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hw-1\"/>
    </mc:Choice>
  </mc:AlternateContent>
  <xr:revisionPtr revIDLastSave="350" documentId="14_{BA9AEB34-041D-4642-AF37-3F359E67461E}" xr6:coauthVersionLast="45" xr6:coauthVersionMax="45" xr10:uidLastSave="{67445EC4-3BB3-44E8-AD97-06E68125D02F}"/>
  <bookViews>
    <workbookView xWindow="-110" yWindow="-110" windowWidth="22780" windowHeight="14660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  <sheet name="Testing" sheetId="8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L6" i="8" l="1"/>
  <c r="L7" i="8"/>
  <c r="L8" i="8"/>
  <c r="L9" i="8"/>
  <c r="L10" i="8"/>
  <c r="L11" i="8"/>
  <c r="L12" i="8"/>
  <c r="L13" i="8"/>
  <c r="L5" i="8"/>
  <c r="J6" i="8"/>
  <c r="J7" i="8"/>
  <c r="J8" i="8"/>
  <c r="J9" i="8"/>
  <c r="J10" i="8"/>
  <c r="J11" i="8"/>
  <c r="J12" i="8"/>
  <c r="J13" i="8"/>
  <c r="I6" i="8"/>
  <c r="I7" i="8"/>
  <c r="I8" i="8"/>
  <c r="I9" i="8"/>
  <c r="I10" i="8"/>
  <c r="I11" i="8"/>
  <c r="I12" i="8"/>
  <c r="I13" i="8"/>
  <c r="H6" i="8"/>
  <c r="H7" i="8"/>
  <c r="H8" i="8"/>
  <c r="H9" i="8"/>
  <c r="H10" i="8"/>
  <c r="H11" i="8"/>
  <c r="H12" i="8"/>
  <c r="H13" i="8"/>
  <c r="H5" i="8"/>
  <c r="I5" i="8"/>
  <c r="J5" i="8"/>
  <c r="G5" i="8"/>
  <c r="G6" i="8"/>
  <c r="G7" i="8"/>
  <c r="G8" i="8"/>
  <c r="G9" i="8"/>
  <c r="G10" i="8"/>
  <c r="G11" i="8"/>
  <c r="G12" i="8"/>
  <c r="G13" i="8"/>
  <c r="D13" i="6" l="1"/>
  <c r="D12" i="6"/>
  <c r="D11" i="6"/>
  <c r="D10" i="6"/>
  <c r="D9" i="6"/>
  <c r="D8" i="6"/>
  <c r="D7" i="6"/>
  <c r="C13" i="6"/>
  <c r="C12" i="6"/>
  <c r="C11" i="6"/>
  <c r="C10" i="6"/>
  <c r="C9" i="6"/>
  <c r="C7" i="6"/>
  <c r="C5" i="6"/>
  <c r="B7" i="6"/>
  <c r="B5" i="6"/>
  <c r="B4" i="6"/>
  <c r="B13" i="6"/>
  <c r="B12" i="6"/>
  <c r="B11" i="6"/>
  <c r="B10" i="6"/>
  <c r="B9" i="6"/>
  <c r="C8" i="6"/>
  <c r="B8" i="6"/>
  <c r="D6" i="6"/>
  <c r="C6" i="6"/>
  <c r="B6" i="6"/>
  <c r="D5" i="6"/>
  <c r="D4" i="6"/>
  <c r="C4" i="6"/>
  <c r="D3" i="6"/>
  <c r="C3" i="6"/>
  <c r="B3" i="6"/>
  <c r="D2" i="6"/>
  <c r="C2" i="6"/>
  <c r="B2" i="6"/>
  <c r="E2" i="6" l="1"/>
  <c r="G2" i="6" s="1"/>
  <c r="E13" i="6"/>
  <c r="H13" i="6" s="1"/>
  <c r="E9" i="6"/>
  <c r="G9" i="6" s="1"/>
  <c r="E7" i="6"/>
  <c r="G7" i="6" s="1"/>
  <c r="E12" i="6"/>
  <c r="E10" i="6"/>
  <c r="H9" i="6"/>
  <c r="E8" i="6"/>
  <c r="G8" i="6" s="1"/>
  <c r="E6" i="6"/>
  <c r="E4" i="6"/>
  <c r="E3" i="6"/>
  <c r="E5" i="6"/>
  <c r="F5" i="6" s="1"/>
  <c r="E11" i="6"/>
  <c r="T2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4" i="1"/>
  <c r="F2" i="6" l="1"/>
  <c r="F9" i="6"/>
  <c r="H2" i="6"/>
  <c r="G13" i="6"/>
  <c r="F8" i="6"/>
  <c r="H7" i="6"/>
  <c r="H8" i="6"/>
  <c r="F13" i="6"/>
  <c r="F7" i="6"/>
  <c r="H5" i="6"/>
  <c r="H12" i="6"/>
  <c r="G12" i="6"/>
  <c r="F12" i="6"/>
  <c r="H10" i="6"/>
  <c r="G10" i="6"/>
  <c r="F10" i="6"/>
  <c r="H6" i="6"/>
  <c r="G6" i="6"/>
  <c r="F6" i="6"/>
  <c r="G5" i="6"/>
  <c r="H4" i="6"/>
  <c r="G4" i="6"/>
  <c r="F4" i="6"/>
  <c r="H3" i="6"/>
  <c r="G3" i="6"/>
  <c r="F3" i="6"/>
  <c r="H11" i="6"/>
  <c r="F11" i="6"/>
  <c r="G11" i="6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126" i="1" l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621" i="1"/>
  <c r="O641" i="1"/>
  <c r="O3631" i="1"/>
  <c r="O544" i="1"/>
  <c r="O3953" i="1"/>
  <c r="O698" i="1"/>
  <c r="O1452" i="1"/>
  <c r="O2584" i="1"/>
  <c r="O578" i="1"/>
  <c r="O2596" i="1"/>
  <c r="O1318" i="1"/>
  <c r="O498" i="1"/>
  <c r="O194" i="1"/>
  <c r="O161" i="1"/>
  <c r="O173" i="1"/>
  <c r="O2429" i="1"/>
  <c r="O2433" i="1"/>
  <c r="O3202" i="1"/>
  <c r="O3807" i="1"/>
  <c r="O437" i="1"/>
  <c r="O2430" i="1"/>
  <c r="O2691" i="1"/>
  <c r="O3126" i="1"/>
  <c r="O447" i="1"/>
  <c r="O2696" i="1"/>
  <c r="O2912" i="1"/>
  <c r="O1867" i="1"/>
  <c r="O668" i="1"/>
  <c r="O1136" i="1"/>
  <c r="O2916" i="1"/>
  <c r="O2943" i="1"/>
  <c r="O3641" i="1"/>
  <c r="O3798" i="1"/>
  <c r="O2950" i="1"/>
  <c r="O3057" i="1"/>
  <c r="O566" i="1"/>
  <c r="O1178" i="1"/>
  <c r="O2375" i="1"/>
  <c r="O157" i="1"/>
  <c r="O3995" i="1"/>
  <c r="O1704" i="1"/>
  <c r="O542" i="1"/>
  <c r="O1180" i="1"/>
  <c r="O1499" i="1"/>
  <c r="O3914" i="1"/>
  <c r="O4008" i="1"/>
  <c r="O1442" i="1"/>
  <c r="O154" i="1"/>
  <c r="O216" i="1"/>
  <c r="O637" i="1"/>
  <c r="O1183" i="1"/>
  <c r="O3934" i="1"/>
  <c r="O640" i="1"/>
  <c r="O488" i="1"/>
  <c r="O2155" i="1"/>
  <c r="O3122" i="1"/>
  <c r="O163" i="1"/>
  <c r="O169" i="1"/>
  <c r="O2591" i="1"/>
  <c r="O1453" i="1"/>
  <c r="O585" i="1"/>
  <c r="O2911" i="1"/>
  <c r="O580" i="1"/>
  <c r="O1123" i="1"/>
  <c r="O427" i="1"/>
  <c r="O562" i="1"/>
  <c r="O983" i="1"/>
  <c r="O591" i="1"/>
  <c r="O1589" i="1"/>
  <c r="O2425" i="1"/>
  <c r="O3864" i="1"/>
  <c r="O1595" i="1"/>
  <c r="O2680" i="1"/>
  <c r="O122" i="1"/>
  <c r="O2434" i="1"/>
  <c r="O4017" i="1"/>
  <c r="O1449" i="1"/>
  <c r="O214" i="1"/>
  <c r="O1876" i="1"/>
  <c r="O449" i="1"/>
  <c r="O1412" i="1"/>
  <c r="O2423" i="1"/>
  <c r="O2904" i="1"/>
  <c r="O3060" i="1"/>
  <c r="O3074" i="1"/>
  <c r="O984" i="1"/>
  <c r="O1083" i="1"/>
  <c r="O4094" i="1"/>
  <c r="O3082" i="1"/>
  <c r="O568" i="1"/>
  <c r="O629" i="1"/>
  <c r="O636" i="1"/>
  <c r="O2148" i="1"/>
  <c r="O2420" i="1"/>
  <c r="O2687" i="1"/>
  <c r="O2915" i="1"/>
  <c r="O3858" i="1"/>
  <c r="O4047" i="1"/>
  <c r="O561" i="1"/>
  <c r="O1736" i="1"/>
  <c r="O3075" i="1"/>
  <c r="O1913" i="1"/>
  <c r="O1175" i="1"/>
  <c r="O2418" i="1"/>
  <c r="O3096" i="1"/>
  <c r="O3959" i="1"/>
  <c r="O3855" i="1"/>
  <c r="O773" i="1"/>
  <c r="O455" i="1"/>
  <c r="O2427" i="1"/>
  <c r="O598" i="1"/>
  <c r="O676" i="1"/>
  <c r="O3906" i="1"/>
  <c r="O476" i="1"/>
  <c r="O123" i="1"/>
  <c r="O582" i="1"/>
  <c r="O1543" i="1"/>
  <c r="O1547" i="1"/>
  <c r="O1729" i="1"/>
  <c r="O3134" i="1"/>
  <c r="O3632" i="1"/>
  <c r="O1724" i="1"/>
  <c r="O2877" i="1"/>
  <c r="O1118" i="1"/>
  <c r="O2438" i="1"/>
  <c r="O1092" i="1"/>
  <c r="O215" i="1"/>
  <c r="O683" i="1"/>
  <c r="O1113" i="1"/>
  <c r="O2362" i="1"/>
  <c r="O2865" i="1"/>
  <c r="O3067" i="1"/>
  <c r="O3112" i="1"/>
  <c r="O3861" i="1"/>
  <c r="O4114" i="1"/>
  <c r="O1103" i="1"/>
  <c r="O2521" i="1"/>
  <c r="O2376" i="1"/>
  <c r="O1099" i="1"/>
  <c r="O1049" i="1"/>
  <c r="O1696" i="1"/>
  <c r="O1869" i="1"/>
  <c r="O1988" i="1"/>
  <c r="O2128" i="1"/>
  <c r="O2395" i="1"/>
  <c r="O3121" i="1"/>
  <c r="O2656" i="1"/>
  <c r="O3110" i="1"/>
  <c r="O2693" i="1"/>
  <c r="O3880" i="1"/>
  <c r="O153" i="1"/>
  <c r="O1164" i="1"/>
  <c r="O2138" i="1"/>
  <c r="O2396" i="1"/>
  <c r="O3198" i="1"/>
  <c r="O593" i="1"/>
  <c r="O601" i="1"/>
  <c r="O1141" i="1"/>
  <c r="O461" i="1"/>
  <c r="O2348" i="1"/>
  <c r="O3808" i="1"/>
  <c r="O4052" i="1"/>
  <c r="O1074" i="1"/>
  <c r="O191" i="1"/>
  <c r="O457" i="1"/>
  <c r="O3070" i="1"/>
  <c r="O2356" i="1"/>
  <c r="O3972" i="1"/>
  <c r="O1813" i="1"/>
  <c r="O1585" i="1"/>
  <c r="O2504" i="1"/>
  <c r="O150" i="1"/>
  <c r="O2909" i="1"/>
  <c r="O4051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596" i="1"/>
  <c r="O992" i="1"/>
  <c r="O1424" i="1"/>
  <c r="O1131" i="1"/>
  <c r="O684" i="1"/>
  <c r="O870" i="1"/>
  <c r="O2142" i="1"/>
  <c r="O765" i="1"/>
  <c r="O3080" i="1"/>
  <c r="O196" i="1"/>
  <c r="O1881" i="1"/>
  <c r="O508" i="1"/>
  <c r="O1147" i="1"/>
  <c r="O1408" i="1"/>
  <c r="O1600" i="1"/>
  <c r="O2393" i="1"/>
  <c r="O4002" i="1"/>
  <c r="O2436" i="1"/>
  <c r="O1117" i="1"/>
  <c r="O1994" i="1"/>
  <c r="O514" i="1"/>
  <c r="O2581" i="1"/>
  <c r="O2690" i="1"/>
  <c r="O1070" i="1"/>
  <c r="O1151" i="1"/>
  <c r="O2512" i="1"/>
  <c r="O3054" i="1"/>
  <c r="O2955" i="1"/>
  <c r="O3062" i="1"/>
  <c r="O496" i="1"/>
  <c r="O1107" i="1"/>
  <c r="O1116" i="1"/>
  <c r="O2130" i="1"/>
  <c r="O2154" i="1"/>
  <c r="O2587" i="1"/>
  <c r="O2588" i="1"/>
  <c r="O2594" i="1"/>
  <c r="O2889" i="1"/>
  <c r="O4068" i="1"/>
  <c r="O4081" i="1"/>
  <c r="O572" i="1"/>
  <c r="O1907" i="1"/>
  <c r="O1171" i="1"/>
  <c r="O631" i="1"/>
  <c r="O486" i="1"/>
  <c r="O2391" i="1"/>
  <c r="O2775" i="1"/>
  <c r="O1012" i="1"/>
  <c r="O3090" i="1"/>
  <c r="O1703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2132" i="1"/>
  <c r="O675" i="1"/>
  <c r="O4044" i="1"/>
  <c r="O3083" i="1"/>
  <c r="O1720" i="1"/>
  <c r="O714" i="1"/>
  <c r="O1125" i="1"/>
  <c r="O1132" i="1"/>
  <c r="O1717" i="1"/>
  <c r="O3942" i="1"/>
  <c r="O3911" i="1"/>
  <c r="O973" i="1"/>
  <c r="O217" i="1"/>
  <c r="O2765" i="1"/>
  <c r="O1413" i="1"/>
  <c r="O1121" i="1"/>
  <c r="O1488" i="1"/>
  <c r="O2685" i="1"/>
  <c r="O1501" i="1"/>
  <c r="O2370" i="1"/>
  <c r="O2573" i="1"/>
  <c r="O2771" i="1"/>
  <c r="O3088" i="1"/>
  <c r="O3947" i="1"/>
  <c r="O3996" i="1"/>
  <c r="O4009" i="1"/>
  <c r="O2881" i="1"/>
  <c r="O2153" i="1"/>
  <c r="O599" i="1"/>
  <c r="O2569" i="1"/>
  <c r="O159" i="1"/>
  <c r="O1010" i="1"/>
  <c r="O3105" i="1"/>
  <c r="O125" i="1"/>
  <c r="O1597" i="1"/>
  <c r="O3085" i="1"/>
  <c r="O3794" i="1"/>
  <c r="O1909" i="1"/>
  <c r="O3919" i="1"/>
  <c r="O4087" i="1"/>
  <c r="O491" i="1"/>
  <c r="O462" i="1"/>
  <c r="O1042" i="1"/>
  <c r="O904" i="1"/>
  <c r="O3928" i="1"/>
  <c r="O906" i="1"/>
  <c r="O1324" i="1"/>
  <c r="O719" i="1"/>
  <c r="O872" i="1"/>
  <c r="O3120" i="1"/>
  <c r="O545" i="1"/>
  <c r="O2700" i="1"/>
  <c r="O2372" i="1"/>
  <c r="O2681" i="1"/>
  <c r="O144" i="1"/>
  <c r="O239" i="1"/>
  <c r="O1425" i="1"/>
  <c r="O1561" i="1"/>
  <c r="O2440" i="1"/>
  <c r="O2779" i="1"/>
  <c r="O3917" i="1"/>
  <c r="O4086" i="1"/>
  <c r="O3097" i="1"/>
  <c r="O864" i="1"/>
  <c r="O665" i="1"/>
  <c r="O940" i="1"/>
  <c r="O1140" i="1"/>
  <c r="O1688" i="1"/>
  <c r="O563" i="1"/>
  <c r="O2382" i="1"/>
  <c r="O3200" i="1"/>
  <c r="O1013" i="1"/>
  <c r="O2350" i="1"/>
  <c r="O2124" i="1"/>
  <c r="O575" i="1"/>
  <c r="O696" i="1"/>
  <c r="O232" i="1"/>
  <c r="O664" i="1"/>
  <c r="O780" i="1"/>
  <c r="O1172" i="1"/>
  <c r="O1740" i="1"/>
  <c r="O1865" i="1"/>
  <c r="O3055" i="1"/>
  <c r="O4074" i="1"/>
  <c r="O711" i="1"/>
  <c r="O2886" i="1"/>
  <c r="O1145" i="1"/>
  <c r="O192" i="1"/>
  <c r="O1990" i="1"/>
  <c r="O902" i="1"/>
  <c r="O1407" i="1"/>
  <c r="O3963" i="1"/>
  <c r="O4043" i="1"/>
  <c r="O573" i="1"/>
  <c r="O597" i="1"/>
  <c r="O577" i="1"/>
  <c r="O2864" i="1"/>
  <c r="O507" i="1"/>
  <c r="O2404" i="1"/>
  <c r="O2743" i="1"/>
  <c r="O422" i="1"/>
  <c r="O1545" i="1"/>
  <c r="O1111" i="1"/>
  <c r="O1875" i="1"/>
  <c r="O1160" i="1"/>
  <c r="O994" i="1"/>
  <c r="O1126" i="1"/>
  <c r="O2697" i="1"/>
  <c r="O3079" i="1"/>
  <c r="O1150" i="1"/>
  <c r="O2437" i="1"/>
  <c r="O555" i="1"/>
  <c r="O921" i="1"/>
  <c r="O1101" i="1"/>
  <c r="O1115" i="1"/>
  <c r="O1128" i="1"/>
  <c r="O1409" i="1"/>
  <c r="O1583" i="1"/>
  <c r="O1791" i="1"/>
  <c r="O1868" i="1"/>
  <c r="O2570" i="1"/>
  <c r="O2585" i="1"/>
  <c r="O2895" i="1"/>
  <c r="O1322" i="1"/>
  <c r="O1112" i="1"/>
  <c r="O1877" i="1"/>
  <c r="O1918" i="1"/>
  <c r="O693" i="1"/>
  <c r="O166" i="1"/>
  <c r="O1244" i="1"/>
  <c r="O1579" i="1"/>
  <c r="O3868" i="1"/>
  <c r="O543" i="1"/>
  <c r="O2417" i="1"/>
  <c r="O588" i="1"/>
  <c r="O976" i="1"/>
  <c r="O1084" i="1"/>
  <c r="O2123" i="1"/>
  <c r="O2353" i="1"/>
  <c r="O148" i="1"/>
  <c r="O1726" i="1"/>
  <c r="O2652" i="1"/>
  <c r="O919" i="1"/>
  <c r="O2508" i="1"/>
  <c r="O2582" i="1"/>
  <c r="O3968" i="1"/>
  <c r="O2413" i="1"/>
  <c r="O1314" i="1"/>
  <c r="O1155" i="1"/>
  <c r="O3089" i="1"/>
  <c r="O3952" i="1"/>
  <c r="O611" i="1"/>
  <c r="O1573" i="1"/>
  <c r="O1135" i="1"/>
  <c r="O2759" i="1"/>
  <c r="O3123" i="1"/>
  <c r="O3738" i="1"/>
  <c r="O3790" i="1"/>
  <c r="O499" i="1"/>
  <c r="O1563" i="1"/>
  <c r="O4067" i="1"/>
  <c r="O1712" i="1"/>
  <c r="O2389" i="1"/>
  <c r="O458" i="1"/>
  <c r="O2357" i="1"/>
  <c r="O2683" i="1"/>
  <c r="O2149" i="1"/>
  <c r="O552" i="1"/>
  <c r="O779" i="1"/>
  <c r="O1072" i="1"/>
  <c r="O2432" i="1"/>
  <c r="O2702" i="1"/>
  <c r="O1485" i="1"/>
  <c r="O2694" i="1"/>
  <c r="O576" i="1"/>
  <c r="O2403" i="1"/>
  <c r="O155" i="1"/>
  <c r="O222" i="1"/>
  <c r="O2328" i="1"/>
  <c r="O2763" i="1"/>
  <c r="O2161" i="1"/>
  <c r="O1738" i="1"/>
  <c r="O720" i="1"/>
  <c r="O1494" i="1"/>
  <c r="O2564" i="1"/>
  <c r="O1157" i="1"/>
  <c r="O468" i="1"/>
  <c r="O2001" i="1"/>
  <c r="O425" i="1"/>
  <c r="O2764" i="1"/>
  <c r="O1438" i="1"/>
  <c r="O2905" i="1"/>
  <c r="O452" i="1"/>
  <c r="O715" i="1"/>
  <c r="O966" i="1"/>
  <c r="O510" i="1"/>
  <c r="O571" i="1"/>
  <c r="O883" i="1"/>
  <c r="O1234" i="1"/>
  <c r="O2156" i="1"/>
  <c r="O2386" i="1"/>
  <c r="O2695" i="1"/>
  <c r="O2903" i="1"/>
  <c r="O3131" i="1"/>
  <c r="O2152" i="1"/>
  <c r="O874" i="1"/>
  <c r="O1331" i="1"/>
  <c r="O456" i="1"/>
  <c r="O1085" i="1"/>
  <c r="O4021" i="1"/>
  <c r="O2415" i="1"/>
  <c r="O3903" i="1"/>
  <c r="O4023" i="1"/>
  <c r="O955" i="1"/>
  <c r="O1581" i="1"/>
  <c r="O3081" i="1"/>
  <c r="O2572" i="1"/>
  <c r="O2162" i="1"/>
  <c r="O2769" i="1"/>
  <c r="O775" i="1"/>
  <c r="O685" i="1"/>
  <c r="O914" i="1"/>
  <c r="O1456" i="1"/>
  <c r="O228" i="1"/>
  <c r="O2682" i="1"/>
  <c r="O706" i="1"/>
  <c r="O1721" i="1"/>
  <c r="O2650" i="1"/>
  <c r="O2654" i="1"/>
  <c r="O2871" i="1"/>
  <c r="O2868" i="1"/>
  <c r="O1231" i="1"/>
  <c r="O3943" i="1"/>
  <c r="O559" i="1"/>
  <c r="O151" i="1"/>
  <c r="O663" i="1"/>
  <c r="O3142" i="1"/>
  <c r="O3973" i="1"/>
  <c r="O610" i="1"/>
  <c r="O707" i="1"/>
  <c r="O2601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472" i="1"/>
  <c r="O1705" i="1"/>
  <c r="O3194" i="1"/>
  <c r="O1920" i="1"/>
  <c r="O623" i="1"/>
  <c r="O1094" i="1"/>
  <c r="O2892" i="1"/>
  <c r="O4019" i="1"/>
  <c r="O2511" i="1"/>
  <c r="O4075" i="1"/>
  <c r="O697" i="1"/>
  <c r="O986" i="1"/>
  <c r="O1874" i="1"/>
  <c r="O2750" i="1"/>
  <c r="O424" i="1"/>
  <c r="O965" i="1"/>
  <c r="O2751" i="1"/>
  <c r="O4101" i="1"/>
  <c r="O200" i="1"/>
  <c r="O1443" i="1"/>
  <c r="O2766" i="1"/>
  <c r="O1316" i="1"/>
  <c r="O1328" i="1"/>
  <c r="O939" i="1"/>
  <c r="O2686" i="1"/>
  <c r="O504" i="1"/>
  <c r="O3094" i="1"/>
  <c r="O967" i="1"/>
  <c r="O546" i="1"/>
  <c r="O1904" i="1"/>
  <c r="O3866" i="1"/>
  <c r="O2387" i="1"/>
  <c r="O1419" i="1"/>
  <c r="O2426" i="1"/>
  <c r="O3203" i="1"/>
  <c r="O3901" i="1"/>
  <c r="O4026" i="1"/>
  <c r="O2390" i="1"/>
  <c r="O875" i="1"/>
  <c r="O721" i="1"/>
  <c r="O880" i="1"/>
  <c r="O999" i="1"/>
  <c r="O4015" i="1"/>
  <c r="O1323" i="1"/>
  <c r="O970" i="1"/>
  <c r="O1915" i="1"/>
  <c r="O428" i="1"/>
  <c r="O1075" i="1"/>
  <c r="O1795" i="1"/>
  <c r="O4007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2349" i="1"/>
  <c r="O3962" i="1"/>
  <c r="O1159" i="1"/>
  <c r="O1044" i="1"/>
  <c r="O1917" i="1"/>
  <c r="O2135" i="1"/>
  <c r="O2866" i="1"/>
  <c r="O1105" i="1"/>
  <c r="O998" i="1"/>
  <c r="O1169" i="1"/>
  <c r="O3144" i="1"/>
  <c r="O1406" i="1"/>
  <c r="O1715" i="1"/>
  <c r="O3797" i="1"/>
  <c r="O1129" i="1"/>
  <c r="O777" i="1"/>
  <c r="O1592" i="1"/>
  <c r="O2146" i="1"/>
  <c r="O958" i="1"/>
  <c r="O1910" i="1"/>
  <c r="O2136" i="1"/>
  <c r="O2593" i="1"/>
  <c r="O1801" i="1"/>
  <c r="O2516" i="1"/>
  <c r="O2861" i="1"/>
  <c r="O3889" i="1"/>
  <c r="O505" i="1"/>
  <c r="O3921" i="1"/>
  <c r="O2383" i="1"/>
  <c r="O3981" i="1"/>
  <c r="O2411" i="1"/>
  <c r="O4004" i="1"/>
  <c r="O2959" i="1"/>
  <c r="O130" i="1"/>
  <c r="O2653" i="1"/>
  <c r="O1500" i="1"/>
  <c r="O2854" i="1"/>
  <c r="O948" i="1"/>
  <c r="O978" i="1"/>
  <c r="O959" i="1"/>
  <c r="O4110" i="1"/>
  <c r="O1780" i="1"/>
  <c r="O220" i="1"/>
  <c r="O602" i="1"/>
  <c r="O2150" i="1"/>
  <c r="O2768" i="1"/>
  <c r="O3744" i="1"/>
  <c r="O3860" i="1"/>
  <c r="O4084" i="1"/>
  <c r="O423" i="1"/>
  <c r="O1818" i="1"/>
  <c r="O867" i="1"/>
  <c r="O4109" i="1"/>
  <c r="O2646" i="1"/>
  <c r="O975" i="1"/>
  <c r="O1821" i="1"/>
  <c r="O1483" i="1"/>
  <c r="O2880" i="1"/>
  <c r="O3847" i="1"/>
  <c r="O2134" i="1"/>
  <c r="O2781" i="1"/>
  <c r="O3990" i="1"/>
  <c r="O3644" i="1"/>
  <c r="O2953" i="1"/>
  <c r="O925" i="1"/>
  <c r="O4049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432" i="1"/>
  <c r="O1490" i="1"/>
  <c r="O4095" i="1"/>
  <c r="O1120" i="1"/>
  <c r="O1327" i="1"/>
  <c r="O2589" i="1"/>
  <c r="O897" i="1"/>
  <c r="O3087" i="1"/>
  <c r="O4064" i="1"/>
  <c r="O1575" i="1"/>
  <c r="O947" i="1"/>
  <c r="O558" i="1"/>
  <c r="O1102" i="1"/>
  <c r="O1567" i="1"/>
  <c r="O2384" i="1"/>
  <c r="O2951" i="1"/>
  <c r="O3069" i="1"/>
  <c r="O3857" i="1"/>
  <c r="O4061" i="1"/>
  <c r="O4060" i="1"/>
  <c r="O2503" i="1"/>
  <c r="O977" i="1"/>
  <c r="O1081" i="1"/>
  <c r="O607" i="1"/>
  <c r="O1047" i="1"/>
  <c r="O2158" i="1"/>
  <c r="O156" i="1"/>
  <c r="O781" i="1"/>
  <c r="O927" i="1"/>
  <c r="O1017" i="1"/>
  <c r="O3873" i="1"/>
  <c r="O4097" i="1"/>
  <c r="O702" i="1"/>
  <c r="O1903" i="1"/>
  <c r="O1067" i="1"/>
  <c r="O3848" i="1"/>
  <c r="O1771" i="1"/>
  <c r="O551" i="1"/>
  <c r="O2661" i="1"/>
  <c r="O1422" i="1"/>
  <c r="O2893" i="1"/>
  <c r="O234" i="1"/>
  <c r="O2910" i="1"/>
  <c r="O1237" i="1"/>
  <c r="O900" i="1"/>
  <c r="O1018" i="1"/>
  <c r="O4062" i="1"/>
  <c r="O475" i="1"/>
  <c r="O1458" i="1"/>
  <c r="O1177" i="1"/>
  <c r="O1110" i="1"/>
  <c r="O1808" i="1"/>
  <c r="O882" i="1"/>
  <c r="O513" i="1"/>
  <c r="O619" i="1"/>
  <c r="O1440" i="1"/>
  <c r="O2345" i="1"/>
  <c r="O2777" i="1"/>
  <c r="O3117" i="1"/>
  <c r="O3061" i="1"/>
  <c r="O1242" i="1"/>
  <c r="O907" i="1"/>
  <c r="O662" i="1"/>
  <c r="O2416" i="1"/>
  <c r="O3912" i="1"/>
  <c r="O1020" i="1"/>
  <c r="O4113" i="1"/>
  <c r="O140" i="1"/>
  <c r="O2324" i="1"/>
  <c r="O1987" i="1"/>
  <c r="O509" i="1"/>
  <c r="O905" i="1"/>
  <c r="O4092" i="1"/>
  <c r="O3964" i="1"/>
  <c r="O172" i="1"/>
  <c r="O893" i="1"/>
  <c r="O911" i="1"/>
  <c r="O3948" i="1"/>
  <c r="O3791" i="1"/>
  <c r="O2374" i="1"/>
  <c r="O450" i="1"/>
  <c r="O1340" i="1"/>
  <c r="O502" i="1"/>
  <c r="O516" i="1"/>
  <c r="O594" i="1"/>
  <c r="O774" i="1"/>
  <c r="O1812" i="1"/>
  <c r="O3139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185" i="1"/>
  <c r="O1544" i="1"/>
  <c r="O1559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865" i="1"/>
  <c r="O1077" i="1"/>
  <c r="O1430" i="1"/>
  <c r="O670" i="1"/>
  <c r="O1414" i="1"/>
  <c r="O2899" i="1"/>
  <c r="O500" i="1"/>
  <c r="O2897" i="1"/>
  <c r="O1560" i="1"/>
  <c r="O2873" i="1"/>
  <c r="O763" i="1"/>
  <c r="O4088" i="1"/>
  <c r="O3114" i="1"/>
  <c r="O4091" i="1"/>
  <c r="O3648" i="1"/>
  <c r="O1711" i="1"/>
  <c r="O2858" i="1"/>
  <c r="O1870" i="1"/>
  <c r="O1106" i="1"/>
  <c r="O1792" i="1"/>
  <c r="O3879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141" i="1"/>
  <c r="O3902" i="1"/>
  <c r="O3922" i="1"/>
  <c r="O3994" i="1"/>
  <c r="O873" i="1"/>
  <c r="O2141" i="1"/>
  <c r="O2876" i="1"/>
  <c r="O2846" i="1"/>
  <c r="O187" i="1"/>
  <c r="O3642" i="1"/>
  <c r="O128" i="1"/>
  <c r="O705" i="1"/>
  <c r="O1722" i="1"/>
  <c r="O430" i="1"/>
  <c r="O2698" i="1"/>
  <c r="O957" i="1"/>
  <c r="O1170" i="1"/>
  <c r="O2599" i="1"/>
  <c r="O624" i="1"/>
  <c r="O1154" i="1"/>
  <c r="O2144" i="1"/>
  <c r="O1319" i="1"/>
  <c r="O917" i="1"/>
  <c r="O1008" i="1"/>
  <c r="O1176" i="1"/>
  <c r="O935" i="1"/>
  <c r="O3649" i="1"/>
  <c r="O4010" i="1"/>
  <c r="O2706" i="1"/>
  <c r="O483" i="1"/>
  <c r="O1775" i="1"/>
  <c r="O987" i="1"/>
  <c r="O3966" i="1"/>
  <c r="O1076" i="1"/>
  <c r="O3986" i="1"/>
  <c r="O2672" i="1"/>
  <c r="O1138" i="1"/>
  <c r="O177" i="1"/>
  <c r="O1156" i="1"/>
  <c r="O1725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890" i="1"/>
  <c r="O1410" i="1"/>
  <c r="O1100" i="1"/>
  <c r="O3731" i="1"/>
  <c r="O997" i="1"/>
  <c r="O448" i="1"/>
  <c r="O1602" i="1"/>
  <c r="O3971" i="1"/>
  <c r="O686" i="1"/>
  <c r="O1080" i="1"/>
  <c r="O1718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3910" i="1"/>
  <c r="O4020" i="1"/>
  <c r="O3843" i="1"/>
  <c r="O1148" i="1"/>
  <c r="O1325" i="1"/>
  <c r="O1496" i="1"/>
  <c r="O4079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895" i="1"/>
  <c r="O2125" i="1"/>
  <c r="O3732" i="1"/>
  <c r="O3747" i="1"/>
  <c r="O3915" i="1"/>
  <c r="O3927" i="1"/>
  <c r="O4105" i="1"/>
  <c r="O669" i="1"/>
  <c r="O4005" i="1"/>
  <c r="O1152" i="1"/>
  <c r="O1727" i="1"/>
  <c r="O718" i="1"/>
  <c r="O1872" i="1"/>
  <c r="O2772" i="1"/>
  <c r="O2126" i="1"/>
  <c r="O199" i="1"/>
  <c r="O2758" i="1"/>
  <c r="O1457" i="1"/>
  <c r="O1713" i="1"/>
  <c r="O2647" i="1"/>
  <c r="O2761" i="1"/>
  <c r="O3148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1737" i="1"/>
  <c r="O3936" i="1"/>
  <c r="O1809" i="1"/>
  <c r="O1796" i="1"/>
  <c r="O2145" i="1"/>
  <c r="O3733" i="1"/>
  <c r="O3066" i="1"/>
  <c r="O960" i="1"/>
  <c r="O2673" i="1"/>
  <c r="O1310" i="1"/>
  <c r="O4039" i="1"/>
  <c r="O4098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950" i="1"/>
  <c r="O3103" i="1"/>
  <c r="O3925" i="1"/>
  <c r="O4040" i="1"/>
  <c r="O2597" i="1"/>
  <c r="O3940" i="1"/>
  <c r="O3191" i="1"/>
  <c r="O692" i="1"/>
  <c r="O635" i="1"/>
  <c r="O1093" i="1"/>
  <c r="O2002" i="1"/>
  <c r="O3869" i="1"/>
  <c r="O988" i="1"/>
  <c r="O4093" i="1"/>
  <c r="O2140" i="1"/>
  <c r="O224" i="1"/>
  <c r="O1578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127" i="1"/>
  <c r="O4018" i="1"/>
  <c r="O2914" i="1"/>
  <c r="O1095" i="1"/>
  <c r="O1245" i="1"/>
  <c r="O3071" i="1"/>
  <c r="O1911" i="1"/>
  <c r="O1090" i="1"/>
  <c r="O2776" i="1"/>
  <c r="O3967" i="1"/>
  <c r="O2770" i="1"/>
  <c r="O1134" i="1"/>
  <c r="O934" i="1"/>
  <c r="O2361" i="1"/>
  <c r="O968" i="1"/>
  <c r="O2422" i="1"/>
  <c r="O677" i="1"/>
  <c r="O982" i="1"/>
  <c r="O716" i="1"/>
  <c r="O2872" i="1"/>
  <c r="O3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189" i="1"/>
  <c r="O4032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740" i="1"/>
  <c r="O3982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181" i="1"/>
  <c r="O3634" i="1"/>
  <c r="O3984" i="1"/>
  <c r="O3993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568" i="1"/>
  <c r="O1739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876" i="1"/>
  <c r="O3961" i="1"/>
  <c r="O241" i="1"/>
  <c r="O3205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1689" i="1"/>
  <c r="O4042" i="1"/>
  <c r="O2847" i="1"/>
  <c r="O1433" i="1"/>
  <c r="O2863" i="1"/>
  <c r="O3976" i="1"/>
  <c r="O1313" i="1"/>
  <c r="O3960" i="1"/>
  <c r="O3987" i="1"/>
  <c r="O2887" i="1"/>
  <c r="O3893" i="1"/>
  <c r="O481" i="1"/>
  <c r="O3900" i="1"/>
  <c r="O2674" i="1"/>
  <c r="O182" i="1"/>
  <c r="O1693" i="1"/>
  <c r="O2645" i="1"/>
  <c r="O2884" i="1"/>
  <c r="O979" i="1"/>
  <c r="O1728" i="1"/>
  <c r="O713" i="1"/>
  <c r="O600" i="1"/>
  <c r="O1551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2913" i="1"/>
  <c r="O4096" i="1"/>
  <c r="O556" i="1"/>
  <c r="O4037" i="1"/>
  <c r="O901" i="1"/>
  <c r="O3913" i="1"/>
  <c r="O4046" i="1"/>
  <c r="O4054" i="1"/>
  <c r="O3989" i="1"/>
  <c r="O4003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179" i="1"/>
  <c r="O898" i="1"/>
  <c r="O885" i="1"/>
  <c r="O236" i="1"/>
  <c r="O1317" i="1"/>
  <c r="O894" i="1"/>
  <c r="O878" i="1"/>
  <c r="O888" i="1"/>
  <c r="O1108" i="1"/>
  <c r="O2408" i="1"/>
  <c r="O771" i="1"/>
  <c r="O1572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972" i="1"/>
  <c r="O1776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168" i="1"/>
  <c r="O4041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879" i="1"/>
  <c r="O179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3419" i="1"/>
  <c r="O3817" i="1"/>
  <c r="O2476" i="1"/>
  <c r="O1028" i="1"/>
  <c r="O3386" i="1"/>
  <c r="O84" i="1"/>
  <c r="O3378" i="1"/>
  <c r="O3580" i="1"/>
  <c r="O801" i="1"/>
  <c r="O1605" i="1"/>
  <c r="O3559" i="1"/>
  <c r="O3314" i="1"/>
  <c r="O749" i="1"/>
  <c r="O10" i="1"/>
  <c r="O3218" i="1"/>
  <c r="O3604" i="1"/>
  <c r="O2489" i="1"/>
  <c r="O3592" i="1"/>
  <c r="O1826" i="1"/>
  <c r="O2288" i="1"/>
  <c r="O3299" i="1"/>
  <c r="O1853" i="1"/>
  <c r="O3312" i="1"/>
  <c r="O3318" i="1"/>
  <c r="O3624" i="1"/>
  <c r="O2290" i="1"/>
  <c r="O2484" i="1"/>
  <c r="O2562" i="1"/>
  <c r="O3221" i="1"/>
  <c r="O3215" i="1"/>
  <c r="O2179" i="1"/>
  <c r="O2248" i="1"/>
  <c r="O2977" i="1"/>
  <c r="O3697" i="1"/>
  <c r="O61" i="1"/>
  <c r="O1840" i="1"/>
  <c r="O2973" i="1"/>
  <c r="O1830" i="1"/>
  <c r="O388" i="1"/>
  <c r="O1604" i="1"/>
  <c r="O22" i="1"/>
  <c r="O535" i="1"/>
  <c r="O3831" i="1"/>
  <c r="O18" i="1"/>
  <c r="O2810" i="1"/>
  <c r="O3689" i="1"/>
  <c r="O34" i="1"/>
  <c r="O419" i="1"/>
  <c r="O750" i="1"/>
  <c r="O2541" i="1"/>
  <c r="O3375" i="1"/>
  <c r="O3777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1851" i="1"/>
  <c r="O2100" i="1"/>
  <c r="O3703" i="1"/>
  <c r="O1658" i="1"/>
  <c r="O30" i="1"/>
  <c r="O727" i="1"/>
  <c r="O2112" i="1"/>
  <c r="O3217" i="1"/>
  <c r="O2986" i="1"/>
  <c r="O344" i="1"/>
  <c r="O2830" i="1"/>
  <c r="O3650" i="1"/>
  <c r="O3236" i="1"/>
  <c r="O92" i="1"/>
  <c r="O2533" i="1"/>
  <c r="O3153" i="1"/>
  <c r="O3547" i="1"/>
  <c r="O3402" i="1"/>
  <c r="O1745" i="1"/>
  <c r="O827" i="1"/>
  <c r="O421" i="1"/>
  <c r="O794" i="1"/>
  <c r="O1290" i="1"/>
  <c r="O3752" i="1"/>
  <c r="O3263" i="1"/>
  <c r="O3558" i="1"/>
  <c r="O304" i="1"/>
  <c r="O654" i="1"/>
  <c r="O1268" i="1"/>
  <c r="O3571" i="1"/>
  <c r="O119" i="1"/>
  <c r="O12" i="1"/>
  <c r="O108" i="1"/>
  <c r="O1636" i="1"/>
  <c r="O3040" i="1"/>
  <c r="O3566" i="1"/>
  <c r="O3590" i="1"/>
  <c r="O3655" i="1"/>
  <c r="O653" i="1"/>
  <c r="O3512" i="1"/>
  <c r="O661" i="1"/>
  <c r="O3242" i="1"/>
  <c r="O3022" i="1"/>
  <c r="O1651" i="1"/>
  <c r="O2299" i="1"/>
  <c r="O3238" i="1"/>
  <c r="O3487" i="1"/>
  <c r="O834" i="1"/>
  <c r="O393" i="1"/>
  <c r="O1949" i="1"/>
  <c r="O420" i="1"/>
  <c r="O299" i="1"/>
  <c r="O541" i="1"/>
  <c r="O3457" i="1"/>
  <c r="O1829" i="1"/>
  <c r="O19" i="1"/>
  <c r="O1654" i="1"/>
  <c r="O3503" i="1"/>
  <c r="O3660" i="1"/>
  <c r="O1673" i="1"/>
  <c r="O1531" i="1"/>
  <c r="O1607" i="1"/>
  <c r="O2088" i="1"/>
  <c r="O2306" i="1"/>
  <c r="O2966" i="1"/>
  <c r="O3020" i="1"/>
  <c r="O3456" i="1"/>
  <c r="O2713" i="1"/>
  <c r="O255" i="1"/>
  <c r="O3384" i="1"/>
  <c r="O1653" i="1"/>
  <c r="O2121" i="1"/>
  <c r="O3522" i="1"/>
  <c r="O3719" i="1"/>
  <c r="O3729" i="1"/>
  <c r="O3239" i="1"/>
  <c r="O2462" i="1"/>
  <c r="O3250" i="1"/>
  <c r="O3616" i="1"/>
  <c r="O3701" i="1"/>
  <c r="O3723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2937" i="1"/>
  <c r="O3184" i="1"/>
  <c r="O1884" i="1"/>
  <c r="O394" i="1"/>
  <c r="O2118" i="1"/>
  <c r="O2932" i="1"/>
  <c r="O1630" i="1"/>
  <c r="O838" i="1"/>
  <c r="O16" i="1"/>
  <c r="O3815" i="1"/>
  <c r="O56" i="1"/>
  <c r="O1286" i="1"/>
  <c r="O1828" i="1"/>
  <c r="O3152" i="1"/>
  <c r="O3159" i="1"/>
  <c r="O3322" i="1"/>
  <c r="O3359" i="1"/>
  <c r="O3439" i="1"/>
  <c r="O3469" i="1"/>
  <c r="O3476" i="1"/>
  <c r="O3620" i="1"/>
  <c r="O1608" i="1"/>
  <c r="O2496" i="1"/>
  <c r="O2615" i="1"/>
  <c r="O3762" i="1"/>
  <c r="O2055" i="1"/>
  <c r="O1512" i="1"/>
  <c r="O413" i="1"/>
  <c r="O3379" i="1"/>
  <c r="O1625" i="1"/>
  <c r="O1213" i="1"/>
  <c r="O3353" i="1"/>
  <c r="O3758" i="1"/>
  <c r="O3176" i="1"/>
  <c r="O2222" i="1"/>
  <c r="O2340" i="1"/>
  <c r="O3423" i="1"/>
  <c r="O3530" i="1"/>
  <c r="O2791" i="1"/>
  <c r="O3005" i="1"/>
  <c r="O3010" i="1"/>
  <c r="O339" i="1"/>
  <c r="O1628" i="1"/>
  <c r="O284" i="1"/>
  <c r="O336" i="1"/>
  <c r="O2219" i="1"/>
  <c r="O3513" i="1"/>
  <c r="O9" i="1"/>
  <c r="O2307" i="1"/>
  <c r="O3453" i="1"/>
  <c r="O1463" i="1"/>
  <c r="O317" i="1"/>
  <c r="O1263" i="1"/>
  <c r="O1610" i="1"/>
  <c r="O1858" i="1"/>
  <c r="O2302" i="1"/>
  <c r="O3329" i="1"/>
  <c r="O3811" i="1"/>
  <c r="O3841" i="1"/>
  <c r="O3256" i="1"/>
  <c r="O1353" i="1"/>
  <c r="O2094" i="1"/>
  <c r="O32" i="1"/>
  <c r="O2310" i="1"/>
  <c r="O368" i="1"/>
  <c r="O1201" i="1"/>
  <c r="O843" i="1"/>
  <c r="O3276" i="1"/>
  <c r="O3577" i="1"/>
  <c r="O250" i="1"/>
  <c r="O365" i="1"/>
  <c r="O804" i="1"/>
  <c r="O42" i="1"/>
  <c r="O798" i="1"/>
  <c r="O3521" i="1"/>
  <c r="O362" i="1"/>
  <c r="O2940" i="1"/>
  <c r="O3328" i="1"/>
  <c r="O3362" i="1"/>
  <c r="O295" i="1"/>
  <c r="O728" i="1"/>
  <c r="O1643" i="1"/>
  <c r="O1846" i="1"/>
  <c r="O2800" i="1"/>
  <c r="O2981" i="1"/>
  <c r="O3358" i="1"/>
  <c r="O3365" i="1"/>
  <c r="O1683" i="1"/>
  <c r="O3664" i="1"/>
  <c r="O3688" i="1"/>
  <c r="O410" i="1"/>
  <c r="O3346" i="1"/>
  <c r="O1504" i="1"/>
  <c r="O828" i="1"/>
  <c r="O2605" i="1"/>
  <c r="O1615" i="1"/>
  <c r="O2221" i="1"/>
  <c r="O3271" i="1"/>
  <c r="O3508" i="1"/>
  <c r="O3715" i="1"/>
  <c r="O294" i="1"/>
  <c r="O3324" i="1"/>
  <c r="O1852" i="1"/>
  <c r="O1832" i="1"/>
  <c r="O3162" i="1"/>
  <c r="O3674" i="1"/>
  <c r="O2452" i="1"/>
  <c r="O409" i="1"/>
  <c r="O3252" i="1"/>
  <c r="O3526" i="1"/>
  <c r="O326" i="1"/>
  <c r="O2210" i="1"/>
  <c r="O2526" i="1"/>
  <c r="O3286" i="1"/>
  <c r="O2711" i="1"/>
  <c r="O1634" i="1"/>
  <c r="O1287" i="1"/>
  <c r="O835" i="1"/>
  <c r="O2098" i="1"/>
  <c r="O3272" i="1"/>
  <c r="O3326" i="1"/>
  <c r="O3344" i="1"/>
  <c r="O1897" i="1"/>
  <c r="O302" i="1"/>
  <c r="O1624" i="1"/>
  <c r="O2640" i="1"/>
  <c r="O3300" i="1"/>
  <c r="O1843" i="1"/>
  <c r="O3784" i="1"/>
  <c r="O3288" i="1"/>
  <c r="O1253" i="1"/>
  <c r="O1269" i="1"/>
  <c r="O1273" i="1"/>
  <c r="O3158" i="1"/>
  <c r="O3255" i="1"/>
  <c r="O3628" i="1"/>
  <c r="O332" i="1"/>
  <c r="O2804" i="1"/>
  <c r="O3553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760" i="1"/>
  <c r="O2616" i="1"/>
  <c r="O2976" i="1"/>
  <c r="O3528" i="1"/>
  <c r="O3551" i="1"/>
  <c r="O3307" i="1"/>
  <c r="O345" i="1"/>
  <c r="O3226" i="1"/>
  <c r="O3661" i="1"/>
  <c r="O3725" i="1"/>
  <c r="O3474" i="1"/>
  <c r="O2984" i="1"/>
  <c r="O2931" i="1"/>
  <c r="O1888" i="1"/>
  <c r="O346" i="1"/>
  <c r="O35" i="1"/>
  <c r="O522" i="1"/>
  <c r="O1039" i="1"/>
  <c r="O3220" i="1"/>
  <c r="O3269" i="1"/>
  <c r="O3839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2461" i="1"/>
  <c r="O3383" i="1"/>
  <c r="O743" i="1"/>
  <c r="O2337" i="1"/>
  <c r="O3548" i="1"/>
  <c r="O1345" i="1"/>
  <c r="O2459" i="1"/>
  <c r="O746" i="1"/>
  <c r="O3466" i="1"/>
  <c r="O3760" i="1"/>
  <c r="O3230" i="1"/>
  <c r="O1395" i="1"/>
  <c r="O3227" i="1"/>
  <c r="O3716" i="1"/>
  <c r="O1470" i="1"/>
  <c r="O2811" i="1"/>
  <c r="O3392" i="1"/>
  <c r="O3563" i="1"/>
  <c r="O2332" i="1"/>
  <c r="O3500" i="1"/>
  <c r="O1203" i="1"/>
  <c r="O2927" i="1"/>
  <c r="O1205" i="1"/>
  <c r="O1899" i="1"/>
  <c r="O109" i="1"/>
  <c r="O2095" i="1"/>
  <c r="O85" i="1"/>
  <c r="O537" i="1"/>
  <c r="O786" i="1"/>
  <c r="O2076" i="1"/>
  <c r="O2790" i="1"/>
  <c r="O2793" i="1"/>
  <c r="O3680" i="1"/>
  <c r="O1663" i="1"/>
  <c r="O3726" i="1"/>
  <c r="O3717" i="1"/>
  <c r="O1405" i="1"/>
  <c r="O752" i="1"/>
  <c r="O245" i="1"/>
  <c r="O1219" i="1"/>
  <c r="O1672" i="1"/>
  <c r="O2270" i="1"/>
  <c r="O2317" i="1"/>
  <c r="O3443" i="1"/>
  <c r="O3599" i="1"/>
  <c r="O3018" i="1"/>
  <c r="O1540" i="1"/>
  <c r="O2166" i="1"/>
  <c r="O1664" i="1"/>
  <c r="O1670" i="1"/>
  <c r="O2799" i="1"/>
  <c r="O3284" i="1"/>
  <c r="O3768" i="1"/>
  <c r="O323" i="1"/>
  <c r="O3517" i="1"/>
  <c r="O3627" i="1"/>
  <c r="O358" i="1"/>
  <c r="O1616" i="1"/>
  <c r="O2208" i="1"/>
  <c r="O2553" i="1"/>
  <c r="O1303" i="1"/>
  <c r="O3430" i="1"/>
  <c r="O2935" i="1"/>
  <c r="O337" i="1"/>
  <c r="O795" i="1"/>
  <c r="O3575" i="1"/>
  <c r="O2551" i="1"/>
  <c r="O1758" i="1"/>
  <c r="O3245" i="1"/>
  <c r="O416" i="1"/>
  <c r="O90" i="1"/>
  <c r="O1687" i="1"/>
  <c r="O3297" i="1"/>
  <c r="O1035" i="1"/>
  <c r="O2941" i="1"/>
  <c r="O1753" i="1"/>
  <c r="O2663" i="1"/>
  <c r="O3679" i="1"/>
  <c r="O60" i="1"/>
  <c r="O3246" i="1"/>
  <c r="O1206" i="1"/>
  <c r="O3427" i="1"/>
  <c r="O2176" i="1"/>
  <c r="O3360" i="1"/>
  <c r="O2049" i="1"/>
  <c r="O350" i="1"/>
  <c r="O1833" i="1"/>
  <c r="O3025" i="1"/>
  <c r="O3175" i="1"/>
  <c r="O3266" i="1"/>
  <c r="O3282" i="1"/>
  <c r="O3467" i="1"/>
  <c r="O3171" i="1"/>
  <c r="O3000" i="1"/>
  <c r="O3264" i="1"/>
  <c r="O360" i="1"/>
  <c r="O406" i="1"/>
  <c r="O1029" i="1"/>
  <c r="O1930" i="1"/>
  <c r="O3537" i="1"/>
  <c r="O2472" i="1"/>
  <c r="O3669" i="1"/>
  <c r="O3017" i="1"/>
  <c r="O2493" i="1"/>
  <c r="O2926" i="1"/>
  <c r="O3237" i="1"/>
  <c r="O290" i="1"/>
  <c r="O2487" i="1"/>
  <c r="O2993" i="1"/>
  <c r="O62" i="1"/>
  <c r="O116" i="1"/>
  <c r="O829" i="1"/>
  <c r="O1929" i="1"/>
  <c r="O2742" i="1"/>
  <c r="O2827" i="1"/>
  <c r="O3755" i="1"/>
  <c r="O369" i="1"/>
  <c r="O1521" i="1"/>
  <c r="O3465" i="1"/>
  <c r="O3304" i="1"/>
  <c r="O2542" i="1"/>
  <c r="O3280" i="1"/>
  <c r="O3223" i="1"/>
  <c r="O2666" i="1"/>
  <c r="O857" i="1"/>
  <c r="O3707" i="1"/>
  <c r="O1522" i="1"/>
  <c r="O1275" i="1"/>
  <c r="O3210" i="1"/>
  <c r="O3374" i="1"/>
  <c r="O3416" i="1"/>
  <c r="O3561" i="1"/>
  <c r="O3670" i="1"/>
  <c r="O3750" i="1"/>
  <c r="O2089" i="1"/>
  <c r="O1638" i="1"/>
  <c r="O3413" i="1"/>
  <c r="O2544" i="1"/>
  <c r="O1507" i="1"/>
  <c r="O2720" i="1"/>
  <c r="O3426" i="1"/>
  <c r="O330" i="1"/>
  <c r="O3381" i="1"/>
  <c r="O1372" i="1"/>
  <c r="O1631" i="1"/>
  <c r="O247" i="1"/>
  <c r="O2999" i="1"/>
  <c r="O756" i="1"/>
  <c r="O2705" i="1"/>
  <c r="O3401" i="1"/>
  <c r="O3507" i="1"/>
  <c r="O1222" i="1"/>
  <c r="O811" i="1"/>
  <c r="O2537" i="1"/>
  <c r="O1246" i="1"/>
  <c r="O1639" i="1"/>
  <c r="O2463" i="1"/>
  <c r="O3390" i="1"/>
  <c r="O403" i="1"/>
  <c r="O1473" i="1"/>
  <c r="O793" i="1"/>
  <c r="O5" i="1"/>
  <c r="O3371" i="1"/>
  <c r="O399" i="1"/>
  <c r="O356" i="1"/>
  <c r="O1195" i="1"/>
  <c r="O367" i="1"/>
  <c r="O3781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2318" i="1"/>
  <c r="O1352" i="1"/>
  <c r="O2292" i="1"/>
  <c r="O313" i="1"/>
  <c r="O2313" i="1"/>
  <c r="O370" i="1"/>
  <c r="O1189" i="1"/>
  <c r="O312" i="1"/>
  <c r="O48" i="1"/>
  <c r="O3228" i="1"/>
  <c r="O1209" i="1"/>
  <c r="O1618" i="1"/>
  <c r="O3440" i="1"/>
  <c r="O2606" i="1"/>
  <c r="O1261" i="1"/>
  <c r="O2531" i="1"/>
  <c r="O2797" i="1"/>
  <c r="O2733" i="1"/>
  <c r="O3247" i="1"/>
  <c r="O844" i="1"/>
  <c r="O3398" i="1"/>
  <c r="O3341" i="1"/>
  <c r="O3603" i="1"/>
  <c r="O1384" i="1"/>
  <c r="O327" i="1"/>
  <c r="O3509" i="1"/>
  <c r="O1278" i="1"/>
  <c r="O3352" i="1"/>
  <c r="O3382" i="1"/>
  <c r="O808" i="1"/>
  <c r="O1251" i="1"/>
  <c r="O2731" i="1"/>
  <c r="O2249" i="1"/>
  <c r="O660" i="1"/>
  <c r="O2994" i="1"/>
  <c r="O3722" i="1"/>
  <c r="O3306" i="1"/>
  <c r="O3333" i="1"/>
  <c r="O3823" i="1"/>
  <c r="O121" i="1"/>
  <c r="O3335" i="1"/>
  <c r="O2665" i="1"/>
  <c r="O89" i="1"/>
  <c r="O3370" i="1"/>
  <c r="O286" i="1"/>
  <c r="O523" i="1"/>
  <c r="O1300" i="1"/>
  <c r="O536" i="1"/>
  <c r="O3545" i="1"/>
  <c r="O3834" i="1"/>
  <c r="O861" i="1"/>
  <c r="O273" i="1"/>
  <c r="O2787" i="1"/>
  <c r="O2116" i="1"/>
  <c r="O1649" i="1"/>
  <c r="O2477" i="1"/>
  <c r="O383" i="1"/>
  <c r="O315" i="1"/>
  <c r="O3285" i="1"/>
  <c r="O3568" i="1"/>
  <c r="O2821" i="1"/>
  <c r="O3552" i="1"/>
  <c r="O1885" i="1"/>
  <c r="O291" i="1"/>
  <c r="O361" i="1"/>
  <c r="O2115" i="1"/>
  <c r="O3251" i="1"/>
  <c r="O3626" i="1"/>
  <c r="O1659" i="1"/>
  <c r="O1186" i="1"/>
  <c r="O1749" i="1"/>
  <c r="O2997" i="1"/>
  <c r="O854" i="1"/>
  <c r="O4" i="1"/>
  <c r="O807" i="1"/>
  <c r="O812" i="1"/>
  <c r="O1640" i="1"/>
  <c r="O2536" i="1"/>
  <c r="O3388" i="1"/>
  <c r="O3543" i="1"/>
  <c r="O3751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31" i="1"/>
  <c r="O2988" i="1"/>
  <c r="O3501" i="1"/>
  <c r="O2558" i="1"/>
  <c r="O1893" i="1"/>
  <c r="O3436" i="1"/>
  <c r="O751" i="1"/>
  <c r="O730" i="1"/>
  <c r="O310" i="1"/>
  <c r="O252" i="1"/>
  <c r="O2500" i="1"/>
  <c r="O2218" i="1"/>
  <c r="O2642" i="1"/>
  <c r="O3687" i="1"/>
  <c r="O2728" i="1"/>
  <c r="O2342" i="1"/>
  <c r="O2225" i="1"/>
  <c r="O339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1211" i="1"/>
  <c r="O1274" i="1"/>
  <c r="O2933" i="1"/>
  <c r="O2970" i="1"/>
  <c r="O2972" i="1"/>
  <c r="O3052" i="1"/>
  <c r="O3527" i="1"/>
  <c r="O3825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99" i="1"/>
  <c r="O100" i="1"/>
  <c r="O3361" i="1"/>
  <c r="O3332" i="1"/>
  <c r="O3555" i="1"/>
  <c r="O3259" i="1"/>
  <c r="O3502" i="1"/>
  <c r="O2334" i="1"/>
  <c r="O20" i="1"/>
  <c r="O3511" i="1"/>
  <c r="O262" i="1"/>
  <c r="O3821" i="1"/>
  <c r="O88" i="1"/>
  <c r="O1516" i="1"/>
  <c r="O8" i="1"/>
  <c r="O2113" i="1"/>
  <c r="O2554" i="1"/>
  <c r="O2831" i="1"/>
  <c r="O2111" i="1"/>
  <c r="O3421" i="1"/>
  <c r="O3376" i="1"/>
  <c r="O322" i="1"/>
  <c r="O17" i="1"/>
  <c r="O1761" i="1"/>
  <c r="O1891" i="1"/>
  <c r="O333" i="1"/>
  <c r="O351" i="1"/>
  <c r="O2309" i="1"/>
  <c r="O375" i="1"/>
  <c r="O398" i="1"/>
  <c r="O3051" i="1"/>
  <c r="O2311" i="1"/>
  <c r="O3309" i="1"/>
  <c r="O292" i="1"/>
  <c r="O3032" i="1"/>
  <c r="O2490" i="1"/>
  <c r="O3778" i="1"/>
  <c r="O343" i="1"/>
  <c r="O259" i="1"/>
  <c r="O257" i="1"/>
  <c r="O740" i="1"/>
  <c r="O1188" i="1"/>
  <c r="O2308" i="1"/>
  <c r="O3166" i="1"/>
  <c r="O2664" i="1"/>
  <c r="O3617" i="1"/>
  <c r="O401" i="1"/>
  <c r="O1523" i="1"/>
  <c r="O2965" i="1"/>
  <c r="O3497" i="1"/>
  <c r="O1934" i="1"/>
  <c r="O817" i="1"/>
  <c r="O830" i="1"/>
  <c r="O2543" i="1"/>
  <c r="O2108" i="1"/>
  <c r="O649" i="1"/>
  <c r="O1373" i="1"/>
  <c r="O1383" i="1"/>
  <c r="O3409" i="1"/>
  <c r="O2182" i="1"/>
  <c r="O3186" i="1"/>
  <c r="O2250" i="1"/>
  <c r="O2470" i="1"/>
  <c r="O2942" i="1"/>
  <c r="O2530" i="1"/>
  <c r="O82" i="1"/>
  <c r="O3819" i="1"/>
  <c r="O2294" i="1"/>
  <c r="O58" i="1"/>
  <c r="O1398" i="1"/>
  <c r="O2110" i="1"/>
  <c r="O2557" i="1"/>
  <c r="O1850" i="1"/>
  <c r="O263" i="1"/>
  <c r="O742" i="1"/>
  <c r="O1033" i="1"/>
  <c r="O2291" i="1"/>
  <c r="O3275" i="1"/>
  <c r="O3323" i="1"/>
  <c r="O107" i="1"/>
  <c r="O2607" i="1"/>
  <c r="O3696" i="1"/>
  <c r="O2450" i="1"/>
  <c r="O3042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2828" i="1"/>
  <c r="O3008" i="1"/>
  <c r="O275" i="1"/>
  <c r="O1191" i="1"/>
  <c r="O2838" i="1"/>
  <c r="O532" i="1"/>
  <c r="O3449" i="1"/>
  <c r="O832" i="1"/>
  <c r="O3231" i="1"/>
  <c r="O2314" i="1"/>
  <c r="O1468" i="1"/>
  <c r="O2443" i="1"/>
  <c r="O1505" i="1"/>
  <c r="O324" i="1"/>
  <c r="O2063" i="1"/>
  <c r="O50" i="1"/>
  <c r="O1665" i="1"/>
  <c r="O1755" i="1"/>
  <c r="O2451" i="1"/>
  <c r="O2936" i="1"/>
  <c r="O3135" i="1"/>
  <c r="O3321" i="1"/>
  <c r="O3699" i="1"/>
  <c r="O3826" i="1"/>
  <c r="O397" i="1"/>
  <c r="O341" i="1"/>
  <c r="O2223" i="1"/>
  <c r="O3428" i="1"/>
  <c r="O2812" i="1"/>
  <c r="O3448" i="1"/>
  <c r="O3775" i="1"/>
  <c r="O2046" i="1"/>
  <c r="O2295" i="1"/>
  <c r="O1603" i="1"/>
  <c r="O3711" i="1"/>
  <c r="O2835" i="1"/>
  <c r="O1288" i="1"/>
  <c r="O2086" i="1"/>
  <c r="O277" i="1"/>
  <c r="O1937" i="1"/>
  <c r="O74" i="1"/>
  <c r="O1471" i="1"/>
  <c r="O3562" i="1"/>
  <c r="O2228" i="1"/>
  <c r="O1034" i="1"/>
  <c r="O3412" i="1"/>
  <c r="O3585" i="1"/>
  <c r="O3004" i="1"/>
  <c r="O3759" i="1"/>
  <c r="O1464" i="1"/>
  <c r="O3432" i="1"/>
  <c r="O1292" i="1"/>
  <c r="O2446" i="1"/>
  <c r="O3279" i="1"/>
  <c r="O3130" i="1"/>
  <c r="O355" i="1"/>
  <c r="O1271" i="1"/>
  <c r="O1518" i="1"/>
  <c r="O2322" i="1"/>
  <c r="O526" i="1"/>
  <c r="O3499" i="1"/>
  <c r="O3041" i="1"/>
  <c r="O1860" i="1"/>
  <c r="O821" i="1"/>
  <c r="O1744" i="1"/>
  <c r="O3037" i="1"/>
  <c r="O3569" i="1"/>
  <c r="O26" i="1"/>
  <c r="O3173" i="1"/>
  <c r="O2721" i="1"/>
  <c r="O2560" i="1"/>
  <c r="O1842" i="1"/>
  <c r="O300" i="1"/>
  <c r="O2967" i="1"/>
  <c r="O3183" i="1"/>
  <c r="O3185" i="1"/>
  <c r="O3836" i="1"/>
  <c r="O1193" i="1"/>
  <c r="O1364" i="1"/>
  <c r="O3424" i="1"/>
  <c r="O1392" i="1"/>
  <c r="O1686" i="1"/>
  <c r="O23" i="1"/>
  <c r="O288" i="1"/>
  <c r="O1404" i="1"/>
  <c r="O2982" i="1"/>
  <c r="O3690" i="1"/>
  <c r="O3704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2205" i="1"/>
  <c r="O3814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1294" i="1"/>
  <c r="O1614" i="1"/>
  <c r="O2539" i="1"/>
  <c r="O2807" i="1"/>
  <c r="O3317" i="1"/>
  <c r="O3348" i="1"/>
  <c r="O3516" i="1"/>
  <c r="O3045" i="1"/>
  <c r="O3824" i="1"/>
  <c r="O40" i="1"/>
  <c r="O3520" i="1"/>
  <c r="O2608" i="1"/>
  <c r="O3600" i="1"/>
  <c r="O3681" i="1"/>
  <c r="O340" i="1"/>
  <c r="O371" i="1"/>
  <c r="O366" i="1"/>
  <c r="O2460" i="1"/>
  <c r="O1393" i="1"/>
  <c r="O1648" i="1"/>
  <c r="O3339" i="1"/>
  <c r="O3774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535" i="1"/>
  <c r="O2669" i="1"/>
  <c r="O2833" i="1"/>
  <c r="O1370" i="1"/>
  <c r="O1941" i="1"/>
  <c r="O2464" i="1"/>
  <c r="O744" i="1"/>
  <c r="O1283" i="1"/>
  <c r="O2074" i="1"/>
  <c r="O2084" i="1"/>
  <c r="O3253" i="1"/>
  <c r="O3659" i="1"/>
  <c r="O1510" i="1"/>
  <c r="O1281" i="1"/>
  <c r="O1647" i="1"/>
  <c r="O1743" i="1"/>
  <c r="O3685" i="1"/>
  <c r="O1282" i="1"/>
  <c r="O71" i="1"/>
  <c r="O3788" i="1"/>
  <c r="O3570" i="1"/>
  <c r="O3663" i="1"/>
  <c r="O3400" i="1"/>
  <c r="O363" i="1"/>
  <c r="O748" i="1"/>
  <c r="O267" i="1"/>
  <c r="O2466" i="1"/>
  <c r="O3165" i="1"/>
  <c r="O1889" i="1"/>
  <c r="O3724" i="1"/>
  <c r="O3248" i="1"/>
  <c r="O2561" i="1"/>
  <c r="O1479" i="1"/>
  <c r="O309" i="1"/>
  <c r="O270" i="1"/>
  <c r="O1508" i="1"/>
  <c r="O1223" i="1"/>
  <c r="O2212" i="1"/>
  <c r="O2841" i="1"/>
  <c r="O803" i="1"/>
  <c r="O349" i="1"/>
  <c r="O1381" i="1"/>
  <c r="O1360" i="1"/>
  <c r="O1679" i="1"/>
  <c r="O754" i="1"/>
  <c r="O2548" i="1"/>
  <c r="O3385" i="1"/>
  <c r="O29" i="1"/>
  <c r="O1031" i="1"/>
  <c r="O380" i="1"/>
  <c r="O797" i="1"/>
  <c r="O1513" i="1"/>
  <c r="O314" i="1"/>
  <c r="O1397" i="1"/>
  <c r="O396" i="1"/>
  <c r="O3683" i="1"/>
  <c r="O1311" i="1"/>
  <c r="O2628" i="1"/>
  <c r="O3399" i="1"/>
  <c r="O3437" i="1"/>
  <c r="O2808" i="1"/>
  <c r="O3287" i="1"/>
  <c r="O386" i="1"/>
  <c r="O1225" i="1"/>
  <c r="O3265" i="1"/>
  <c r="O3172" i="1"/>
  <c r="O1476" i="1"/>
  <c r="O2164" i="1"/>
  <c r="O2708" i="1"/>
  <c r="O402" i="1"/>
  <c r="O3240" i="1"/>
  <c r="O1038" i="1"/>
  <c r="O652" i="1"/>
  <c r="O3327" i="1"/>
  <c r="O3838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1622" i="1"/>
  <c r="O3621" i="1"/>
  <c r="O3754" i="1"/>
  <c r="O2017" i="1"/>
  <c r="O334" i="1"/>
  <c r="O2540" i="1"/>
  <c r="O120" i="1"/>
  <c r="O3016" i="1"/>
  <c r="O2103" i="1"/>
  <c r="O2814" i="1"/>
  <c r="O2085" i="1"/>
  <c r="O2502" i="1"/>
  <c r="O3477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1262" i="1"/>
  <c r="O2471" i="1"/>
  <c r="O2485" i="1"/>
  <c r="O246" i="1"/>
  <c r="O318" i="1"/>
  <c r="O2198" i="1"/>
  <c r="O1399" i="1"/>
  <c r="O3582" i="1"/>
  <c r="O2969" i="1"/>
  <c r="O528" i="1"/>
  <c r="O2625" i="1"/>
  <c r="O3160" i="1"/>
  <c r="O3293" i="1"/>
  <c r="O3713" i="1"/>
  <c r="O1747" i="1"/>
  <c r="O1617" i="1"/>
  <c r="O3181" i="1"/>
  <c r="O789" i="1"/>
  <c r="O373" i="1"/>
  <c r="O3486" i="1"/>
  <c r="O1369" i="1"/>
  <c r="O285" i="1"/>
  <c r="O3281" i="1"/>
  <c r="O3572" i="1"/>
  <c r="O2214" i="1"/>
  <c r="O379" i="1"/>
  <c r="O1926" i="1"/>
  <c r="O737" i="1"/>
  <c r="O3549" i="1"/>
  <c r="O1896" i="1"/>
  <c r="O2785" i="1"/>
  <c r="O3391" i="1"/>
  <c r="O2618" i="1"/>
  <c r="O2083" i="1"/>
  <c r="O2633" i="1"/>
  <c r="O98" i="1"/>
  <c r="O524" i="1"/>
  <c r="O1760" i="1"/>
  <c r="O2834" i="1"/>
  <c r="O1272" i="1"/>
  <c r="O352" i="1"/>
  <c r="O3178" i="1"/>
  <c r="O800" i="1"/>
  <c r="O1024" i="1"/>
  <c r="O1981" i="1"/>
  <c r="O2064" i="1"/>
  <c r="O1208" i="1"/>
  <c r="O2806" i="1"/>
  <c r="O3174" i="1"/>
  <c r="O3786" i="1"/>
  <c r="O2092" i="1"/>
  <c r="O91" i="1"/>
  <c r="O1469" i="1"/>
  <c r="O818" i="1"/>
  <c r="O3667" i="1"/>
  <c r="O3243" i="1"/>
  <c r="O1678" i="1"/>
  <c r="O3479" i="1"/>
  <c r="O77" i="1"/>
  <c r="O2453" i="1"/>
  <c r="O2798" i="1"/>
  <c r="O3586" i="1"/>
  <c r="O2079" i="1"/>
  <c r="O2090" i="1"/>
  <c r="O2265" i="1"/>
  <c r="O1924" i="1"/>
  <c r="O530" i="1"/>
  <c r="O2009" i="1"/>
  <c r="O2163" i="1"/>
  <c r="O1361" i="1"/>
  <c r="O1825" i="1"/>
  <c r="O3305" i="1"/>
  <c r="O1940" i="1"/>
  <c r="O1759" i="1"/>
  <c r="O2538" i="1"/>
  <c r="O3023" i="1"/>
  <c r="O3219" i="1"/>
  <c r="O3315" i="1"/>
  <c r="O381" i="1"/>
  <c r="O1379" i="1"/>
  <c r="O3169" i="1"/>
  <c r="O3301" i="1"/>
  <c r="O54" i="1"/>
  <c r="O69" i="1"/>
  <c r="O2465" i="1"/>
  <c r="O357" i="1"/>
  <c r="O3657" i="1"/>
  <c r="O3189" i="1"/>
  <c r="O1887" i="1"/>
  <c r="O2716" i="1"/>
  <c r="O1938" i="1"/>
  <c r="O354" i="1"/>
  <c r="O841" i="1"/>
  <c r="O2801" i="1"/>
  <c r="O1270" i="1"/>
  <c r="O3835" i="1"/>
  <c r="O3769" i="1"/>
  <c r="O3331" i="1"/>
  <c r="O338" i="1"/>
  <c r="O3278" i="1"/>
  <c r="O3389" i="1"/>
  <c r="O3529" i="1"/>
  <c r="O2826" i="1"/>
  <c r="O256" i="1"/>
  <c r="O1854" i="1"/>
  <c r="O1248" i="1"/>
  <c r="O1629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1611" i="1"/>
  <c r="O3296" i="1"/>
  <c r="O3691" i="1"/>
  <c r="O3515" i="1"/>
  <c r="O1680" i="1"/>
  <c r="O2559" i="1"/>
  <c r="O1746" i="1"/>
  <c r="O25" i="1"/>
  <c r="O753" i="1"/>
  <c r="O2469" i="1"/>
  <c r="O3597" i="1"/>
  <c r="O68" i="1"/>
  <c r="O1026" i="1"/>
  <c r="O1366" i="1"/>
  <c r="O3369" i="1"/>
  <c r="O298" i="1"/>
  <c r="O303" i="1"/>
  <c r="O3235" i="1"/>
  <c r="O3483" i="1"/>
  <c r="O3001" i="1"/>
  <c r="O3619" i="1"/>
  <c r="O311" i="1"/>
  <c r="O3534" i="1"/>
  <c r="O1265" i="1"/>
  <c r="O2786" i="1"/>
  <c r="O3587" i="1"/>
  <c r="O1267" i="1"/>
  <c r="O643" i="1"/>
  <c r="O824" i="1"/>
  <c r="O3828" i="1"/>
  <c r="O3818" i="1"/>
  <c r="O2486" i="1"/>
  <c r="O3211" i="1"/>
  <c r="O3349" i="1"/>
  <c r="O1667" i="1"/>
  <c r="O2276" i="1"/>
  <c r="O3418" i="1"/>
  <c r="O3541" i="1"/>
  <c r="O2789" i="1"/>
  <c r="O2193" i="1"/>
  <c r="O3213" i="1"/>
  <c r="O3182" i="1"/>
  <c r="O3011" i="1"/>
  <c r="O2549" i="1"/>
  <c r="O851" i="1"/>
  <c r="O1656" i="1"/>
  <c r="O2289" i="1"/>
  <c r="O2718" i="1"/>
  <c r="O47" i="1"/>
  <c r="O93" i="1"/>
  <c r="O106" i="1"/>
  <c r="O377" i="1"/>
  <c r="O1757" i="1"/>
  <c r="O2169" i="1"/>
  <c r="O2784" i="1"/>
  <c r="O3625" i="1"/>
  <c r="O3692" i="1"/>
  <c r="O3756" i="1"/>
  <c r="O3782" i="1"/>
  <c r="O293" i="1"/>
  <c r="O2719" i="1"/>
  <c r="O2051" i="1"/>
  <c r="O418" i="1"/>
  <c r="O2029" i="1"/>
  <c r="O1247" i="1"/>
  <c r="O2829" i="1"/>
  <c r="O2840" i="1"/>
  <c r="O1528" i="1"/>
  <c r="O2197" i="1"/>
  <c r="O2033" i="1"/>
  <c r="O847" i="1"/>
  <c r="O2091" i="1"/>
  <c r="O842" i="1"/>
  <c r="O2093" i="1"/>
  <c r="O735" i="1"/>
  <c r="O3007" i="1"/>
  <c r="O13" i="1"/>
  <c r="O539" i="1"/>
  <c r="O1475" i="1"/>
  <c r="O2096" i="1"/>
  <c r="O283" i="1"/>
  <c r="O525" i="1"/>
  <c r="O1933" i="1"/>
  <c r="O1849" i="1"/>
  <c r="O2320" i="1"/>
  <c r="O2048" i="1"/>
  <c r="O1623" i="1"/>
  <c r="O3292" i="1"/>
  <c r="O3490" i="1"/>
  <c r="O3702" i="1"/>
  <c r="O3021" i="1"/>
  <c r="O3708" i="1"/>
  <c r="O2287" i="1"/>
  <c r="O2492" i="1"/>
  <c r="O2170" i="1"/>
  <c r="O3283" i="1"/>
  <c r="O2987" i="1"/>
  <c r="O3812" i="1"/>
  <c r="O3470" i="1"/>
  <c r="O839" i="1"/>
  <c r="O2964" i="1"/>
  <c r="O1296" i="1"/>
  <c r="O340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1301" i="1"/>
  <c r="O1374" i="1"/>
  <c r="O2825" i="1"/>
  <c r="O1845" i="1"/>
  <c r="O1386" i="1"/>
  <c r="O364" i="1"/>
  <c r="O3170" i="1"/>
  <c r="O3460" i="1"/>
  <c r="O3498" i="1"/>
  <c r="O1645" i="1"/>
  <c r="O3224" i="1"/>
  <c r="O3618" i="1"/>
  <c r="O1525" i="1"/>
  <c r="O1347" i="1"/>
  <c r="O2494" i="1"/>
  <c r="O2928" i="1"/>
  <c r="O3229" i="1"/>
  <c r="O342" i="1"/>
  <c r="O1291" i="1"/>
  <c r="O2019" i="1"/>
  <c r="O1613" i="1"/>
  <c r="O2671" i="1"/>
  <c r="O1472" i="1"/>
  <c r="O2024" i="1"/>
  <c r="O400" i="1"/>
  <c r="O335" i="1"/>
  <c r="O1844" i="1"/>
  <c r="O2297" i="1"/>
  <c r="O1650" i="1"/>
  <c r="O1359" i="1"/>
  <c r="O1637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733" i="1"/>
  <c r="O2809" i="1"/>
  <c r="O3694" i="1"/>
  <c r="O2178" i="1"/>
  <c r="O1943" i="1"/>
  <c r="O2534" i="1"/>
  <c r="O1401" i="1"/>
  <c r="O390" i="1"/>
  <c r="O2030" i="1"/>
  <c r="O3461" i="1"/>
  <c r="O3535" i="1"/>
  <c r="O3214" i="1"/>
  <c r="O3357" i="1"/>
  <c r="O1368" i="1"/>
  <c r="O3589" i="1"/>
  <c r="O3038" i="1"/>
  <c r="O650" i="1"/>
  <c r="O414" i="1"/>
  <c r="O1669" i="1"/>
  <c r="O2069" i="1"/>
  <c r="O1965" i="1"/>
  <c r="O2175" i="1"/>
  <c r="O81" i="1"/>
  <c r="O1932" i="1"/>
  <c r="O3727" i="1"/>
  <c r="O3468" i="1"/>
  <c r="O3164" i="1"/>
  <c r="O70" i="1"/>
  <c r="O72" i="1"/>
  <c r="O3034" i="1"/>
  <c r="O3594" i="1"/>
  <c r="O816" i="1"/>
  <c r="O3244" i="1"/>
  <c r="O353" i="1"/>
  <c r="O2480" i="1"/>
  <c r="O3492" i="1"/>
  <c r="O3591" i="1"/>
  <c r="O2497" i="1"/>
  <c r="O2815" i="1"/>
  <c r="O2631" i="1"/>
  <c r="O104" i="1"/>
  <c r="O3489" i="1"/>
  <c r="O3138" i="1"/>
  <c r="O3254" i="1"/>
  <c r="O3481" i="1"/>
  <c r="O2805" i="1"/>
  <c r="O3693" i="1"/>
  <c r="O755" i="1"/>
  <c r="O2473" i="1"/>
  <c r="O2938" i="1"/>
  <c r="O3044" i="1"/>
  <c r="O3270" i="1"/>
  <c r="O3533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2819" i="1"/>
  <c r="O3273" i="1"/>
  <c r="O3347" i="1"/>
  <c r="O3415" i="1"/>
  <c r="O3431" i="1"/>
  <c r="O3579" i="1"/>
  <c r="O3602" i="1"/>
  <c r="O1036" i="1"/>
  <c r="O1356" i="1"/>
  <c r="O1305" i="1"/>
  <c r="O3608" i="1"/>
  <c r="O307" i="1"/>
  <c r="O2053" i="1"/>
  <c r="O531" i="1"/>
  <c r="O853" i="1"/>
  <c r="O36" i="1"/>
  <c r="O3567" i="1"/>
  <c r="O376" i="1"/>
  <c r="O731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27" i="1"/>
  <c r="O1621" i="1"/>
  <c r="O1901" i="1"/>
  <c r="O2939" i="1"/>
  <c r="O2481" i="1"/>
  <c r="O1862" i="1"/>
  <c r="O3303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192" i="1"/>
  <c r="O1197" i="1"/>
  <c r="O1302" i="1"/>
  <c r="O1886" i="1"/>
  <c r="O2474" i="1"/>
  <c r="O1541" i="1"/>
  <c r="O2104" i="1"/>
  <c r="O2822" i="1"/>
  <c r="O3613" i="1"/>
  <c r="O1354" i="1"/>
  <c r="O3302" i="1"/>
  <c r="O2041" i="1"/>
  <c r="O3706" i="1"/>
  <c r="O329" i="1"/>
  <c r="O1894" i="1"/>
  <c r="O1389" i="1"/>
  <c r="O2102" i="1"/>
  <c r="O411" i="1"/>
  <c r="O1923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67" i="1"/>
  <c r="O2180" i="1"/>
  <c r="O1474" i="1"/>
  <c r="O1524" i="1"/>
  <c r="O3463" i="1"/>
  <c r="O3686" i="1"/>
  <c r="O258" i="1"/>
  <c r="O3684" i="1"/>
  <c r="O1671" i="1"/>
  <c r="O651" i="1"/>
  <c r="O3425" i="1"/>
  <c r="O3677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028" i="1"/>
  <c r="O3822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840" i="1"/>
  <c r="O1391" i="1"/>
  <c r="O268" i="1"/>
  <c r="O1218" i="1"/>
  <c r="O1293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2796" i="1"/>
  <c r="O3472" i="1"/>
  <c r="O1515" i="1"/>
  <c r="O280" i="1"/>
  <c r="O3787" i="1"/>
  <c r="O2211" i="1"/>
  <c r="O1250" i="1"/>
  <c r="O814" i="1"/>
  <c r="O2207" i="1"/>
  <c r="O3452" i="1"/>
  <c r="O802" i="1"/>
  <c r="O2075" i="1"/>
  <c r="O272" i="1"/>
  <c r="O3829" i="1"/>
  <c r="O2183" i="1"/>
  <c r="O3454" i="1"/>
  <c r="O2237" i="1"/>
  <c r="O3611" i="1"/>
  <c r="O78" i="1"/>
  <c r="O353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1763" i="1"/>
  <c r="O3698" i="1"/>
  <c r="O852" i="1"/>
  <c r="O28" i="1"/>
  <c r="O348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734" i="1"/>
  <c r="O3837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2641" i="1"/>
  <c r="O3267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2978" i="1"/>
  <c r="O3345" i="1"/>
  <c r="O3180" i="1"/>
  <c r="O2614" i="1"/>
  <c r="O2998" i="1"/>
  <c r="O1220" i="1"/>
  <c r="O1935" i="1"/>
  <c r="O1883" i="1"/>
  <c r="O2293" i="1"/>
  <c r="O2447" i="1"/>
  <c r="O1362" i="1"/>
  <c r="O66" i="1"/>
  <c r="O359" i="1"/>
  <c r="O1527" i="1"/>
  <c r="O1655" i="1"/>
  <c r="O3656" i="1"/>
  <c r="O2975" i="1"/>
  <c r="O1681" i="1"/>
  <c r="O3257" i="1"/>
  <c r="O3593" i="1"/>
  <c r="O3308" i="1"/>
  <c r="O2315" i="1"/>
  <c r="O1533" i="1"/>
  <c r="O289" i="1"/>
  <c r="O2991" i="1"/>
  <c r="O274" i="1"/>
  <c r="O2035" i="1"/>
  <c r="O301" i="1"/>
  <c r="O747" i="1"/>
  <c r="O825" i="1"/>
  <c r="O1539" i="1"/>
  <c r="O3009" i="1"/>
  <c r="O3510" i="1"/>
  <c r="O2266" i="1"/>
  <c r="O2467" i="1"/>
  <c r="O3539" i="1"/>
  <c r="O787" i="1"/>
  <c r="O2172" i="1"/>
  <c r="O2458" i="1"/>
  <c r="O391" i="1"/>
  <c r="O2043" i="1"/>
  <c r="O2457" i="1"/>
  <c r="O1358" i="1"/>
  <c r="O39" i="1"/>
  <c r="O3397" i="1"/>
  <c r="O360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O1838" i="1"/>
  <c r="O1952" i="1"/>
  <c r="O2027" i="1"/>
  <c r="O1752" i="1"/>
  <c r="O1676" i="1"/>
  <c r="O2730" i="1"/>
  <c r="O3464" i="1"/>
  <c r="O3601" i="1"/>
  <c r="O2059" i="1"/>
  <c r="O1257" i="1"/>
  <c r="O2445" i="1"/>
  <c r="O2501" i="1"/>
  <c r="O1380" i="1"/>
  <c r="O790" i="1"/>
  <c r="O1351" i="1"/>
  <c r="O1841" i="1"/>
  <c r="O1520" i="1"/>
  <c r="O1022" i="1"/>
  <c r="O385" i="1"/>
  <c r="O1968" i="1"/>
  <c r="O1526" i="1"/>
  <c r="O1977" i="1"/>
  <c r="O3721" i="1"/>
  <c r="O3316" i="1"/>
  <c r="O3410" i="1"/>
  <c r="O2037" i="1"/>
  <c r="O1285" i="1"/>
  <c r="O2335" i="1"/>
  <c r="O1385" i="1"/>
  <c r="O1953" i="1"/>
  <c r="O1260" i="1"/>
  <c r="O3039" i="1"/>
  <c r="O658" i="1"/>
  <c r="O389" i="1"/>
  <c r="O3473" i="1"/>
  <c r="O1509" i="1"/>
  <c r="O2004" i="1"/>
  <c r="O858" i="1"/>
  <c r="O3364" i="1"/>
  <c r="O2068" i="1"/>
  <c r="O1388" i="1"/>
  <c r="O111" i="1"/>
  <c r="O2275" i="1"/>
  <c r="O3368" i="1"/>
  <c r="O2258" i="1"/>
  <c r="O3393" i="1"/>
  <c r="O2610" i="1"/>
  <c r="O3832" i="1"/>
  <c r="O2117" i="1"/>
  <c r="O1955" i="1"/>
  <c r="O2032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2177" i="1"/>
  <c r="O1538" i="1"/>
  <c r="O3654" i="1"/>
  <c r="O1378" i="1"/>
  <c r="O2724" i="1"/>
  <c r="O1199" i="1"/>
  <c r="O2107" i="1"/>
  <c r="O1212" i="1"/>
  <c r="O2330" i="1"/>
  <c r="O384" i="1"/>
  <c r="O1975" i="1"/>
  <c r="O1966" i="1"/>
  <c r="O1754" i="1"/>
  <c r="O1200" i="1"/>
  <c r="O1967" i="1"/>
  <c r="O1835" i="1"/>
  <c r="O1973" i="1"/>
  <c r="O2717" i="1"/>
  <c r="O1632" i="1"/>
  <c r="O2488" i="1"/>
  <c r="O845" i="1"/>
  <c r="O656" i="1"/>
  <c r="O1198" i="1"/>
  <c r="O2242" i="1"/>
  <c r="O2280" i="1"/>
  <c r="O1612" i="1"/>
  <c r="O2254" i="1"/>
  <c r="O1506" i="1"/>
  <c r="O647" i="1"/>
  <c r="O1224" i="1"/>
  <c r="O2073" i="1"/>
  <c r="O2023" i="1"/>
  <c r="O1530" i="1"/>
  <c r="O2273" i="1"/>
  <c r="O320" i="1"/>
  <c r="O2186" i="1"/>
  <c r="O1970" i="1"/>
  <c r="O3294" i="1"/>
  <c r="O2257" i="1"/>
  <c r="O3584" i="1"/>
  <c r="O2081" i="1"/>
  <c r="O3446" i="1"/>
  <c r="O1194" i="1"/>
  <c r="O2216" i="1"/>
  <c r="O308" i="1"/>
  <c r="O1958" i="1"/>
  <c r="O2341" i="1"/>
  <c r="O1259" i="1"/>
  <c r="O2726" i="1"/>
  <c r="O2267" i="1"/>
  <c r="O3710" i="1"/>
  <c r="O646" i="1"/>
  <c r="O2039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4" i="1" l="1"/>
</calcChain>
</file>

<file path=xl/sharedStrings.xml><?xml version="1.0" encoding="utf-8"?>
<sst xmlns="http://schemas.openxmlformats.org/spreadsheetml/2006/main" count="33066" uniqueCount="8404">
  <si>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</si>
  <si>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</si>
  <si>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</si>
  <si>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</si>
  <si>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</si>
  <si>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</si>
  <si>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</si>
  <si>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</si>
  <si>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</si>
  <si>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</si>
  <si>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</si>
  <si>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</si>
  <si>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</si>
  <si>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</si>
  <si>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</si>
  <si>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</si>
  <si>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</si>
  <si>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</si>
  <si>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</si>
  <si>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</si>
  <si>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</si>
  <si>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</si>
  <si>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</si>
  <si>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</si>
  <si>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</si>
  <si>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</si>
  <si>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</si>
  <si>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</si>
  <si>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</si>
  <si>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</si>
  <si>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</si>
  <si>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</si>
  <si>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</si>
  <si>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</si>
  <si>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</si>
  <si>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</si>
  <si>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</si>
  <si>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</si>
  <si>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</si>
  <si>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</si>
  <si>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</si>
  <si>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</si>
  <si>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</si>
  <si>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</si>
  <si>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</si>
  <si>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</si>
  <si>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</si>
  <si>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</si>
  <si>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</si>
  <si>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</si>
  <si>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</si>
  <si>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</si>
  <si>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</si>
  <si>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</si>
  <si>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</si>
  <si>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</si>
  <si>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</si>
  <si>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</si>
  <si>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</si>
  <si>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</si>
  <si>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</si>
  <si>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</si>
  <si>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</si>
  <si>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</si>
  <si>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</si>
  <si>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</si>
  <si>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</si>
  <si>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</si>
  <si>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</si>
  <si>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</si>
  <si>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</si>
  <si>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</si>
  <si>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</si>
  <si>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</si>
  <si>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</si>
  <si>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</si>
  <si>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</si>
  <si>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</si>
  <si>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</si>
  <si>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</si>
  <si>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</si>
  <si>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</si>
  <si>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</si>
  <si>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</si>
  <si>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</si>
  <si>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</si>
  <si>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</si>
  <si>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</si>
  <si>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</si>
  <si>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</si>
  <si>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</si>
  <si>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</si>
  <si>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</si>
  <si>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</si>
  <si>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</si>
  <si>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</si>
  <si>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</si>
  <si>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</si>
  <si>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</si>
  <si>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</si>
  <si>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</si>
  <si>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</si>
  <si>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</si>
  <si>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</si>
  <si>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</si>
  <si>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</si>
  <si>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</si>
  <si>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</si>
  <si>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</si>
  <si>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</si>
  <si>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</si>
  <si>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</si>
  <si>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</si>
  <si>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</si>
  <si>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</si>
  <si>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</si>
  <si>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</si>
  <si>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</si>
  <si>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</si>
  <si>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</si>
  <si>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</si>
  <si>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</si>
  <si>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</si>
  <si>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</si>
  <si>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</si>
  <si>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</si>
  <si>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</si>
  <si>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</si>
  <si>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</si>
  <si>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</si>
  <si>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</si>
  <si>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</si>
  <si>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</si>
  <si>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</si>
  <si>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</si>
  <si>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</si>
  <si>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</si>
  <si>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</si>
  <si>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</si>
  <si>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</si>
  <si>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</si>
  <si>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</si>
  <si>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</si>
  <si>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</si>
  <si>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</si>
  <si>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</si>
  <si>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</si>
  <si>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</si>
  <si>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</si>
  <si>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</si>
  <si>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</si>
  <si>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</si>
  <si>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</si>
  <si>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</si>
  <si>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</si>
  <si>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</si>
  <si>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</si>
  <si>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</si>
  <si>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</si>
  <si>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</si>
  <si>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</si>
  <si>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</si>
  <si>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</si>
  <si>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</si>
  <si>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</si>
  <si>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</si>
  <si>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</si>
  <si>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</si>
  <si>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</si>
  <si>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</si>
  <si>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</si>
  <si>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</si>
  <si>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</si>
  <si>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</si>
  <si>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</si>
  <si>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</si>
  <si>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</si>
  <si>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</si>
  <si>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</si>
  <si>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</si>
  <si>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</si>
  <si>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</si>
  <si>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</si>
  <si>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</si>
  <si>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</si>
  <si>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</si>
  <si>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</si>
  <si>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</si>
  <si>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</si>
  <si>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</si>
  <si>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</si>
  <si>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</si>
  <si>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</si>
  <si>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</si>
  <si>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</si>
  <si>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</si>
  <si>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</si>
  <si>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</si>
  <si>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</si>
  <si>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</si>
  <si>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</si>
  <si>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</si>
  <si>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</si>
  <si>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</si>
  <si>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</si>
  <si>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</si>
  <si>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</si>
  <si>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</si>
  <si>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</si>
  <si>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</si>
  <si>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</si>
  <si>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</si>
  <si>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</si>
  <si>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</si>
  <si>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</si>
  <si>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</si>
  <si>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</si>
  <si>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</si>
  <si>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</si>
  <si>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</si>
  <si>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</si>
  <si>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</si>
  <si>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</si>
  <si>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</si>
  <si>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</si>
  <si>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</si>
  <si>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</si>
  <si>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</si>
  <si>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</si>
  <si>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</si>
  <si>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</si>
  <si>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</si>
  <si>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</si>
  <si>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</si>
  <si>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</si>
  <si>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</si>
  <si>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</si>
  <si>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</si>
  <si>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</si>
  <si>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</si>
  <si>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</si>
  <si>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</si>
  <si>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</si>
  <si>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</si>
  <si>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</si>
  <si>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</si>
  <si>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</si>
  <si>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</si>
  <si>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</si>
  <si>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</si>
  <si>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</si>
  <si>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</si>
  <si>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</si>
  <si>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</si>
  <si>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</si>
  <si>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</si>
  <si>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</si>
  <si>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</si>
  <si>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</si>
  <si>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</si>
  <si>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</si>
  <si>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</si>
  <si>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</si>
  <si>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</si>
  <si>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</si>
  <si>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</si>
  <si>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</si>
  <si>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</si>
  <si>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</si>
  <si>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</si>
  <si>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</si>
  <si>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</si>
  <si>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</si>
  <si>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</si>
  <si>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</si>
  <si>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</si>
  <si>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</si>
  <si>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</si>
  <si>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</si>
  <si>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</si>
  <si>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</si>
  <si>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</si>
  <si>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</si>
  <si>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</si>
  <si>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</si>
  <si>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</si>
  <si>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</si>
  <si>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</si>
  <si>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</si>
  <si>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</si>
  <si>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</si>
  <si>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</si>
  <si>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</si>
  <si>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</si>
  <si>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</si>
  <si>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</si>
  <si>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</si>
  <si>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</si>
  <si>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</si>
  <si>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</si>
  <si>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</si>
  <si>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</si>
  <si>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</si>
  <si>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</si>
  <si>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</si>
  <si>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</si>
  <si>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</si>
  <si>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</si>
  <si>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</si>
  <si>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</si>
  <si>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</si>
  <si>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</si>
  <si>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</si>
  <si>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</si>
  <si>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</si>
  <si>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</si>
  <si>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</si>
  <si>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</si>
  <si>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</si>
  <si>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</si>
  <si>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</si>
  <si>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</si>
  <si>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</si>
  <si>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</si>
  <si>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</si>
  <si>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</si>
  <si>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</si>
  <si>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</si>
  <si>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</si>
  <si>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</si>
  <si>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</si>
  <si>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</si>
  <si>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</si>
  <si>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</si>
  <si>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</si>
  <si>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</si>
  <si>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</si>
  <si>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</si>
  <si>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</si>
  <si>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</si>
  <si>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</si>
  <si>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</si>
  <si>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</si>
  <si>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</si>
  <si>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</si>
  <si>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</si>
  <si>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</si>
  <si>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</si>
  <si>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</si>
  <si>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</si>
  <si>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</si>
  <si>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</si>
  <si>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</si>
  <si>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</si>
  <si>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</si>
  <si>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</si>
  <si>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</si>
  <si>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</si>
  <si>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</si>
  <si>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</si>
  <si>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</si>
  <si>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</si>
  <si>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</si>
  <si>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</si>
  <si>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</si>
  <si>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</si>
  <si>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</si>
  <si>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</si>
  <si>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</si>
  <si>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</si>
  <si>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</si>
  <si>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</si>
  <si>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</si>
  <si>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</si>
  <si>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</si>
  <si>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</si>
  <si>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</si>
  <si>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</si>
  <si>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</si>
  <si>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</si>
  <si>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</si>
  <si>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</si>
  <si>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</si>
  <si>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</si>
  <si>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</si>
  <si>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</si>
  <si>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</si>
  <si>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</si>
  <si>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</si>
  <si>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</si>
  <si>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</si>
  <si>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</si>
  <si>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</si>
  <si>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</si>
  <si>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</si>
  <si>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</si>
  <si>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</si>
  <si>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</si>
  <si>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</si>
  <si>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</si>
  <si>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</si>
  <si>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</si>
  <si>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</si>
  <si>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</si>
  <si>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</si>
  <si>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</si>
  <si>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</si>
  <si>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</si>
  <si>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</si>
  <si>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</si>
  <si>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</si>
  <si>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</si>
  <si>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</si>
  <si>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</si>
  <si>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</si>
  <si>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</si>
  <si>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</si>
  <si>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</si>
  <si>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</si>
  <si>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</si>
  <si>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</si>
  <si>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</si>
  <si>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</si>
  <si>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</si>
  <si>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</si>
  <si>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</si>
  <si>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</si>
  <si>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</si>
  <si>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</si>
  <si>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</si>
  <si>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</si>
  <si>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</si>
  <si>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</si>
  <si>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</si>
  <si>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</si>
  <si>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</si>
  <si>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</si>
  <si>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</si>
  <si>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</si>
  <si>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</si>
  <si>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</si>
  <si>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</si>
  <si>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</si>
  <si>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</si>
  <si>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</si>
  <si>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</si>
  <si>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</si>
  <si>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</si>
  <si>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</si>
  <si>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</si>
  <si>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</si>
  <si>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</si>
  <si>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</si>
  <si>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</si>
  <si>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</si>
  <si>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</si>
  <si>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</si>
  <si>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</si>
  <si>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</si>
  <si>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</si>
  <si>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</si>
  <si>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</si>
  <si>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</si>
  <si>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</si>
  <si>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</si>
  <si>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</si>
  <si>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</si>
  <si>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</si>
  <si>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</si>
  <si>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</si>
  <si>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</si>
  <si>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</si>
  <si>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</si>
  <si>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</si>
  <si>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</si>
  <si>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</si>
  <si>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</si>
  <si>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</si>
  <si>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</si>
  <si>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</si>
  <si>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</si>
  <si>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</si>
  <si>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</si>
  <si>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</si>
  <si>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</si>
  <si>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</si>
  <si>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</si>
  <si>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</si>
  <si>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</si>
  <si>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</si>
  <si>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</si>
  <si>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</si>
  <si>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</si>
  <si>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</si>
  <si>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</si>
  <si>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</si>
  <si>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</si>
  <si>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</si>
  <si>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</si>
  <si>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</si>
  <si>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</si>
  <si>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</si>
  <si>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</si>
  <si>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</si>
  <si>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</si>
  <si>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</si>
  <si>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</si>
  <si>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</si>
  <si>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</si>
  <si>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</si>
  <si>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</si>
  <si>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</si>
  <si>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</si>
  <si>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</si>
  <si>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</si>
  <si>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</si>
  <si>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</si>
  <si>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</si>
  <si>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</si>
  <si>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</si>
  <si>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</si>
  <si>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</si>
  <si>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</si>
  <si>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</si>
  <si>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</si>
  <si>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</si>
  <si>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</si>
  <si>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</si>
  <si>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</si>
  <si>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</si>
  <si>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</si>
  <si>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</si>
  <si>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</si>
  <si>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</si>
  <si>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</si>
  <si>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</si>
  <si>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</si>
  <si>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</si>
  <si>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</si>
  <si>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</si>
  <si>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</si>
  <si>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</si>
  <si>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</si>
  <si>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</si>
  <si>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</si>
  <si>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</si>
  <si>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</si>
  <si>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</si>
  <si>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</si>
  <si>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</si>
  <si>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</si>
  <si>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</si>
  <si>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</si>
  <si>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</si>
  <si>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</si>
  <si>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</si>
  <si>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</si>
  <si>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</si>
  <si>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</si>
  <si>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</si>
  <si>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</si>
  <si>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</si>
  <si>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</si>
  <si>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</si>
  <si>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</si>
  <si>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</si>
  <si>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</si>
  <si>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</si>
  <si>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</si>
  <si>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</si>
  <si>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</si>
  <si>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</si>
  <si>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</si>
  <si>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</si>
  <si>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</si>
  <si>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</si>
  <si>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</si>
  <si>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</si>
  <si>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</si>
  <si>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</si>
  <si>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</si>
  <si>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</si>
  <si>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</si>
  <si>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</si>
  <si>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</si>
  <si>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</si>
  <si>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</si>
  <si>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</si>
  <si>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</si>
  <si>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</si>
  <si>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</si>
  <si>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</si>
  <si>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</si>
  <si>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</si>
  <si>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</si>
  <si>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</si>
  <si>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</si>
  <si>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</si>
  <si>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</si>
  <si>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</si>
  <si>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</si>
  <si>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</si>
  <si>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</si>
  <si>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</si>
  <si>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</si>
  <si>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</si>
  <si>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</si>
  <si>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</si>
  <si>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</si>
  <si>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</si>
  <si>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</si>
  <si>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</si>
  <si>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</si>
  <si>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</si>
  <si>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</si>
  <si>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</si>
  <si>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</si>
  <si>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</si>
  <si>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</si>
  <si>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</si>
  <si>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</si>
  <si>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</si>
  <si>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</si>
  <si>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</si>
  <si>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</si>
  <si>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</si>
  <si>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</si>
  <si>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</si>
  <si>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</si>
  <si>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</si>
  <si>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</si>
  <si>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</si>
  <si>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</si>
  <si>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</si>
  <si>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</si>
  <si>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</si>
  <si>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</si>
  <si>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</si>
  <si>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</si>
  <si>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</si>
  <si>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</si>
  <si>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</si>
  <si>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</si>
  <si>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</si>
  <si>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</si>
  <si>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</si>
  <si>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</si>
  <si>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</si>
  <si>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</si>
  <si>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</si>
  <si>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</si>
  <si>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</si>
  <si>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</si>
  <si>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</si>
  <si>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</si>
  <si>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</si>
  <si>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</si>
  <si>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</si>
  <si>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</si>
  <si>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</si>
  <si>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</si>
  <si>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</si>
  <si>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</si>
  <si>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</si>
  <si>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</si>
  <si>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</si>
  <si>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</si>
  <si>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</si>
  <si>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</si>
  <si>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</si>
  <si>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</si>
  <si>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</si>
  <si>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</si>
  <si>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</si>
  <si>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</si>
  <si>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</si>
  <si>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</si>
  <si>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</si>
  <si>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</si>
  <si>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</si>
  <si>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</si>
  <si>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</si>
  <si>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</si>
  <si>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</si>
  <si>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</si>
  <si>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</si>
  <si>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</si>
  <si>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</si>
  <si>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</si>
  <si>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</si>
  <si>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</si>
  <si>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</si>
  <si>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</si>
  <si>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</si>
  <si>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</si>
  <si>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</si>
  <si>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</si>
  <si>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</si>
  <si>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</si>
  <si>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</si>
  <si>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</si>
  <si>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</si>
  <si>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</si>
  <si>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</si>
  <si>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</si>
  <si>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</si>
  <si>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</si>
  <si>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</si>
  <si>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</si>
  <si>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</si>
  <si>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</si>
  <si>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</si>
  <si>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</si>
  <si>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</si>
  <si>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</si>
  <si>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</si>
  <si>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</si>
  <si>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</si>
  <si>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</si>
  <si>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</si>
  <si>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</si>
  <si>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</si>
  <si>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</si>
  <si>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</si>
  <si>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</si>
  <si>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</si>
  <si>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</si>
  <si>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</si>
  <si>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</si>
  <si>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</si>
  <si>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</si>
  <si>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</si>
  <si>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</si>
  <si>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</si>
  <si>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</si>
  <si>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</si>
  <si>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</si>
  <si>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</si>
  <si>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</si>
  <si>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</si>
  <si>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</si>
  <si>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</si>
  <si>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</si>
  <si>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</si>
  <si>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</si>
  <si>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</si>
  <si>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</si>
  <si>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</si>
  <si>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</si>
  <si>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</si>
  <si>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</si>
  <si>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</si>
  <si>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</si>
  <si>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</si>
  <si>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</si>
  <si>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</si>
  <si>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</si>
  <si>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</si>
  <si>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</si>
  <si>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</si>
  <si>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</si>
  <si>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</si>
  <si>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</si>
  <si>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</si>
  <si>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</si>
  <si>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</si>
  <si>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</si>
  <si>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</si>
  <si>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</si>
  <si>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</si>
  <si>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</si>
  <si>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</si>
  <si>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</si>
  <si>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</si>
  <si>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</si>
  <si>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</si>
  <si>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</si>
  <si>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</si>
  <si>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</si>
  <si>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</si>
  <si>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</si>
  <si>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</si>
  <si>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</si>
  <si>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</si>
  <si>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</si>
  <si>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</si>
  <si>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</si>
  <si>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</si>
  <si>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</si>
  <si>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</si>
  <si>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</si>
  <si>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</si>
  <si>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</si>
  <si>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</si>
  <si>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</si>
  <si>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</si>
  <si>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</si>
  <si>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</si>
  <si>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</si>
  <si>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</si>
  <si>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</si>
  <si>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</si>
  <si>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</si>
  <si>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</si>
  <si>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</si>
  <si>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</si>
  <si>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</si>
  <si>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</si>
  <si>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</si>
  <si>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</si>
  <si>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</si>
  <si>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</si>
  <si>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</si>
  <si>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</si>
  <si>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</si>
  <si>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</si>
  <si>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</si>
  <si>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</si>
  <si>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</si>
  <si>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</si>
  <si>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</si>
  <si>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</si>
  <si>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</si>
  <si>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</si>
  <si>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</si>
  <si>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</si>
  <si>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</si>
  <si>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</si>
  <si>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</si>
  <si>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</si>
  <si>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</si>
  <si>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</si>
  <si>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</si>
  <si>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</si>
  <si>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</si>
  <si>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</si>
  <si>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</si>
  <si>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</si>
  <si>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</si>
  <si>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</si>
  <si>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</si>
  <si>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</si>
  <si>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</si>
  <si>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</si>
  <si>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</si>
  <si>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</si>
  <si>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</si>
  <si>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</si>
  <si>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</si>
  <si>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</si>
  <si>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</si>
  <si>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</si>
  <si>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</si>
  <si>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</si>
  <si>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</si>
  <si>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</si>
  <si>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</si>
  <si>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</si>
  <si>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</si>
  <si>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</si>
  <si>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</si>
  <si>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</si>
  <si>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</si>
  <si>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</si>
  <si>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</si>
  <si>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</si>
  <si>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</si>
  <si>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</si>
  <si>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</si>
  <si>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</si>
  <si>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</si>
  <si>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</si>
  <si>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</si>
  <si>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</si>
  <si>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</si>
  <si>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</si>
  <si>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</si>
  <si>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</si>
  <si>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</si>
  <si>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</si>
  <si>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</si>
  <si>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</si>
  <si>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</si>
  <si>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</si>
  <si>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</si>
  <si>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</si>
  <si>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</si>
  <si>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</si>
  <si>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</si>
  <si>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</si>
  <si>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</si>
  <si>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</si>
  <si>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</si>
  <si>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</si>
  <si>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</si>
  <si>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</si>
  <si>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</si>
  <si>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</si>
  <si>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</si>
  <si>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</si>
  <si>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</si>
  <si>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</si>
  <si>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</si>
  <si>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</si>
  <si>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</si>
  <si>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</si>
  <si>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</si>
  <si>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</si>
  <si>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</si>
  <si>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</si>
  <si>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</si>
  <si>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</si>
  <si>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</si>
  <si>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</si>
  <si>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</si>
  <si>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</si>
  <si>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</si>
  <si>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</si>
  <si>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</si>
  <si>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</si>
  <si>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</si>
  <si>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</si>
  <si>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</si>
  <si>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</si>
  <si>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</si>
  <si>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</si>
  <si>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</si>
  <si>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</si>
  <si>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</si>
  <si>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</si>
  <si>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</si>
  <si>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</si>
  <si>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</si>
  <si>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</si>
  <si>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</si>
  <si>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</si>
  <si>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</si>
  <si>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</si>
  <si>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</si>
  <si>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</si>
  <si>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</si>
  <si>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</si>
  <si>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</si>
  <si>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</si>
  <si>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</si>
  <si>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</si>
  <si>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</si>
  <si>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</si>
  <si>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</si>
  <si>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</si>
  <si>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</si>
  <si>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</si>
  <si>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</si>
  <si>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</si>
  <si>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</si>
  <si>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</si>
  <si>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</si>
  <si>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</si>
  <si>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</si>
  <si>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</si>
  <si>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</si>
  <si>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</si>
  <si>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</si>
  <si>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</si>
  <si>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</si>
  <si>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</si>
  <si>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</si>
  <si>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</si>
  <si>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</si>
  <si>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</si>
  <si>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</si>
  <si>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</si>
  <si>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</si>
  <si>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</si>
  <si>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</si>
  <si>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</si>
  <si>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</si>
  <si>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</si>
  <si>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</si>
  <si>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</si>
  <si>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</si>
  <si>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</si>
  <si>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</si>
  <si>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</si>
  <si>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</si>
  <si>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</si>
  <si>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</si>
  <si>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</si>
  <si>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</si>
  <si>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</si>
  <si>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</si>
  <si>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</si>
  <si>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</si>
  <si>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</si>
  <si>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</si>
  <si>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</si>
  <si>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</si>
  <si>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</si>
  <si>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</si>
  <si>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</si>
  <si>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</si>
  <si>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</si>
  <si>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</si>
  <si>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</si>
  <si>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</si>
  <si>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</si>
  <si>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</si>
  <si>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</si>
  <si>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</si>
  <si>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</si>
  <si>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</si>
  <si>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</si>
  <si>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</si>
  <si>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</si>
  <si>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</si>
  <si>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</si>
  <si>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</si>
  <si>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</si>
  <si>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</si>
  <si>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</si>
  <si>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</si>
  <si>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</si>
  <si>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</si>
  <si>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</si>
  <si>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</si>
  <si>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</si>
  <si>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</si>
  <si>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</si>
  <si>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</si>
  <si>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</si>
  <si>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</si>
  <si>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</si>
  <si>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</si>
  <si>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</si>
  <si>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</si>
  <si>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</si>
  <si>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</si>
  <si>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</si>
  <si>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</si>
  <si>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</si>
  <si>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</si>
  <si>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</si>
  <si>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</si>
  <si>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</si>
  <si>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</si>
  <si>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</si>
  <si>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</si>
  <si>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</si>
  <si>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</si>
  <si>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</si>
  <si>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</si>
  <si>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</si>
  <si>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</si>
  <si>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</si>
  <si>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</si>
  <si>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</si>
  <si>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</si>
  <si>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</si>
  <si>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</si>
  <si>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</si>
  <si>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</si>
  <si>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</si>
  <si>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</si>
  <si>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</si>
  <si>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</si>
  <si>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</si>
  <si>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</si>
  <si>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</si>
  <si>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</si>
  <si>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</si>
  <si>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</si>
  <si>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</si>
  <si>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</si>
  <si>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</si>
  <si>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</si>
  <si>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</si>
  <si>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</si>
  <si>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</si>
  <si>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</si>
  <si>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</si>
  <si>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</si>
  <si>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</si>
  <si>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</si>
  <si>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</si>
  <si>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</si>
  <si>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</si>
  <si>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</si>
  <si>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</si>
  <si>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</si>
  <si>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</si>
  <si>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</si>
  <si>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</si>
  <si>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</si>
  <si>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</si>
  <si>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</si>
  <si>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</si>
  <si>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</si>
  <si>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</si>
  <si>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</si>
  <si>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</si>
  <si>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</si>
  <si>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</si>
  <si>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</si>
  <si>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</si>
  <si>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</si>
  <si>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</si>
  <si>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</si>
  <si>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</si>
  <si>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</si>
  <si>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</si>
  <si>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</si>
  <si>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</si>
  <si>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</si>
  <si>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</si>
  <si>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</si>
  <si>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</si>
  <si>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</si>
  <si>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</si>
  <si>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</si>
  <si>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</si>
  <si>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</si>
  <si>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</si>
  <si>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</si>
  <si>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</si>
  <si>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</si>
  <si>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</si>
  <si>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</si>
  <si>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</si>
  <si>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</si>
  <si>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</si>
  <si>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</si>
  <si>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</si>
  <si>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</si>
  <si>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</si>
  <si>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</si>
  <si>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</si>
  <si>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</si>
  <si>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</si>
  <si>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</si>
  <si>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</si>
  <si>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</si>
  <si>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</si>
  <si>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</si>
  <si>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</si>
  <si>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</si>
  <si>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</si>
  <si>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</si>
  <si>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</si>
  <si>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</si>
  <si>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</si>
  <si>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</si>
  <si>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</si>
  <si>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</si>
  <si>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</si>
  <si>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</si>
  <si>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</si>
  <si>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</si>
  <si>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</si>
  <si>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</si>
  <si>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</si>
  <si>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</si>
  <si>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</si>
  <si>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</si>
  <si>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</si>
  <si>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</si>
  <si>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</si>
  <si>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</si>
  <si>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</si>
  <si>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</si>
  <si>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</si>
  <si>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</si>
  <si>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</si>
  <si>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</si>
  <si>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</si>
  <si>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</si>
  <si>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</si>
  <si>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</si>
  <si>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</si>
  <si>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</si>
  <si>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</si>
  <si>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</si>
  <si>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</si>
  <si>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</si>
  <si>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</si>
  <si>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</si>
  <si>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</si>
  <si>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</si>
  <si>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</si>
  <si>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</si>
  <si>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</si>
  <si>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</si>
  <si>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</si>
  <si>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</si>
  <si>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</si>
  <si>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</si>
  <si>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</si>
  <si>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</si>
  <si>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</si>
  <si>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</si>
  <si>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</si>
  <si>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</si>
  <si>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</si>
  <si>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</si>
  <si>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</si>
  <si>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</si>
  <si>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</si>
  <si>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</si>
  <si>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</si>
  <si>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</si>
  <si>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</si>
  <si>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</si>
  <si>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</si>
  <si>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</si>
  <si>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</si>
  <si>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</si>
  <si>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</si>
  <si>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</si>
  <si>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</si>
  <si>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</si>
  <si>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</si>
  <si>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</si>
  <si>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</si>
  <si>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</si>
  <si>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</si>
  <si>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</si>
  <si>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</si>
  <si>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</si>
  <si>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</si>
  <si>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</si>
  <si>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</si>
  <si>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</si>
  <si>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</si>
  <si>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</si>
  <si>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</si>
  <si>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</si>
  <si>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</si>
  <si>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</si>
  <si>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</si>
  <si>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</si>
  <si>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</si>
  <si>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</si>
  <si>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</si>
  <si>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</si>
  <si>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</si>
  <si>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</si>
  <si>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</si>
  <si>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</si>
  <si>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</si>
  <si>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</si>
  <si>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</si>
  <si>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</si>
  <si>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</si>
  <si>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</si>
  <si>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</si>
  <si>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</si>
  <si>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</si>
  <si>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</si>
  <si>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</si>
  <si>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</si>
  <si>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</si>
  <si>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</si>
  <si>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</si>
  <si>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</si>
  <si>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</si>
  <si>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</si>
  <si>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</si>
  <si>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</si>
  <si>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</si>
  <si>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</si>
  <si>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</si>
  <si>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</si>
  <si>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</si>
  <si>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</si>
  <si>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</si>
  <si>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</si>
  <si>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</si>
  <si>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</si>
  <si>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</si>
  <si>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</si>
  <si>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</si>
  <si>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</si>
  <si>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</si>
  <si>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</si>
  <si>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</si>
  <si>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</si>
  <si>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</si>
  <si>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</si>
  <si>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</si>
  <si>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</si>
  <si>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</si>
  <si>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</si>
  <si>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</si>
  <si>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</si>
  <si>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</si>
  <si>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</si>
  <si>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</si>
  <si>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</si>
  <si>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</si>
  <si>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</si>
  <si>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</si>
  <si>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</si>
  <si>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</si>
  <si>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</si>
  <si>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</si>
  <si>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</si>
  <si>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</si>
  <si>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</si>
  <si>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</si>
  <si>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</si>
  <si>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</si>
  <si>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</si>
  <si>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</si>
  <si>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</si>
  <si>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</si>
  <si>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</si>
  <si>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</si>
  <si>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</si>
  <si>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</si>
  <si>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</si>
  <si>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</si>
  <si>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</si>
  <si>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</si>
  <si>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</si>
  <si>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</si>
  <si>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</si>
  <si>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</si>
  <si>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</si>
  <si>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</si>
  <si>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</si>
  <si>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</si>
  <si>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</si>
  <si>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</si>
  <si>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</si>
  <si>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</si>
  <si>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</si>
  <si>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</si>
  <si>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</si>
  <si>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</si>
  <si>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</si>
  <si>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</si>
  <si>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</si>
  <si>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</si>
  <si>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</si>
  <si>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</si>
  <si>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</si>
  <si>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</si>
  <si>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</si>
  <si>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</si>
  <si>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</si>
  <si>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</si>
  <si>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</si>
  <si>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</si>
  <si>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</si>
  <si>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</si>
  <si>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</si>
  <si>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</si>
  <si>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</si>
  <si>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</si>
  <si>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</si>
  <si>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</si>
  <si>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</si>
  <si>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</si>
  <si>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</si>
  <si>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</si>
  <si>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</si>
  <si>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</si>
  <si>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</si>
  <si>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</si>
  <si>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</si>
  <si>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</si>
  <si>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</si>
  <si>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</si>
  <si>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</si>
  <si>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</si>
  <si>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</si>
  <si>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</si>
  <si>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</si>
  <si>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</si>
  <si>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</si>
  <si>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</si>
  <si>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</si>
  <si>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</si>
  <si>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</si>
  <si>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</si>
  <si>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</si>
  <si>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</si>
  <si>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</si>
  <si>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</si>
  <si>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</si>
  <si>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</si>
  <si>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</si>
  <si>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</si>
  <si>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</si>
  <si>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</si>
  <si>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</si>
  <si>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</si>
  <si>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</si>
  <si>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</si>
  <si>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</si>
  <si>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</si>
  <si>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</si>
  <si>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</si>
  <si>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</si>
  <si>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</si>
  <si>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</si>
  <si>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</si>
  <si>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</si>
  <si>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</si>
  <si>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</si>
  <si>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</si>
  <si>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</si>
  <si>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</si>
  <si>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</si>
  <si>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</si>
  <si>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</si>
  <si>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</si>
  <si>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</si>
  <si>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</si>
  <si>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</si>
  <si>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</si>
  <si>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</si>
  <si>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</si>
  <si>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</si>
  <si>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</si>
  <si>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</si>
  <si>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</si>
  <si>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</si>
  <si>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</si>
  <si>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</si>
  <si>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</si>
  <si>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</si>
  <si>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</si>
  <si>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</si>
  <si>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</si>
  <si>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</si>
  <si>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</si>
  <si>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</si>
  <si>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</si>
  <si>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</si>
  <si>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</si>
  <si>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</si>
  <si>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</si>
  <si>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</si>
  <si>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</si>
  <si>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</si>
  <si>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</si>
  <si>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</si>
  <si>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</si>
  <si>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</si>
  <si>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</si>
  <si>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</si>
  <si>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</si>
  <si>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</si>
  <si>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</si>
  <si>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</si>
  <si>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</si>
  <si>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</si>
  <si>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</si>
  <si>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</si>
  <si>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</si>
  <si>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</si>
  <si>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</si>
  <si>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</si>
  <si>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</si>
  <si>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</si>
  <si>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</si>
  <si>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</si>
  <si>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</si>
  <si>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</si>
  <si>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</si>
  <si>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</si>
  <si>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</si>
  <si>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</si>
  <si>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</si>
  <si>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</si>
  <si>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</si>
  <si>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</si>
  <si>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</si>
  <si>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</si>
  <si>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</si>
  <si>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</si>
  <si>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</si>
  <si>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</si>
  <si>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</si>
  <si>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</si>
  <si>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</si>
  <si>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</si>
  <si>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</si>
  <si>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</si>
  <si>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</si>
  <si>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</si>
  <si>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</si>
  <si>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</si>
  <si>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</si>
  <si>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</si>
  <si>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</si>
  <si>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</si>
  <si>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</si>
  <si>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</si>
  <si>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</si>
  <si>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</si>
  <si>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</si>
  <si>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</si>
  <si>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</si>
  <si>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</si>
  <si>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</si>
  <si>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</si>
  <si>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</si>
  <si>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</si>
  <si>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</si>
  <si>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</si>
  <si>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</si>
  <si>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</si>
  <si>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</si>
  <si>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</si>
  <si>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</si>
  <si>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</si>
  <si>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</si>
  <si>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</si>
  <si>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</si>
  <si>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</si>
  <si>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</si>
  <si>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</si>
  <si>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</si>
  <si>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</si>
  <si>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</si>
  <si>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</si>
  <si>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</si>
  <si>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</si>
  <si>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</si>
  <si>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</si>
  <si>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</si>
  <si>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</si>
  <si>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</si>
  <si>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</si>
  <si>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</si>
  <si>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</si>
  <si>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</si>
  <si>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</si>
  <si>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</si>
  <si>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</si>
  <si>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</si>
  <si>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</si>
  <si>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</si>
  <si>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</si>
  <si>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</si>
  <si>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</si>
  <si>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</si>
  <si>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</si>
  <si>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</si>
  <si>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</si>
  <si>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</si>
  <si>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</si>
  <si>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</si>
  <si>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</si>
  <si>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</si>
  <si>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</si>
  <si>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</si>
  <si>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</si>
  <si>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</si>
  <si>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</si>
  <si>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</si>
  <si>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</si>
  <si>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</si>
  <si>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</si>
  <si>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</si>
  <si>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</si>
  <si>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</si>
  <si>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</si>
  <si>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</si>
  <si>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</si>
  <si>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</si>
  <si>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</si>
  <si>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</si>
  <si>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</si>
  <si>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</si>
  <si>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</si>
  <si>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</si>
  <si>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</si>
  <si>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</si>
  <si>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</si>
  <si>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</si>
  <si>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</si>
  <si>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</si>
  <si>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</si>
  <si>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</si>
  <si>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</si>
  <si>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</si>
  <si>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</si>
  <si>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</si>
  <si>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</si>
  <si>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</si>
  <si>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</si>
  <si>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</si>
  <si>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</si>
  <si>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</si>
  <si>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</si>
  <si>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</si>
  <si>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</si>
  <si>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</si>
  <si>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</si>
  <si>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</si>
  <si>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</si>
  <si>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</si>
  <si>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</si>
  <si>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</si>
  <si>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</si>
  <si>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</si>
  <si>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</si>
  <si>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</si>
  <si>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</si>
  <si>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</si>
  <si>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</si>
  <si>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</si>
  <si>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</si>
  <si>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</si>
  <si>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</si>
  <si>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</si>
  <si>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</si>
  <si>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</si>
  <si>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</si>
  <si>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</si>
  <si>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</si>
  <si>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</si>
  <si>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</si>
  <si>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</si>
  <si>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</si>
  <si>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</si>
  <si>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</si>
  <si>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</si>
  <si>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</si>
  <si>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</si>
  <si>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</si>
  <si>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</si>
  <si>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</si>
  <si>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</si>
  <si>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</si>
  <si>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</si>
  <si>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</si>
  <si>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</si>
  <si>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</si>
  <si>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</si>
  <si>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</si>
  <si>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</si>
  <si>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</si>
  <si>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</si>
  <si>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</si>
  <si>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</si>
  <si>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</si>
  <si>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</si>
  <si>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</si>
  <si>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</si>
  <si>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</si>
  <si>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</si>
  <si>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</si>
  <si>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</si>
  <si>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</si>
  <si>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</si>
  <si>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</si>
  <si>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</si>
  <si>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</si>
  <si>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</si>
  <si>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</si>
  <si>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</si>
  <si>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</si>
  <si>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</si>
  <si>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</si>
  <si>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</si>
  <si>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</si>
  <si>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</si>
  <si>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</si>
  <si>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</si>
  <si>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</si>
  <si>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</si>
  <si>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</si>
  <si>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</si>
  <si>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</si>
  <si>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</si>
  <si>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</si>
  <si>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</si>
  <si>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</si>
  <si>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</si>
  <si>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</si>
  <si>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</si>
  <si>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</si>
  <si>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</si>
  <si>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</si>
  <si>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</si>
  <si>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</si>
  <si>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</si>
  <si>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</si>
  <si>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</si>
  <si>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</si>
  <si>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</si>
  <si>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</si>
  <si>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</si>
  <si>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</si>
  <si>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</si>
  <si>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</si>
  <si>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</si>
  <si>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</si>
  <si>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</si>
  <si>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</si>
  <si>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</si>
  <si>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</si>
  <si>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</si>
  <si>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</si>
  <si>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</si>
  <si>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</si>
  <si>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</si>
  <si>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</si>
  <si>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</si>
  <si>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</si>
  <si>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</si>
  <si>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</si>
  <si>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</si>
  <si>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</si>
  <si>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</si>
  <si>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</si>
  <si>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</si>
  <si>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</si>
  <si>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</si>
  <si>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</si>
  <si>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</si>
  <si>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</si>
  <si>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</si>
  <si>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</si>
  <si>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</si>
  <si>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</si>
  <si>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</si>
  <si>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</si>
  <si>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</si>
  <si>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</si>
  <si>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</si>
  <si>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</si>
  <si>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</si>
  <si>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</si>
  <si>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</si>
  <si>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</si>
  <si>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</si>
  <si>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</si>
  <si>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</si>
  <si>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</si>
  <si>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</si>
  <si>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</si>
  <si>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</si>
  <si>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</si>
  <si>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</si>
  <si>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</si>
  <si>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</si>
  <si>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</si>
  <si>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</si>
  <si>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</si>
  <si>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</si>
  <si>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</si>
  <si>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</si>
  <si>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</si>
  <si>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</si>
  <si>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</si>
  <si>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</si>
  <si>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</si>
  <si>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</si>
  <si>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</si>
  <si>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</si>
  <si>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</si>
  <si>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</si>
  <si>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</si>
  <si>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</si>
  <si>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</si>
  <si>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</si>
  <si>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</si>
  <si>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</si>
  <si>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</si>
  <si>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</si>
  <si>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</si>
  <si>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</si>
  <si>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</si>
  <si>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</si>
  <si>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</si>
  <si>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</si>
  <si>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</si>
  <si>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</si>
  <si>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</si>
  <si>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</si>
  <si>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</si>
  <si>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</si>
  <si>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</si>
  <si>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</si>
  <si>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</si>
  <si>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</si>
  <si>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</si>
  <si>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</si>
  <si>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</si>
  <si>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</si>
  <si>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</si>
  <si>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</si>
  <si>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</si>
  <si>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</si>
  <si>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</si>
  <si>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</si>
  <si>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</si>
  <si>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</si>
  <si>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</si>
  <si>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</si>
  <si>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</si>
  <si>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</si>
  <si>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</si>
  <si>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</si>
  <si>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</si>
  <si>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</si>
  <si>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</si>
  <si>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</si>
  <si>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</si>
  <si>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</si>
  <si>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</si>
  <si>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</si>
  <si>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</si>
  <si>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</si>
  <si>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</si>
  <si>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</si>
  <si>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</si>
  <si>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</si>
  <si>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</si>
  <si>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</si>
  <si>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</si>
  <si>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</si>
  <si>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</si>
  <si>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</si>
  <si>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</si>
  <si>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</si>
  <si>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</si>
  <si>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</si>
  <si>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</si>
  <si>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</si>
  <si>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</si>
  <si>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</si>
  <si>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</si>
  <si>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</si>
  <si>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</si>
  <si>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</si>
  <si>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</si>
  <si>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</si>
  <si>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</si>
  <si>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</si>
  <si>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</si>
  <si>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</si>
  <si>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</si>
  <si>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</si>
  <si>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</si>
  <si>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</si>
  <si>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</si>
  <si>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</si>
  <si>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</si>
  <si>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</si>
  <si>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</si>
  <si>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</si>
  <si>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</si>
  <si>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</si>
  <si>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</si>
  <si>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</si>
  <si>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</si>
  <si>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</si>
  <si>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</si>
  <si>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</si>
  <si>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</si>
  <si>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</si>
  <si>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</si>
  <si>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</si>
  <si>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</si>
  <si>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</si>
  <si>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</si>
  <si>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</si>
  <si>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</si>
  <si>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</si>
  <si>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</si>
  <si>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</si>
  <si>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</si>
  <si>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</si>
  <si>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</si>
  <si>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</si>
  <si>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</si>
  <si>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</si>
  <si>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</si>
  <si>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</si>
  <si>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</si>
  <si>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</si>
  <si>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</si>
  <si>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</si>
  <si>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</si>
  <si>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</si>
  <si>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</si>
  <si>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</si>
  <si>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</si>
  <si>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</si>
  <si>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</si>
  <si>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</si>
  <si>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</si>
  <si>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</si>
  <si>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</si>
  <si>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</si>
  <si>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</si>
  <si>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</si>
  <si>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</si>
  <si>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</si>
  <si>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</si>
  <si>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</si>
  <si>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</si>
  <si>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</si>
  <si>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</si>
  <si>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</si>
  <si>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</si>
  <si>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</si>
  <si>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</si>
  <si>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</si>
  <si>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</si>
  <si>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</si>
  <si>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</si>
  <si>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</si>
  <si>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</si>
  <si>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</si>
  <si>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</si>
  <si>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</si>
  <si>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</si>
  <si>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</si>
  <si>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</si>
  <si>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</si>
  <si>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</si>
  <si>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</si>
  <si>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</si>
  <si>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</si>
  <si>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</si>
  <si>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</si>
  <si>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</si>
  <si>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</si>
  <si>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</si>
  <si>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</si>
  <si>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</si>
  <si>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</si>
  <si>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</si>
  <si>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</si>
  <si>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</si>
  <si>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</si>
  <si>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</si>
  <si>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</si>
  <si>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</si>
  <si>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</si>
  <si>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</si>
  <si>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</si>
  <si>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</si>
  <si>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</si>
  <si>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</si>
  <si>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</si>
  <si>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</si>
  <si>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</si>
  <si>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</si>
  <si>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</si>
  <si>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</si>
  <si>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</si>
  <si>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</si>
  <si>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</si>
  <si>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</si>
  <si>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</si>
  <si>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</si>
  <si>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</si>
  <si>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</si>
  <si>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</si>
  <si>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</si>
  <si>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</si>
  <si>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</si>
  <si>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</si>
  <si>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</si>
  <si>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</si>
  <si>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</si>
  <si>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</si>
  <si>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</si>
  <si>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</si>
  <si>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</si>
  <si>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</si>
  <si>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</si>
  <si>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</si>
  <si>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</si>
  <si>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</si>
  <si>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</si>
  <si>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</si>
  <si>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</si>
  <si>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</si>
  <si>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</si>
  <si>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</si>
  <si>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</si>
  <si>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</si>
  <si>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</si>
  <si>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</si>
  <si>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</si>
  <si>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</si>
  <si>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</si>
  <si>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</si>
  <si>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</si>
  <si>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</si>
  <si>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</si>
  <si>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</si>
  <si>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</si>
  <si>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</si>
  <si>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</si>
  <si>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</si>
  <si>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</si>
  <si>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</si>
  <si>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</si>
  <si>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</si>
  <si>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</si>
  <si>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</si>
  <si>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</si>
  <si>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</si>
  <si>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</si>
  <si>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</si>
  <si>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</si>
  <si>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</si>
  <si>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</si>
  <si>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</si>
  <si>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</si>
  <si>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</si>
  <si>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</si>
  <si>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</si>
  <si>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</si>
  <si>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</si>
  <si>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</si>
  <si>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</si>
  <si>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</si>
  <si>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</si>
  <si>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</si>
  <si>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</si>
  <si>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</si>
  <si>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</si>
  <si>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</si>
  <si>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</si>
  <si>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</si>
  <si>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</si>
  <si>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</si>
  <si>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</si>
  <si>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</si>
  <si>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</si>
  <si>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</si>
  <si>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</si>
  <si>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</si>
  <si>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</si>
  <si>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</si>
  <si>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</si>
  <si>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</si>
  <si>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</si>
  <si>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</si>
  <si>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</si>
  <si>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</si>
  <si>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</si>
  <si>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</si>
  <si>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</si>
  <si>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</si>
  <si>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</si>
  <si>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</si>
  <si>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</si>
  <si>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</si>
  <si>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</si>
  <si>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</si>
  <si>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</si>
  <si>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</si>
  <si>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</si>
  <si>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</si>
  <si>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</si>
  <si>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</si>
  <si>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</si>
  <si>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</si>
  <si>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</si>
  <si>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</si>
  <si>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</si>
  <si>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</si>
  <si>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</si>
  <si>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</si>
  <si>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</si>
  <si>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</si>
  <si>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</si>
  <si>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</si>
  <si>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</si>
  <si>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</si>
  <si>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</si>
  <si>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</si>
  <si>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</si>
  <si>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</si>
  <si>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</si>
  <si>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</si>
  <si>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</si>
  <si>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</si>
  <si>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</si>
  <si>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</si>
  <si>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</si>
  <si>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</si>
  <si>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</si>
  <si>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</si>
  <si>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</si>
  <si>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</si>
  <si>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</si>
  <si>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</si>
  <si>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</si>
  <si>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</si>
  <si>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</si>
  <si>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</si>
  <si>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</si>
  <si>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</si>
  <si>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</si>
  <si>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</si>
  <si>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</si>
  <si>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</si>
  <si>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</si>
  <si>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</si>
  <si>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</si>
  <si>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</si>
  <si>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</si>
  <si>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</si>
  <si>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</si>
  <si>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</si>
  <si>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</si>
  <si>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</si>
  <si>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</si>
  <si>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</si>
  <si>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</si>
  <si>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</si>
  <si>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</si>
  <si>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</si>
  <si>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</si>
  <si>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</si>
  <si>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</si>
  <si>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</si>
  <si>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</si>
  <si>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</si>
  <si>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</si>
  <si>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</si>
  <si>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</si>
  <si>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</si>
  <si>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</si>
  <si>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</si>
  <si>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</si>
  <si>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</si>
  <si>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</si>
  <si>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</si>
  <si>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</si>
  <si>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</si>
  <si>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</si>
  <si>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</si>
  <si>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</si>
  <si>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</si>
  <si>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</si>
  <si>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</si>
  <si>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</si>
  <si>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</si>
  <si>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</si>
  <si>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</si>
  <si>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</si>
  <si>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</si>
  <si>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</si>
  <si>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</si>
  <si>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</si>
  <si>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</si>
  <si>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</si>
  <si>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</si>
  <si>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</si>
  <si>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</si>
  <si>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</si>
  <si>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</si>
  <si>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</si>
  <si>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</si>
  <si>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</si>
  <si>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</si>
  <si>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</si>
  <si>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</si>
  <si>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</si>
  <si>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</si>
  <si>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</si>
  <si>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</si>
  <si>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</si>
  <si>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</si>
  <si>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</si>
  <si>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</si>
  <si>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</si>
  <si>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</si>
  <si>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</si>
  <si>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</si>
  <si>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</si>
  <si>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</si>
  <si>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</si>
  <si>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</si>
  <si>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</si>
  <si>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</si>
  <si>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</si>
  <si>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</si>
  <si>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</si>
  <si>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</si>
  <si>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</si>
  <si>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</si>
  <si>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</si>
  <si>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</si>
  <si>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</si>
  <si>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</si>
  <si>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</si>
  <si>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</si>
  <si>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</si>
  <si>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</si>
  <si>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</si>
  <si>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</si>
  <si>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</si>
  <si>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</si>
  <si>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</si>
  <si>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</si>
  <si>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</si>
  <si>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</si>
  <si>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</si>
  <si>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</si>
  <si>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</si>
  <si>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</si>
  <si>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</si>
  <si>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</si>
  <si>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</si>
  <si>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</si>
  <si>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</si>
  <si>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</si>
  <si>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</si>
  <si>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</si>
  <si>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</si>
  <si>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</si>
  <si>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</si>
  <si>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</si>
  <si>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</si>
  <si>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</si>
  <si>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</si>
  <si>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</si>
  <si>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</si>
  <si>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</si>
  <si>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</si>
  <si>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</si>
  <si>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</si>
  <si>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</si>
  <si>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</si>
  <si>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</si>
  <si>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</si>
  <si>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</si>
  <si>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</si>
  <si>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</si>
  <si>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</si>
  <si>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</si>
  <si>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</si>
  <si>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</si>
  <si>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</si>
  <si>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</si>
  <si>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</si>
  <si>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</si>
  <si>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</si>
  <si>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</si>
  <si>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</si>
  <si>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</si>
  <si>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</si>
  <si>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</si>
  <si>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</si>
  <si>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</si>
  <si>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</si>
  <si>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</si>
  <si>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</si>
  <si>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</si>
  <si>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</si>
  <si>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</si>
  <si>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</si>
  <si>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</si>
  <si>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</si>
  <si>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</si>
  <si>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</si>
  <si>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</si>
  <si>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</si>
  <si>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</si>
  <si>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</si>
  <si>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</si>
  <si>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</si>
  <si>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</si>
  <si>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</si>
  <si>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</si>
  <si>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</si>
  <si>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</si>
  <si>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</si>
  <si>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</si>
  <si>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</si>
  <si>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</si>
  <si>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</si>
  <si>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</si>
  <si>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</si>
  <si>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</si>
  <si>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</si>
  <si>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</si>
  <si>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</si>
  <si>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</si>
  <si>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</si>
  <si>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</si>
  <si>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</si>
  <si>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</si>
  <si>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</si>
  <si>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</si>
  <si>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</si>
  <si>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</si>
  <si>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</si>
  <si>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</si>
  <si>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</si>
  <si>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</si>
  <si>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</si>
  <si>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</si>
  <si>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</si>
  <si>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</si>
  <si>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</si>
  <si>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</si>
  <si>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</si>
  <si>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</si>
  <si>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</si>
  <si>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</si>
  <si>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</si>
  <si>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</si>
  <si>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</si>
  <si>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</si>
  <si>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</si>
  <si>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</si>
  <si>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</si>
  <si>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</si>
  <si>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</si>
  <si>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</si>
  <si>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</si>
  <si>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</si>
  <si>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</si>
  <si>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</si>
  <si>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</si>
  <si>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</si>
  <si>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</si>
  <si>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</si>
  <si>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</si>
  <si>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</si>
  <si>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</si>
  <si>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</si>
  <si>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</si>
  <si>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</si>
  <si>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</si>
  <si>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</si>
  <si>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</si>
  <si>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</si>
  <si>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</si>
  <si>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</si>
  <si>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</si>
  <si>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</si>
  <si>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</si>
  <si>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</si>
  <si>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</si>
  <si>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</si>
  <si>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</si>
  <si>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</si>
  <si>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</si>
  <si>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</si>
  <si>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</si>
  <si>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</si>
  <si>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</si>
  <si>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</si>
  <si>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</si>
  <si>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</si>
  <si>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</si>
  <si>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</si>
  <si>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</si>
  <si>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</si>
  <si>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</si>
  <si>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</si>
  <si>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</si>
  <si>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</si>
  <si>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</si>
  <si>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</si>
  <si>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</si>
  <si>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</si>
  <si>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</si>
  <si>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</si>
  <si>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</si>
  <si>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</si>
  <si>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</si>
  <si>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</si>
  <si>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</si>
  <si>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</si>
  <si>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</si>
  <si>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</si>
  <si>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</si>
  <si>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</si>
  <si>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</si>
  <si>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</si>
  <si>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</si>
  <si>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</si>
  <si>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</si>
  <si>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</si>
  <si>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</si>
  <si>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</si>
  <si>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</si>
  <si>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</si>
  <si>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</si>
  <si>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</si>
  <si>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</si>
  <si>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</si>
  <si>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</si>
  <si>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</si>
  <si>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</si>
  <si>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</si>
  <si>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</si>
  <si>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</si>
  <si>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</si>
  <si>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</si>
  <si>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</si>
  <si>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</si>
  <si>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</si>
  <si>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</si>
  <si>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</si>
  <si>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</si>
  <si>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</si>
  <si>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</si>
  <si>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</si>
  <si>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</si>
  <si>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</si>
  <si>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</si>
  <si>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</si>
  <si>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</si>
  <si>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</si>
  <si>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</si>
  <si>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</si>
  <si>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</si>
  <si>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</si>
  <si>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</si>
  <si>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</si>
  <si>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</si>
  <si>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</si>
  <si>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</si>
  <si>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</si>
  <si>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</si>
  <si>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</si>
  <si>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</si>
  <si>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</si>
  <si>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</si>
  <si>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</si>
  <si>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</si>
  <si>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</si>
  <si>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</si>
  <si>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</si>
  <si>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</si>
  <si>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</si>
  <si>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</si>
  <si>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</si>
  <si>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</si>
  <si>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</si>
  <si>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</si>
  <si>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</si>
  <si>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</si>
  <si>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</si>
  <si>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</si>
  <si>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</si>
  <si>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</si>
  <si>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</si>
  <si>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</si>
  <si>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</si>
  <si>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</si>
  <si>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</si>
  <si>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</si>
  <si>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</si>
  <si>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</si>
  <si>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</si>
  <si>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</si>
  <si>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</si>
  <si>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</si>
  <si>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</si>
  <si>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</si>
  <si>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</si>
  <si>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</si>
  <si>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</si>
  <si>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</si>
  <si>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</si>
  <si>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</si>
  <si>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</si>
  <si>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</si>
  <si>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</si>
  <si>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</si>
  <si>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</si>
  <si>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</si>
  <si>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</si>
  <si>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</si>
  <si>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</si>
  <si>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</si>
  <si>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</si>
  <si>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</si>
  <si>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</si>
  <si>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</si>
  <si>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</si>
  <si>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</si>
  <si>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</si>
  <si>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</si>
  <si>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</si>
  <si>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</si>
  <si>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</si>
  <si>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</si>
  <si>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</si>
  <si>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</si>
  <si>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</si>
  <si>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</si>
  <si>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</si>
  <si>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</si>
  <si>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</si>
  <si>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</si>
  <si>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</si>
  <si>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</si>
  <si>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</si>
  <si>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</si>
  <si>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</si>
  <si>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</si>
  <si>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</si>
  <si>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</si>
  <si>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</si>
  <si>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</si>
  <si>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</si>
  <si>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</si>
  <si>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</si>
  <si>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</si>
  <si>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</si>
  <si>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</si>
  <si>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</si>
  <si>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</si>
  <si>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</si>
  <si>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</si>
  <si>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</si>
  <si>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</si>
  <si>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</si>
  <si>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</si>
  <si>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</si>
  <si>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</si>
  <si>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</si>
  <si>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</si>
  <si>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</si>
  <si>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</si>
  <si>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</si>
  <si>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</si>
  <si>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</si>
  <si>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</si>
  <si>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</si>
  <si>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</si>
  <si>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</si>
  <si>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</si>
  <si>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</si>
  <si>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</si>
  <si>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</si>
  <si>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</si>
  <si>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</si>
  <si>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</si>
  <si>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</si>
  <si>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</si>
  <si>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</si>
  <si>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</si>
  <si>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</si>
  <si>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</si>
  <si>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</si>
  <si>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</si>
  <si>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</si>
  <si>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</si>
  <si>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</si>
  <si>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</si>
  <si>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</si>
  <si>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</si>
  <si>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</si>
  <si>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</si>
  <si>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</si>
  <si>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</si>
  <si>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</si>
  <si>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</si>
  <si>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</si>
  <si>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</si>
  <si>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</si>
  <si>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</si>
  <si>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</si>
  <si>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</si>
  <si>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</si>
  <si>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</si>
  <si>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</si>
  <si>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</si>
  <si>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</si>
  <si>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</si>
  <si>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</si>
  <si>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</si>
  <si>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</si>
  <si>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</si>
  <si>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</si>
  <si>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</si>
  <si>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</si>
  <si>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</si>
  <si>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</si>
  <si>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</si>
  <si>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</si>
  <si>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</si>
  <si>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</si>
  <si>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</si>
  <si>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</si>
  <si>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</si>
  <si>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</si>
  <si>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</si>
  <si>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</si>
  <si>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</si>
  <si>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</si>
  <si>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</si>
  <si>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</si>
  <si>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</si>
  <si>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</si>
  <si>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</si>
  <si>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</si>
  <si>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</si>
  <si>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</si>
  <si>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</si>
  <si>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</si>
  <si>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</si>
  <si>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</si>
  <si>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</si>
  <si>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</si>
  <si>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</si>
  <si>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</si>
  <si>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</si>
  <si>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</si>
  <si>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</si>
  <si>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</si>
  <si>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</si>
  <si>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</si>
  <si>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</si>
  <si>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</si>
  <si>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</si>
  <si>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</si>
  <si>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</si>
  <si>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</si>
  <si>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</si>
  <si>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</si>
  <si>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</si>
  <si>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</si>
  <si>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</si>
  <si>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</si>
  <si>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</si>
  <si>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</si>
  <si>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</si>
  <si>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</si>
  <si>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</si>
  <si>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</si>
  <si>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</si>
  <si>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</si>
  <si>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</si>
  <si>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</si>
  <si>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</si>
  <si>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</si>
  <si>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</si>
  <si>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</si>
  <si>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</si>
  <si>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</si>
  <si>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</si>
  <si>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</si>
  <si>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</si>
  <si>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</si>
  <si>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</si>
  <si>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</si>
  <si>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</si>
  <si>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</si>
  <si>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</si>
  <si>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</si>
  <si>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</si>
  <si>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</si>
  <si>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</si>
  <si>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</si>
  <si>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</si>
  <si>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</si>
  <si>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</si>
  <si>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</si>
  <si>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</si>
  <si>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</si>
  <si>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</si>
  <si>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</si>
  <si>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</si>
  <si>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</si>
  <si>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</si>
  <si>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</si>
  <si>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</si>
  <si>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</si>
  <si>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</si>
  <si>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</si>
  <si>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</si>
  <si>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</si>
  <si>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</si>
  <si>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</si>
  <si>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</si>
  <si>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</si>
  <si>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</si>
  <si>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</si>
  <si>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</si>
  <si>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</si>
  <si>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</si>
  <si>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</si>
  <si>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</si>
  <si>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</si>
  <si>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</si>
  <si>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</si>
  <si>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</si>
  <si>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</si>
  <si>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</si>
  <si>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</si>
  <si>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</si>
  <si>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</si>
  <si>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</si>
  <si>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</si>
  <si>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</si>
  <si>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</si>
  <si>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</si>
  <si>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</si>
  <si>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</si>
  <si>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</si>
  <si>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</si>
  <si>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</si>
  <si>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</si>
  <si>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</si>
  <si>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</si>
  <si>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</si>
  <si>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</si>
  <si>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</si>
  <si>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</si>
  <si>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</si>
  <si>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</si>
  <si>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</si>
  <si>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</si>
  <si>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</si>
  <si>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</si>
  <si>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</si>
  <si>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</si>
  <si>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</si>
  <si>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</si>
  <si>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</si>
  <si>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</si>
  <si>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</si>
  <si>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</si>
  <si>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</si>
  <si>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</si>
  <si>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</si>
  <si>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</si>
  <si>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</si>
  <si>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</si>
  <si>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</si>
  <si>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</si>
  <si>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</si>
  <si>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</si>
  <si>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</si>
  <si>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</si>
  <si>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</si>
  <si>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</si>
  <si>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</si>
  <si>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</si>
  <si>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</si>
  <si>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</si>
  <si>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</si>
  <si>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</si>
  <si>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</si>
  <si>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</si>
  <si>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</si>
  <si>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</si>
  <si>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</si>
  <si>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</si>
  <si>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</si>
  <si>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</si>
  <si>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</si>
  <si>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</si>
  <si>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</si>
  <si>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</si>
  <si>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</si>
  <si>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</si>
  <si>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</si>
  <si>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</si>
  <si>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</si>
  <si>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</si>
  <si>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</si>
  <si>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</si>
  <si>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</si>
  <si>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</si>
  <si>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</si>
  <si>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</si>
  <si>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</si>
  <si>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</si>
  <si>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</si>
  <si>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</si>
  <si>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</si>
  <si>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</si>
  <si>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</si>
  <si>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</si>
  <si>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</si>
  <si>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</si>
  <si>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</si>
  <si>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</si>
  <si>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</si>
  <si>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</si>
  <si>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</si>
  <si>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</si>
  <si>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</si>
  <si>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</si>
  <si>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</si>
  <si>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</si>
  <si>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</si>
  <si>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</si>
  <si>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</si>
  <si>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</si>
  <si>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</si>
  <si>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</si>
  <si>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</si>
  <si>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</si>
  <si>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</si>
  <si>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</si>
  <si>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</si>
  <si>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</si>
  <si>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</si>
  <si>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</si>
  <si>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</si>
  <si>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</si>
  <si>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</si>
  <si>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</si>
  <si>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</si>
  <si>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</si>
  <si>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</si>
  <si>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</si>
  <si>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</si>
  <si>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</si>
  <si>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</si>
  <si>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</si>
  <si>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</si>
  <si>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</si>
  <si>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</si>
  <si>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</si>
  <si>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</si>
  <si>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</si>
  <si>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</si>
  <si>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</si>
  <si>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</si>
  <si>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</si>
  <si>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</si>
  <si>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</si>
  <si>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</si>
  <si>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</si>
  <si>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</si>
  <si>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</si>
  <si>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</si>
  <si>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</si>
  <si>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</si>
  <si>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</si>
  <si>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</si>
  <si>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</si>
  <si>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</si>
  <si>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</si>
  <si>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</si>
  <si>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</si>
  <si>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</si>
  <si>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</si>
  <si>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</si>
  <si>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</si>
  <si>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</si>
  <si>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</si>
  <si>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</si>
  <si>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</si>
  <si>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</si>
  <si>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</si>
  <si>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</si>
  <si>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</si>
  <si>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</si>
  <si>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</si>
  <si>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</si>
  <si>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</si>
  <si>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</si>
  <si>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</si>
  <si>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</si>
  <si>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</si>
  <si>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</si>
  <si>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</si>
  <si>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</si>
  <si>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</si>
  <si>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</si>
  <si>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</si>
  <si>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</si>
  <si>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</si>
  <si>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</si>
  <si>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</si>
  <si>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</si>
  <si>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</si>
  <si>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</si>
  <si>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</si>
  <si>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</si>
  <si>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</si>
  <si>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</si>
  <si>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</si>
  <si>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</si>
  <si>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</si>
  <si>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</si>
  <si>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</si>
  <si>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</si>
  <si>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</si>
  <si>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</si>
  <si>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</si>
  <si>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</si>
  <si>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</si>
  <si>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</si>
  <si>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</si>
  <si>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</si>
  <si>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</si>
  <si>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</si>
  <si>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</si>
  <si>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</si>
  <si>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</si>
  <si>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</si>
  <si>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</si>
  <si>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</si>
  <si>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</si>
  <si>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</si>
  <si>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</si>
  <si>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</si>
  <si>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</si>
  <si>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</si>
  <si>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</si>
  <si>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</si>
  <si>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</si>
  <si>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</si>
  <si>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</si>
  <si>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</si>
  <si>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</si>
  <si>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</si>
  <si>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</si>
  <si>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</si>
  <si>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</si>
  <si>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</si>
  <si>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</si>
  <si>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</si>
  <si>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</si>
  <si>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</si>
  <si>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</si>
  <si>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</si>
  <si>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</si>
  <si>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</si>
  <si>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</si>
  <si>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</si>
  <si>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</si>
  <si>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</si>
  <si>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</si>
  <si>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</si>
  <si>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</si>
  <si>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</si>
  <si>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</si>
  <si>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</si>
  <si>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</si>
  <si>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</si>
  <si>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</si>
  <si>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</si>
  <si>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</si>
  <si>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</si>
  <si>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</si>
  <si>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</si>
  <si>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</si>
  <si>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</si>
  <si>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</si>
  <si>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</si>
  <si>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</si>
  <si>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</si>
  <si>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</si>
  <si>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</si>
  <si>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</si>
  <si>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</si>
  <si>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</si>
  <si>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</si>
  <si>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</si>
  <si>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</si>
  <si>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</si>
  <si>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</si>
  <si>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</si>
  <si>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</si>
  <si>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</si>
  <si>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</si>
  <si>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</si>
  <si>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</si>
  <si>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</si>
  <si>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</si>
  <si>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</si>
  <si>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</si>
  <si>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</si>
  <si>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</si>
  <si>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</si>
  <si>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</si>
  <si>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</si>
  <si>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</si>
  <si>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</si>
  <si>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</si>
  <si>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</si>
  <si>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</si>
  <si>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</si>
  <si>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</si>
  <si>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</si>
  <si>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</si>
  <si>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</si>
  <si>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</si>
  <si>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</si>
  <si>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</si>
  <si>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</si>
  <si>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</si>
  <si>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</si>
  <si>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</si>
  <si>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</si>
  <si>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</si>
  <si>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</si>
  <si>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</si>
  <si>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</si>
  <si>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</si>
  <si>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</si>
  <si>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</si>
  <si>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</si>
  <si>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</si>
  <si>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</si>
  <si>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</si>
  <si>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</si>
  <si>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</si>
  <si>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</si>
  <si>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</si>
  <si>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</si>
  <si>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</si>
  <si>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</si>
  <si>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</si>
  <si>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</si>
  <si>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</si>
  <si>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</si>
  <si>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</si>
  <si>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</si>
  <si>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</si>
  <si>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</si>
  <si>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</si>
  <si>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</si>
  <si>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</si>
  <si>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</si>
  <si>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</si>
  <si>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</si>
  <si>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</si>
  <si>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</si>
  <si>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</si>
  <si>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</si>
  <si>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</si>
  <si>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</si>
  <si>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</si>
  <si>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</si>
  <si>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</si>
  <si>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</si>
  <si>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</si>
  <si>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</si>
  <si>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</si>
  <si>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</si>
  <si>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</si>
  <si>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</si>
  <si>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</si>
  <si>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</si>
  <si>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</si>
  <si>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</si>
  <si>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</si>
  <si>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</si>
  <si>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</si>
  <si>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</si>
  <si>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</si>
  <si>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</si>
  <si>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</si>
  <si>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</si>
  <si>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</si>
  <si>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</si>
  <si>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</si>
  <si>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</si>
  <si>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</si>
  <si>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</si>
  <si>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</si>
  <si>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</si>
  <si>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</si>
  <si>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</si>
  <si>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</si>
  <si>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</si>
  <si>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</si>
  <si>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</si>
  <si>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</si>
  <si>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</si>
  <si>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</si>
  <si>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</si>
  <si>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</si>
  <si>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</si>
  <si>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</si>
  <si>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</si>
  <si>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</si>
  <si>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</si>
  <si>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</si>
  <si>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</si>
  <si>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</si>
  <si>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</si>
  <si>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</si>
  <si>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</si>
  <si>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</si>
  <si>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</si>
  <si>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</si>
  <si>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</si>
  <si>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</si>
  <si>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</si>
  <si>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</si>
  <si>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</si>
  <si>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</si>
  <si>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</si>
  <si>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</si>
  <si>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</si>
  <si>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</si>
  <si>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</si>
  <si>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</si>
  <si>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</si>
  <si>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</si>
  <si>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</si>
  <si>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</si>
  <si>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</si>
  <si>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</si>
  <si>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</si>
  <si>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</si>
  <si>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</si>
  <si>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</si>
  <si>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</si>
  <si>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</si>
  <si>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</si>
  <si>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</si>
  <si>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</si>
  <si>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</si>
  <si>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</si>
  <si>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</si>
  <si>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</si>
  <si>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</si>
  <si>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</si>
  <si>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</si>
  <si>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</si>
  <si>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</si>
  <si>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</si>
  <si>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</si>
  <si>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</si>
  <si>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</si>
  <si>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</si>
  <si>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</si>
  <si>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</si>
  <si>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</si>
  <si>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</si>
  <si>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</si>
  <si>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</si>
  <si>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</si>
  <si>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</si>
  <si>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</si>
  <si>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</si>
  <si>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</si>
  <si>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</si>
  <si>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</si>
  <si>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</si>
  <si>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</si>
  <si>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</si>
  <si>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</si>
  <si>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</si>
  <si>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</si>
  <si>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</si>
  <si>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</si>
  <si>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</si>
  <si>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</si>
  <si>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</si>
  <si>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</si>
  <si>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</si>
  <si>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</si>
  <si>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</si>
  <si>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</si>
  <si>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</si>
  <si>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</si>
  <si>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</si>
  <si>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</si>
  <si>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</si>
  <si>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</si>
  <si>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</si>
  <si>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</si>
  <si>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</si>
  <si>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</si>
  <si>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</si>
  <si>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</si>
  <si>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</si>
  <si>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</si>
  <si>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</si>
  <si>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</si>
  <si>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</si>
  <si>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</si>
  <si>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</si>
  <si>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</si>
  <si>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</si>
  <si>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</si>
  <si>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</si>
  <si>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</si>
  <si>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</si>
  <si>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</si>
  <si>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</si>
  <si>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</si>
  <si>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</si>
  <si>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</si>
  <si>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</si>
  <si>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</si>
  <si>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</si>
  <si>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</si>
  <si>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</si>
  <si>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</si>
  <si>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</si>
  <si>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</si>
  <si>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</si>
  <si>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</si>
  <si>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</si>
  <si>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</si>
  <si>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</si>
  <si>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</si>
  <si>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</si>
  <si>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</si>
  <si>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</si>
  <si>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</si>
  <si>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</si>
  <si>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</si>
  <si>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</si>
  <si>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</si>
  <si>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</si>
  <si>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</si>
  <si>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</si>
  <si>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</si>
  <si>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</si>
  <si>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</si>
  <si>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</si>
  <si>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</si>
  <si>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</si>
  <si>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</si>
  <si>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</si>
  <si>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</si>
  <si>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</si>
  <si>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</si>
  <si>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</si>
  <si>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</si>
  <si>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</si>
  <si>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</si>
  <si>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</si>
  <si>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</si>
  <si>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</si>
  <si>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</si>
  <si>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</si>
  <si>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</si>
  <si>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</si>
  <si>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</si>
  <si>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</si>
  <si>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</si>
  <si>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</si>
  <si>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</si>
  <si>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</si>
  <si>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</si>
  <si>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</si>
  <si>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</si>
  <si>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</si>
  <si>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</si>
  <si>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</si>
  <si>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</si>
  <si>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</si>
  <si>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</si>
  <si>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</si>
  <si>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</si>
  <si>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</si>
  <si>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</si>
  <si>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</si>
  <si>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</si>
  <si>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</si>
  <si>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</si>
  <si>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</si>
  <si>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</si>
  <si>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</si>
  <si>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</si>
  <si>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</si>
  <si>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</si>
  <si>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</si>
  <si>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</si>
  <si>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</si>
  <si>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</si>
  <si>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</si>
  <si>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</si>
  <si>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</si>
  <si>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</si>
  <si>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</si>
  <si>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</si>
  <si>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</si>
  <si>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</si>
  <si>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</si>
  <si>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</si>
  <si>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</si>
  <si>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</si>
  <si>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</si>
  <si>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</si>
  <si>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</si>
  <si>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</si>
  <si>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</si>
  <si>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</si>
  <si>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</si>
  <si>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</si>
  <si>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</si>
  <si>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</si>
  <si>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</si>
  <si>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</si>
  <si>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</si>
  <si>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</si>
  <si>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</si>
  <si>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</si>
  <si>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</si>
  <si>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</si>
  <si>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</si>
  <si>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</si>
  <si>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</si>
  <si>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</si>
  <si>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</si>
  <si>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</si>
  <si>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</si>
  <si>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</si>
  <si>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</si>
  <si>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</si>
  <si>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</si>
  <si>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</si>
  <si>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</si>
  <si>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</si>
  <si>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</si>
  <si>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</si>
  <si>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</si>
  <si>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</si>
  <si>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</si>
  <si>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</si>
  <si>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</si>
  <si>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</si>
  <si>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</si>
  <si>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</si>
  <si>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</si>
  <si>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</si>
  <si>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</si>
  <si>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</si>
  <si>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</si>
  <si>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</si>
  <si>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</si>
  <si>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</si>
  <si>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</si>
  <si>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</si>
  <si>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</si>
  <si>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</si>
  <si>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</si>
  <si>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</si>
  <si>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</si>
  <si>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</si>
  <si>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</si>
  <si>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</si>
  <si>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</si>
  <si>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</si>
  <si>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</si>
  <si>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</si>
  <si>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</si>
  <si>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</si>
  <si>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</si>
  <si>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</si>
  <si>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</si>
  <si>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</si>
  <si>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</si>
  <si>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</si>
  <si>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</si>
  <si>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</si>
  <si>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</si>
  <si>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</si>
  <si>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</si>
  <si>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</si>
  <si>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</si>
  <si>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</si>
  <si>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</si>
  <si>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</si>
  <si>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</si>
  <si>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</si>
  <si>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</si>
  <si>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</si>
  <si>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</si>
  <si>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</si>
  <si>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</si>
  <si>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</si>
  <si>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</si>
  <si>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</si>
  <si>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</si>
  <si>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</si>
  <si>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</si>
  <si>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</si>
  <si>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</si>
  <si>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</si>
  <si>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</si>
  <si>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</si>
  <si>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</si>
  <si>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</si>
  <si>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</si>
  <si>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</si>
  <si>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</si>
  <si>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</si>
  <si>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</si>
  <si>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</si>
  <si>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</si>
  <si>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</si>
  <si>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</si>
  <si>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</si>
  <si>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</si>
  <si>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</si>
  <si>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</si>
  <si>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</si>
  <si>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</si>
  <si>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</si>
  <si>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</si>
  <si>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</si>
  <si>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</si>
  <si>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</si>
  <si>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</si>
  <si>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</si>
  <si>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</si>
  <si>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</si>
  <si>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</si>
  <si>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</si>
  <si>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</si>
  <si>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</si>
  <si>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</si>
  <si>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</si>
  <si>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</si>
  <si>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</si>
  <si>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</si>
  <si>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</si>
  <si>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</si>
  <si>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</si>
  <si>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</si>
  <si>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</si>
  <si>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</si>
  <si>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</si>
  <si>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</si>
  <si>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</si>
  <si>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</si>
  <si>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</si>
  <si>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</si>
  <si>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</si>
  <si>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</si>
  <si>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</si>
  <si>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</si>
  <si>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</si>
  <si>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</si>
  <si>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</si>
  <si>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</si>
  <si>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</si>
  <si>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</si>
  <si>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</si>
  <si>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</si>
  <si>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</si>
  <si>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</si>
  <si>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</si>
  <si>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</si>
  <si>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</si>
  <si>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</si>
  <si>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</si>
  <si>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</si>
  <si>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</si>
  <si>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</si>
  <si>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</si>
  <si>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</si>
  <si>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</si>
  <si>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</si>
  <si>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</si>
  <si>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</si>
  <si>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</si>
  <si>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</si>
  <si>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</si>
  <si>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</si>
  <si>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</si>
  <si>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</si>
  <si>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</si>
  <si>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</si>
  <si>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</si>
  <si>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</si>
  <si>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</si>
  <si>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</si>
  <si>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</si>
  <si>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</si>
  <si>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</si>
  <si>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</si>
  <si>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</si>
  <si>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</si>
  <si>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</si>
  <si>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</si>
  <si>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</si>
  <si>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</si>
  <si>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</si>
  <si>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</si>
  <si>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</si>
  <si>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</si>
  <si>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</si>
  <si>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</si>
  <si>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</si>
  <si>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</si>
  <si>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</si>
  <si>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</si>
  <si>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</si>
  <si>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</si>
  <si>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</si>
  <si>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</si>
  <si>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</si>
  <si>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</si>
  <si>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</si>
  <si>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</si>
  <si>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</si>
  <si>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</si>
  <si>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</si>
  <si>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</si>
  <si>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</si>
  <si>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</si>
  <si>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</si>
  <si>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</si>
  <si>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</si>
  <si>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</si>
  <si>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</si>
  <si>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</si>
  <si>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</si>
  <si>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</si>
  <si>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</si>
  <si>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</si>
  <si>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</si>
  <si>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</si>
  <si>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</si>
  <si>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</si>
  <si>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</si>
  <si>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</si>
  <si>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</si>
  <si>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</si>
  <si>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</si>
  <si>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</si>
  <si>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</si>
  <si>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</si>
  <si>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</si>
  <si>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</si>
  <si>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</si>
  <si>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</si>
  <si>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</si>
  <si>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</si>
  <si>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</si>
  <si>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</si>
  <si>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</si>
  <si>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</si>
  <si>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</si>
  <si>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</si>
  <si>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</si>
  <si>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</si>
  <si>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</si>
  <si>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</si>
  <si>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</si>
  <si>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</si>
  <si>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</si>
  <si>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</si>
  <si>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</si>
  <si>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</si>
  <si>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</si>
  <si>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</si>
  <si>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</si>
  <si>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</si>
  <si>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</si>
  <si>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</si>
  <si>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</si>
  <si>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</si>
  <si>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</si>
  <si>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</si>
  <si>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</si>
  <si>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</si>
  <si>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</si>
  <si>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</si>
  <si>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</si>
  <si>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</si>
  <si>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</si>
  <si>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</si>
  <si>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</si>
  <si>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</si>
  <si>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</si>
  <si>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</si>
  <si>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</si>
  <si>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</si>
  <si>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</si>
  <si>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</si>
  <si>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</si>
  <si>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</si>
  <si>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</si>
  <si>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</si>
  <si>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</si>
  <si>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</si>
  <si>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</si>
  <si>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</si>
  <si>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</si>
  <si>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</si>
  <si>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</si>
  <si>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</si>
  <si>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</si>
  <si>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</si>
  <si>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</si>
  <si>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</si>
  <si>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</si>
  <si>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</si>
  <si>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</si>
  <si>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</si>
  <si>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</si>
  <si>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</si>
  <si>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</si>
  <si>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</si>
  <si>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</si>
  <si>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</si>
  <si>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</si>
  <si>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</si>
  <si>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</si>
  <si>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</si>
  <si>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</si>
  <si>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</si>
  <si>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</si>
  <si>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</si>
  <si>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</si>
  <si>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</si>
  <si>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</si>
  <si>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</si>
  <si>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</si>
  <si>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</si>
  <si>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</si>
  <si>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</si>
  <si>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</si>
  <si>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</si>
  <si>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</si>
  <si>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</si>
  <si>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</si>
  <si>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</si>
  <si>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</si>
  <si>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</si>
  <si>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</si>
  <si>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</si>
  <si>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</si>
  <si>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</si>
  <si>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</si>
  <si>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</si>
  <si>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</si>
  <si>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</si>
  <si>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</si>
  <si>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</si>
  <si>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</si>
  <si>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</si>
  <si>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</si>
  <si>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</si>
  <si>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</si>
  <si>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</si>
  <si>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</si>
  <si>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</si>
  <si>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</si>
  <si>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</si>
  <si>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</si>
  <si>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</si>
  <si>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</si>
  <si>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</si>
  <si>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</si>
  <si>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</si>
  <si>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</si>
  <si>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</si>
  <si>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</si>
  <si>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</si>
  <si>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</si>
  <si>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</si>
  <si>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</si>
  <si>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</si>
  <si>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</si>
  <si>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</si>
  <si>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</si>
  <si>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</si>
  <si>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</si>
  <si>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</si>
  <si>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</si>
  <si>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</si>
  <si>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</si>
  <si>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</si>
  <si>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</si>
  <si>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</si>
  <si>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</si>
  <si>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</si>
  <si>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</si>
  <si>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</si>
  <si>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</si>
  <si>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</si>
  <si>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</si>
  <si>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</si>
  <si>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</si>
  <si>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</si>
  <si>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</si>
  <si>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</si>
  <si>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</si>
  <si>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</si>
  <si>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</si>
  <si>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</si>
  <si>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</si>
  <si>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</si>
  <si>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</si>
  <si>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</si>
  <si>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</si>
  <si>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</si>
  <si>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</si>
  <si>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</si>
  <si>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</si>
  <si>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</si>
  <si>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</si>
  <si>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</si>
  <si>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</si>
  <si>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</si>
  <si>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</si>
  <si>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</si>
  <si>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</si>
  <si>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</si>
  <si>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</si>
  <si>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</si>
  <si>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</si>
  <si>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</si>
  <si>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</si>
  <si>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</si>
  <si>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</si>
  <si>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</si>
  <si>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</si>
  <si>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</si>
  <si>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</si>
  <si>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</si>
  <si>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</si>
  <si>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</si>
  <si>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</si>
  <si>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</si>
  <si>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</si>
  <si>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</si>
  <si>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</si>
  <si>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</si>
  <si>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</si>
  <si>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</si>
  <si>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</si>
  <si>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</si>
  <si>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</si>
  <si>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</si>
  <si>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</si>
  <si>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</si>
  <si>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</si>
  <si>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</si>
  <si>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</si>
  <si>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</si>
  <si>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</si>
  <si>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</si>
  <si>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</si>
  <si>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</si>
  <si>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</si>
  <si>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</si>
  <si>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</si>
  <si>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</si>
  <si>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</si>
  <si>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</si>
  <si>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</si>
  <si>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</si>
  <si>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</si>
  <si>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</si>
  <si>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</si>
  <si>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</si>
  <si>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</si>
  <si>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</si>
  <si>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</si>
  <si>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</si>
  <si>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</si>
  <si>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</si>
  <si>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</si>
  <si>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</si>
  <si>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</si>
  <si>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</si>
  <si>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</si>
  <si>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</si>
  <si>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</si>
  <si>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</si>
  <si>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</si>
  <si>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</si>
  <si>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</si>
  <si>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</si>
  <si>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</si>
  <si>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</si>
  <si>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</si>
  <si>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</si>
  <si>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</si>
  <si>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</si>
  <si>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</si>
  <si>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</si>
  <si>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</si>
  <si>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</si>
  <si>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</si>
  <si>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</si>
  <si>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</si>
  <si>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</si>
  <si>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</si>
  <si>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</si>
  <si>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</si>
  <si>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</si>
  <si>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</si>
  <si>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</si>
  <si>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</si>
  <si>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</si>
  <si>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</si>
  <si>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</si>
  <si>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</si>
  <si>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</si>
  <si>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</si>
  <si>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</si>
  <si>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</si>
  <si>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</si>
  <si>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</si>
  <si>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</si>
  <si>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</si>
  <si>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</si>
  <si>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</si>
  <si>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</si>
  <si>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</si>
  <si>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</si>
  <si>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</si>
  <si>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</si>
  <si>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</si>
  <si>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</si>
  <si>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</si>
  <si>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</si>
  <si>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</si>
  <si>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</si>
  <si>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</si>
  <si>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</si>
  <si>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</si>
  <si>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</si>
  <si>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</si>
  <si>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</si>
  <si>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</si>
  <si>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</si>
  <si>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</si>
  <si>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</si>
  <si>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</si>
  <si>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</si>
  <si>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</si>
  <si>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</si>
  <si>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</si>
  <si>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</si>
  <si>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</si>
  <si>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</si>
  <si>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</si>
  <si>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</si>
  <si>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</si>
  <si>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</si>
  <si>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</si>
  <si>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</si>
  <si>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</si>
  <si>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</si>
  <si>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</si>
  <si>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</si>
  <si>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</si>
  <si>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</si>
  <si>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</si>
  <si>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</si>
  <si>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</si>
  <si>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</si>
  <si>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</si>
  <si>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</si>
  <si>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</si>
  <si>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</si>
  <si>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</si>
  <si>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</si>
  <si>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</si>
  <si>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</si>
  <si>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</si>
  <si>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</si>
  <si>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</si>
  <si>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</si>
  <si>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</si>
  <si>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</si>
  <si>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</si>
  <si>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</si>
  <si>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</si>
  <si>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</si>
  <si>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</si>
  <si>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</si>
  <si>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</si>
  <si>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</si>
  <si>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</si>
  <si>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</si>
  <si>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</si>
  <si>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</si>
  <si>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</si>
  <si>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</si>
  <si>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</si>
  <si>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</si>
  <si>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</si>
  <si>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</si>
  <si>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</si>
  <si>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</si>
  <si>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</si>
  <si>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</si>
  <si>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</si>
  <si>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</si>
  <si>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</si>
  <si>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</si>
  <si>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</si>
  <si>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</si>
  <si>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</si>
  <si>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</si>
  <si>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</si>
  <si>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</si>
  <si>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</si>
  <si>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</si>
  <si>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</si>
  <si>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</si>
  <si>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</si>
  <si>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</si>
  <si>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</si>
  <si>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</si>
  <si>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</si>
  <si>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</si>
  <si>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</si>
  <si>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</si>
  <si>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</si>
  <si>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</si>
  <si>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</si>
  <si>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</si>
  <si>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</si>
  <si>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</si>
  <si>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</si>
  <si>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</si>
  <si>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</si>
  <si>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</si>
  <si>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</si>
  <si>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</si>
  <si>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</si>
  <si>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</si>
  <si>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</si>
  <si>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</si>
  <si>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</si>
  <si>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</si>
  <si>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</si>
  <si>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</si>
  <si>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</si>
  <si>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</si>
  <si>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</si>
  <si>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</si>
  <si>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</si>
  <si>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</si>
  <si>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</si>
  <si>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</si>
  <si>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</si>
  <si>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</si>
  <si>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</si>
  <si>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</si>
  <si>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</si>
  <si>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</si>
  <si>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</si>
  <si>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</si>
  <si>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</si>
  <si>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</si>
  <si>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</si>
  <si>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</si>
  <si>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</si>
  <si>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</si>
  <si>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</si>
  <si>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</si>
  <si>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</si>
  <si>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</si>
  <si>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</si>
  <si>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</si>
  <si>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</si>
  <si>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</si>
  <si>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</si>
  <si>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</si>
  <si>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</si>
  <si>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</si>
  <si>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</si>
  <si>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</si>
  <si>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</si>
  <si>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</si>
  <si>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</si>
  <si>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</si>
  <si>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</si>
  <si>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</si>
  <si>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</si>
  <si>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</si>
  <si>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</si>
  <si>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</si>
  <si>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</si>
  <si>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</si>
  <si>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</si>
  <si>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</si>
  <si>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</si>
  <si>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</si>
  <si>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</si>
  <si>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</si>
  <si>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</si>
  <si>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</si>
  <si>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</si>
  <si>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</si>
  <si>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</si>
  <si>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</si>
  <si>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</si>
  <si>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</si>
  <si>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</si>
  <si>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</si>
  <si>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</si>
  <si>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</si>
  <si>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</si>
  <si>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</si>
  <si>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</si>
  <si>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</si>
  <si>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</si>
  <si>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</si>
  <si>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</si>
  <si>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</si>
  <si>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</si>
  <si>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</si>
  <si>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</si>
  <si>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</si>
  <si>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</si>
  <si>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</si>
  <si>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</si>
  <si>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</si>
  <si>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</si>
  <si>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</si>
  <si>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</si>
  <si>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</si>
  <si>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</si>
  <si>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</si>
  <si>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</si>
  <si>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</si>
  <si>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</si>
  <si>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</si>
  <si>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</si>
  <si>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</si>
  <si>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</si>
  <si>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</si>
  <si>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</si>
  <si>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</si>
  <si>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</si>
  <si>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</si>
  <si>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</si>
  <si>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</si>
  <si>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</si>
  <si>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</si>
  <si>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</si>
  <si>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</si>
  <si>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</si>
  <si>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</si>
  <si>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</si>
  <si>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</si>
  <si>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</si>
  <si>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</si>
  <si>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</si>
  <si>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</si>
  <si>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</si>
  <si>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</si>
  <si>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</si>
  <si>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</si>
  <si>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</si>
  <si>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</si>
  <si>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</si>
  <si>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</si>
  <si>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</si>
  <si>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</si>
  <si>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</si>
  <si>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</si>
  <si>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</si>
  <si>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</si>
  <si>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</si>
  <si>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</si>
  <si>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</si>
  <si>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</si>
  <si>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</si>
  <si>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</si>
  <si>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</si>
  <si>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</si>
  <si>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</si>
  <si>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</si>
  <si>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</si>
  <si>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</si>
  <si>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</si>
  <si>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</si>
  <si>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</si>
  <si>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</si>
  <si>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</si>
  <si>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</si>
  <si>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</si>
  <si>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</si>
  <si>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</si>
  <si>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</si>
  <si>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</si>
  <si>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</si>
  <si>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</si>
  <si>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</si>
  <si>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</si>
  <si>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</si>
  <si>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</si>
  <si>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</si>
  <si>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</si>
  <si>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</si>
  <si>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</si>
  <si>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</si>
  <si>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</si>
  <si>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</si>
  <si>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</si>
  <si>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</si>
  <si>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</si>
  <si>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</si>
  <si>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</si>
  <si>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</si>
  <si>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</si>
  <si>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</si>
  <si>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</si>
  <si>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</si>
  <si>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</si>
  <si>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</si>
  <si>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</si>
  <si>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</si>
  <si>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</si>
  <si>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</si>
  <si>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</si>
  <si>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</si>
  <si>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</si>
  <si>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</si>
  <si>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</si>
  <si>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</si>
  <si>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</si>
  <si>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</si>
  <si>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</si>
  <si>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</si>
  <si>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</si>
  <si>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</si>
  <si>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</si>
  <si>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</si>
  <si>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</si>
  <si>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</si>
  <si>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</si>
  <si>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</si>
  <si>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</si>
  <si>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</si>
  <si>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</si>
  <si>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</si>
  <si>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</si>
  <si>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</si>
  <si>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</si>
  <si>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</si>
  <si>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</si>
  <si>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</si>
  <si>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</si>
  <si>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</si>
  <si>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</si>
  <si>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</si>
  <si>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</si>
  <si>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</si>
  <si>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</si>
  <si>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</si>
  <si>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</si>
  <si>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</si>
  <si>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</si>
  <si>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</si>
  <si>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</si>
  <si>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</si>
  <si>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</si>
  <si>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</si>
  <si>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</si>
  <si>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</si>
  <si>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</si>
  <si>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</si>
  <si>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</si>
  <si>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</si>
  <si>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</si>
  <si>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</si>
  <si>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</si>
  <si>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</si>
  <si>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</si>
  <si>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</si>
  <si>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</si>
  <si>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</si>
  <si>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</si>
  <si>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</si>
  <si>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</si>
  <si>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</si>
  <si>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</si>
  <si>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</si>
  <si>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</si>
  <si>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</si>
  <si>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</si>
  <si>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</si>
  <si>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</si>
  <si>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</si>
  <si>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</si>
  <si>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</si>
  <si>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</si>
  <si>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</si>
  <si>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</si>
  <si>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</si>
  <si>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</si>
  <si>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</si>
  <si>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</si>
  <si>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</si>
  <si>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</si>
  <si>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</si>
  <si>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</si>
  <si>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</si>
  <si>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</si>
  <si>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</si>
  <si>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</si>
  <si>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</si>
  <si>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</si>
  <si>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</si>
  <si>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</si>
  <si>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</si>
  <si>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</si>
  <si>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</si>
  <si>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</si>
  <si>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</si>
  <si>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</si>
  <si>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</si>
  <si>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</si>
  <si>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</si>
  <si>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</si>
  <si>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</si>
  <si>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</si>
  <si>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</si>
  <si>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</si>
  <si>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</si>
  <si>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</si>
  <si>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</si>
  <si>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</si>
  <si>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</si>
  <si>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</si>
  <si>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</si>
  <si>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</si>
  <si>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</si>
  <si>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</si>
  <si>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</si>
  <si>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</si>
  <si>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</si>
  <si>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</si>
  <si>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</si>
  <si>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</si>
  <si>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</si>
  <si>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</si>
  <si>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</si>
  <si>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</si>
  <si>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</si>
  <si>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</si>
  <si>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</si>
  <si>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</si>
  <si>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</si>
  <si>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</si>
  <si>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</si>
  <si>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</si>
  <si>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</si>
  <si>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</si>
  <si>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</si>
  <si>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</si>
  <si>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</si>
  <si>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</si>
  <si>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</si>
  <si>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</si>
  <si>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</si>
  <si>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</si>
  <si>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</si>
  <si>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</si>
  <si>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</si>
  <si>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</si>
  <si>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</si>
  <si>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</si>
  <si>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</si>
  <si>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</si>
  <si>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</si>
  <si>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</si>
  <si>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</si>
  <si>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</si>
  <si>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</si>
  <si>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</si>
  <si>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</si>
  <si>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</si>
  <si>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</si>
  <si>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</si>
  <si>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</si>
  <si>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</si>
  <si>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</si>
  <si>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</si>
  <si>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</si>
  <si>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</si>
  <si>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</si>
  <si>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</si>
  <si>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</si>
  <si>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</si>
  <si>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</si>
  <si>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</si>
  <si>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</si>
  <si>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</si>
  <si>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</si>
  <si>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</si>
  <si>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</si>
  <si>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</si>
  <si>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</si>
  <si>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</si>
  <si>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</si>
  <si>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</si>
  <si>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</si>
  <si>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</si>
  <si>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</si>
  <si>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</si>
  <si>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</si>
  <si>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</si>
  <si>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</si>
  <si>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</si>
  <si>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</si>
  <si>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</si>
  <si>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</si>
  <si>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</si>
  <si>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</si>
  <si>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</si>
  <si>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</si>
  <si>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</si>
  <si>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</si>
  <si>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</si>
  <si>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</si>
  <si>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</si>
  <si>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</si>
  <si>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</si>
  <si>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</si>
  <si>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</si>
  <si>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</si>
  <si>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</si>
  <si>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</si>
  <si>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</si>
  <si>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</si>
  <si>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</si>
  <si>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</si>
  <si>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</si>
  <si>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</si>
  <si>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</si>
  <si>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</si>
  <si>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</si>
  <si>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</si>
  <si>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</si>
  <si>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</si>
  <si>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</si>
  <si>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</si>
  <si>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</si>
  <si>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</si>
  <si>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</si>
  <si>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</si>
  <si>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</si>
  <si>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</si>
  <si>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</si>
  <si>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</si>
  <si>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</si>
  <si>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</si>
  <si>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</si>
  <si>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</si>
  <si>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</si>
  <si>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</si>
  <si>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</si>
  <si>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</si>
  <si>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</si>
  <si>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</si>
  <si>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</si>
  <si>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</si>
  <si>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</si>
  <si>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</si>
  <si>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</si>
  <si>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</si>
  <si>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</si>
  <si>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</si>
  <si>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</si>
  <si>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</si>
  <si>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</si>
  <si>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</si>
  <si>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</si>
  <si>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</si>
  <si>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</si>
  <si>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</si>
  <si>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</si>
  <si>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</si>
  <si>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</si>
  <si>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</si>
  <si>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</si>
  <si>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</si>
  <si>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</si>
  <si>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</si>
  <si>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</si>
  <si>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</si>
  <si>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</si>
  <si>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</si>
  <si>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</si>
  <si>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</si>
  <si>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</si>
  <si>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</si>
  <si>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</si>
  <si>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</si>
  <si>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</si>
  <si>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</si>
  <si>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</si>
  <si>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</si>
  <si>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</si>
  <si>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</si>
  <si>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</si>
  <si>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</si>
  <si>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</si>
  <si>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</si>
  <si>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</si>
  <si>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</si>
  <si>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</si>
  <si>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</si>
  <si>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</si>
  <si>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</si>
  <si>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</si>
  <si>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</si>
  <si>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</si>
  <si>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</si>
  <si>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</si>
  <si>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</si>
  <si>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</si>
  <si>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</si>
  <si>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</si>
  <si>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</si>
  <si>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</si>
  <si>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</si>
  <si>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</si>
  <si>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</si>
  <si>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</si>
  <si>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</si>
  <si>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</si>
  <si>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</si>
  <si>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</si>
  <si>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</si>
  <si>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</si>
  <si>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</si>
  <si>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</si>
  <si>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</si>
  <si>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</si>
  <si>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</si>
  <si>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</si>
  <si>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</si>
  <si>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</si>
  <si>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</si>
  <si>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</si>
  <si>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</si>
  <si>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</si>
  <si>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</si>
  <si>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</si>
  <si>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</si>
  <si>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</si>
  <si>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</si>
  <si>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</si>
  <si>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</si>
  <si>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</si>
  <si>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</si>
  <si>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</si>
  <si>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</si>
  <si>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</si>
  <si>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</si>
  <si>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</si>
  <si>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</si>
  <si>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</si>
  <si>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</si>
  <si>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</si>
  <si>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</si>
  <si>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</si>
  <si>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</si>
  <si>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</si>
  <si>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</si>
  <si>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</si>
  <si>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</si>
  <si>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</si>
  <si>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</si>
  <si>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</si>
  <si>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</si>
  <si>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</si>
  <si>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</si>
  <si>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</si>
  <si>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</si>
  <si>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</si>
  <si>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</si>
  <si>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</si>
  <si>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</si>
  <si>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</si>
  <si>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</si>
  <si>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</si>
  <si>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</si>
  <si>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</si>
  <si>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</si>
  <si>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</si>
  <si>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</si>
  <si>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</si>
  <si>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</si>
  <si>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</si>
  <si>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</si>
  <si>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</si>
  <si>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</si>
  <si>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</si>
  <si>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</si>
  <si>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</si>
  <si>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</si>
  <si>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</si>
  <si>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</si>
  <si>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</si>
  <si>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</si>
  <si>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</si>
  <si>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</si>
  <si>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</si>
  <si>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</si>
  <si>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</si>
  <si>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</si>
  <si>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</si>
  <si>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</si>
  <si>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</si>
  <si>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</si>
  <si>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</si>
  <si>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</si>
  <si>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</si>
  <si>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</si>
  <si>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</si>
  <si>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</si>
  <si>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</si>
  <si>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</si>
  <si>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</si>
  <si>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</si>
  <si>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</si>
  <si>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</si>
  <si>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</si>
  <si>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</si>
  <si>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</si>
  <si>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</si>
  <si>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</si>
  <si>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</si>
  <si>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</si>
  <si>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</si>
  <si>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</si>
  <si>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</si>
  <si>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</si>
  <si>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</si>
  <si>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</si>
  <si>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</si>
  <si>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</si>
  <si>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</si>
  <si>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</si>
  <si>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</si>
  <si>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</si>
  <si>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</si>
  <si>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</si>
  <si>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</si>
  <si>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</si>
  <si>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</si>
  <si>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</si>
  <si>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</si>
  <si>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</si>
  <si>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</si>
  <si>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</si>
  <si>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</si>
  <si>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</si>
  <si>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</si>
  <si>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</si>
  <si>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</si>
  <si>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</si>
  <si>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</si>
  <si>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</si>
  <si>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</si>
  <si>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</si>
  <si>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</si>
  <si>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</si>
  <si>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</si>
  <si>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</si>
  <si>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</si>
  <si>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</si>
  <si>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</si>
  <si>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</si>
  <si>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</si>
  <si>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</si>
  <si>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</si>
  <si>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</si>
  <si>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</si>
  <si>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</si>
  <si>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</si>
  <si>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</si>
  <si>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</si>
  <si>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</si>
  <si>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</si>
  <si>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</si>
  <si>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</si>
  <si>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</si>
  <si>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</si>
  <si>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</si>
  <si>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</si>
  <si>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</si>
  <si>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</si>
  <si>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</si>
  <si>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</si>
  <si>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</si>
  <si>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</si>
  <si>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</si>
  <si>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</si>
  <si>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</si>
  <si>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</si>
  <si>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</si>
  <si>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</si>
  <si>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</si>
  <si>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</si>
  <si>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</si>
  <si>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</si>
  <si>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</si>
  <si>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</si>
  <si>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</si>
  <si>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</si>
  <si>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</si>
  <si>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</si>
  <si>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</si>
  <si>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</si>
  <si>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</si>
  <si>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</si>
  <si>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</si>
  <si>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</si>
  <si>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</si>
  <si>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</si>
  <si>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</si>
  <si>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</si>
  <si>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</si>
  <si>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</si>
  <si>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</si>
  <si>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</si>
  <si>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</si>
  <si>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</si>
  <si>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</si>
  <si>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</si>
  <si>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</si>
  <si>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</si>
  <si>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</si>
  <si>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</si>
  <si>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</si>
  <si>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</si>
  <si>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</si>
  <si>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</si>
  <si>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</si>
  <si>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</si>
  <si>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</si>
  <si>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</si>
  <si>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</si>
  <si>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</si>
  <si>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</si>
  <si>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</si>
  <si>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</si>
  <si>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</si>
  <si>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</si>
  <si>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</si>
  <si>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</si>
  <si>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</si>
  <si>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</si>
  <si>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</si>
  <si>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</si>
  <si>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</si>
  <si>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</si>
  <si>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</si>
  <si>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</si>
  <si>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</si>
  <si>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</si>
  <si>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</si>
  <si>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</si>
  <si>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</si>
  <si>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</si>
  <si>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</si>
  <si>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</si>
  <si>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</si>
  <si>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</si>
  <si>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</si>
  <si>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</si>
  <si>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</si>
  <si>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</si>
  <si>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</si>
  <si>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</si>
  <si>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</si>
  <si>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</si>
  <si>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</si>
  <si>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</si>
  <si>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</si>
  <si>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</si>
  <si>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</si>
  <si>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</si>
  <si>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</si>
  <si>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</si>
  <si>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</si>
  <si>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</si>
  <si>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</si>
  <si>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</si>
  <si>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</si>
  <si>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</si>
  <si>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</si>
  <si>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</si>
  <si>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</si>
  <si>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</si>
  <si>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</si>
  <si>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</si>
  <si>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</si>
  <si>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</si>
  <si>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</si>
  <si>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</si>
  <si>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</si>
  <si>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</si>
  <si>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</si>
  <si>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</si>
  <si>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</si>
  <si>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</si>
  <si>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</si>
  <si>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</si>
  <si>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</si>
  <si>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</si>
  <si>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</si>
  <si>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</si>
  <si>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</si>
  <si>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</si>
  <si>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</si>
  <si>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</si>
  <si>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</si>
  <si>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</si>
  <si>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</si>
  <si>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</si>
  <si>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</si>
  <si>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</si>
  <si>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</si>
  <si>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</si>
  <si>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</si>
  <si>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</si>
  <si>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</si>
  <si>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</si>
  <si>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</si>
  <si>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</si>
  <si>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</si>
  <si>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</si>
  <si>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</si>
  <si>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</si>
  <si>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</si>
  <si>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</si>
  <si>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</si>
  <si>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</si>
  <si>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</si>
  <si>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</si>
  <si>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</si>
  <si>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</si>
  <si>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</si>
  <si>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</si>
  <si>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</si>
  <si>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</si>
  <si>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</si>
  <si>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</si>
  <si>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</si>
  <si>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</si>
  <si>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</si>
  <si>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</si>
  <si>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</si>
  <si>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</si>
  <si>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</si>
  <si>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</si>
  <si>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</si>
  <si>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</si>
  <si>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</si>
  <si>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</si>
  <si>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</si>
  <si>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</si>
  <si>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</si>
  <si>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</si>
  <si>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</si>
  <si>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</si>
  <si>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</si>
  <si>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</si>
  <si>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</si>
  <si>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</si>
  <si>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</si>
  <si>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</si>
  <si>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</si>
  <si>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</si>
  <si>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</si>
  <si>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</si>
  <si>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</si>
  <si>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</si>
  <si>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</si>
  <si>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</si>
  <si>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</si>
  <si>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</si>
  <si>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</si>
  <si>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</si>
  <si>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</si>
  <si>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</si>
  <si>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</si>
  <si>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</si>
  <si>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</si>
  <si>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</si>
  <si>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</si>
  <si>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</si>
  <si>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</si>
  <si>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</si>
  <si>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</si>
  <si>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</si>
  <si>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</si>
  <si>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</si>
  <si>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</si>
  <si>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</si>
  <si>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</si>
  <si>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</si>
  <si>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</si>
  <si>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</si>
  <si>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</si>
  <si>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</si>
  <si>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</si>
  <si>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</si>
  <si>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</si>
  <si>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</si>
  <si>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</si>
  <si>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</si>
  <si>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</si>
  <si>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</si>
  <si>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</si>
  <si>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</si>
  <si>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</si>
  <si>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</si>
  <si>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</si>
  <si>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</si>
  <si>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</si>
  <si>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</si>
  <si>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</si>
  <si>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</si>
  <si>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</si>
  <si>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</si>
  <si>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</si>
  <si>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</si>
  <si>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</si>
  <si>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</si>
  <si>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</si>
  <si>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</si>
  <si>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</si>
  <si>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</si>
  <si>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</si>
  <si>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</si>
  <si>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</si>
  <si>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</si>
  <si>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</si>
  <si>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</si>
  <si>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</si>
  <si>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</si>
  <si>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</si>
  <si>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</si>
  <si>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</si>
  <si>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</si>
  <si>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</si>
  <si>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</si>
  <si>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</si>
  <si>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</si>
  <si>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</si>
  <si>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</si>
  <si>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</si>
  <si>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</si>
  <si>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</si>
  <si>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</si>
  <si>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</si>
  <si>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</si>
  <si>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</si>
  <si>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</si>
  <si>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</si>
  <si>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</si>
  <si>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</si>
  <si>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</si>
  <si>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</si>
  <si>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</si>
  <si>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</si>
  <si>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</si>
  <si>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</si>
  <si>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</si>
  <si>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</si>
  <si>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</si>
  <si>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</si>
  <si>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</si>
  <si>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</si>
  <si>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</si>
  <si>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</si>
  <si>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</si>
  <si>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</si>
  <si>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</si>
  <si>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</si>
  <si>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</si>
  <si>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</si>
  <si>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</si>
  <si>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</si>
  <si>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</si>
  <si>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</si>
  <si>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</si>
  <si>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</si>
  <si>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</si>
  <si>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</si>
  <si>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</si>
  <si>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</si>
  <si>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</si>
  <si>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</si>
  <si>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</si>
  <si>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</si>
  <si>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</si>
  <si>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</si>
  <si>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</si>
  <si>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</si>
  <si>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</si>
  <si>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</si>
  <si>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</si>
  <si>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</si>
  <si>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</si>
  <si>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</si>
  <si>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</si>
  <si>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</si>
  <si>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</si>
  <si>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</si>
  <si>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</si>
  <si>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</si>
  <si>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</si>
  <si>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</si>
  <si>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</si>
  <si>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</si>
  <si>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</si>
  <si>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</si>
  <si>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</si>
  <si>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</si>
  <si>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</si>
  <si>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</si>
  <si>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</si>
  <si>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</si>
  <si>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</si>
  <si>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</si>
  <si>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</si>
  <si>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</si>
  <si>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</si>
  <si>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</si>
  <si>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</si>
  <si>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</si>
  <si>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</si>
  <si>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</si>
  <si>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</si>
  <si>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</si>
  <si>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</si>
  <si>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</si>
  <si>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</si>
  <si>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</si>
  <si>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</si>
  <si>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</si>
  <si>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</si>
  <si>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</si>
  <si>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</si>
  <si>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</si>
  <si>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</si>
  <si>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</si>
  <si>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</si>
  <si>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</si>
  <si>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</si>
  <si>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</si>
  <si>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</si>
  <si>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</si>
  <si>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</si>
  <si>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</si>
  <si>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</si>
  <si>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</si>
  <si>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</si>
  <si>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</si>
  <si>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</si>
  <si>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</si>
  <si>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</si>
  <si>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</si>
  <si>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</si>
  <si>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</si>
  <si>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</si>
  <si>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</si>
  <si>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</si>
  <si>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</si>
  <si>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</si>
  <si>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</si>
  <si>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</si>
  <si>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</si>
  <si>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</si>
  <si>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</si>
  <si>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</si>
  <si>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</si>
  <si>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</si>
  <si>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</si>
  <si>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</si>
  <si>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</si>
  <si>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</si>
  <si>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</si>
  <si>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</si>
  <si>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</si>
  <si>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</si>
  <si>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</si>
  <si>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</si>
  <si>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</si>
  <si>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</si>
  <si>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</si>
  <si>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</si>
  <si>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</si>
  <si>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</si>
  <si>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</si>
  <si>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</si>
  <si>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</si>
  <si>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</si>
  <si>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</si>
  <si>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</si>
  <si>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</si>
  <si>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</si>
  <si>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</si>
  <si>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</si>
  <si>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</si>
  <si>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</si>
  <si>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</si>
  <si>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</si>
  <si>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</si>
  <si>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</si>
  <si>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</si>
  <si>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</si>
  <si>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</si>
  <si>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</si>
  <si>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</si>
  <si>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</si>
  <si>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</si>
  <si>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</si>
  <si>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</si>
  <si>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</si>
  <si>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</si>
  <si>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</si>
  <si>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</si>
  <si>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</si>
  <si>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</si>
  <si>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</si>
  <si>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</si>
  <si>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</si>
  <si>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</si>
  <si>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</si>
  <si>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</si>
  <si>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</si>
  <si>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</si>
  <si>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</si>
  <si>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</si>
  <si>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</si>
  <si>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</si>
  <si>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</si>
  <si>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</si>
  <si>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</si>
  <si>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</si>
  <si>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</si>
  <si>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</si>
  <si>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</si>
  <si>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</si>
  <si>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</si>
  <si>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</si>
  <si>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</si>
  <si>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</si>
  <si>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</si>
  <si>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</si>
  <si>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</si>
  <si>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</si>
  <si>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</si>
  <si>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</si>
  <si>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</si>
  <si>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</si>
  <si>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</si>
  <si>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</si>
  <si>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</si>
  <si>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</si>
  <si>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</si>
  <si>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</si>
  <si>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</si>
  <si>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</si>
  <si>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</si>
  <si>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</si>
  <si>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</si>
  <si>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</si>
  <si>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</si>
  <si>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</si>
  <si>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</si>
  <si>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</si>
  <si>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</si>
  <si>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</si>
  <si>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</si>
  <si>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</si>
  <si>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</si>
  <si>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</si>
  <si>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</si>
  <si>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</si>
  <si>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</si>
  <si>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</si>
  <si>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</si>
  <si>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</si>
  <si>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</si>
  <si>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</si>
  <si>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</si>
  <si>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</si>
  <si>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</si>
  <si>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</si>
  <si>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</si>
  <si>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</si>
  <si>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</si>
  <si>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</si>
  <si>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</si>
  <si>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</si>
  <si>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</si>
  <si>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</si>
  <si>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</si>
  <si>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</si>
  <si>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</si>
  <si>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</si>
  <si>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</si>
  <si>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</si>
  <si>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</si>
  <si>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</si>
  <si>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</si>
  <si>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</si>
  <si>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</si>
  <si>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</si>
  <si>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</si>
  <si>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</si>
  <si>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</si>
  <si>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</si>
  <si>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</si>
  <si>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</si>
  <si>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</si>
  <si>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</si>
  <si>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</si>
  <si>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</si>
  <si>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</si>
  <si>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</si>
  <si>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</si>
  <si>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</si>
  <si>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</si>
  <si>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</si>
  <si>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</si>
  <si>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</si>
  <si>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</si>
  <si>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</si>
  <si>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</si>
  <si>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</si>
  <si>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</si>
  <si>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</si>
  <si>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</si>
  <si>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</si>
  <si>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</si>
  <si>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</si>
  <si>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</si>
  <si>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</si>
  <si>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</si>
  <si>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</si>
  <si>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</si>
  <si>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</si>
  <si>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</si>
  <si>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</si>
  <si>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</si>
  <si>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</si>
  <si>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</si>
  <si>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</si>
  <si>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</si>
  <si>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</si>
  <si>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</si>
  <si>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</si>
  <si>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</si>
  <si>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</si>
  <si>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</si>
  <si>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</si>
  <si>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</si>
  <si>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</si>
  <si>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</si>
  <si>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</si>
  <si>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</si>
  <si>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</si>
  <si>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</si>
  <si>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</si>
  <si>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</si>
  <si>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</si>
  <si>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</si>
  <si>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</si>
  <si>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</si>
  <si>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</si>
  <si>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</si>
  <si>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</si>
  <si>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</si>
  <si>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</si>
  <si>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</si>
  <si>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</si>
  <si>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</si>
  <si>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</si>
  <si>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</si>
  <si>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</si>
  <si>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</si>
  <si>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</si>
  <si>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</si>
  <si>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</si>
  <si>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</si>
  <si>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</si>
  <si>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</si>
  <si>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</si>
  <si>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</si>
  <si>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</si>
  <si>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</si>
  <si>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</si>
  <si>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</si>
  <si>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</si>
  <si>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</si>
  <si>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</si>
  <si>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</si>
  <si>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</si>
  <si>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</si>
  <si>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</si>
  <si>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</si>
  <si>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</si>
  <si>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</si>
  <si>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</si>
  <si>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</si>
  <si>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</si>
  <si>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</si>
  <si>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</si>
  <si>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</si>
  <si>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</si>
  <si>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</si>
  <si>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</si>
  <si>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</si>
  <si>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</si>
  <si>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</si>
  <si>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</si>
  <si>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</si>
  <si>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</si>
  <si>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</si>
  <si>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</si>
  <si>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</si>
  <si>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</si>
  <si>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</si>
  <si>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</si>
  <si>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</si>
  <si>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</si>
  <si>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</si>
  <si>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</si>
  <si>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</si>
  <si>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</si>
  <si>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</si>
  <si>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</si>
  <si>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</si>
  <si>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</si>
  <si>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</si>
  <si>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</si>
  <si>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</si>
  <si>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</si>
  <si>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</si>
  <si>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</si>
  <si>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</si>
  <si>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</si>
  <si>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</si>
  <si>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</si>
  <si>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</si>
  <si>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</si>
  <si>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</si>
  <si>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</si>
  <si>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</si>
  <si>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</si>
  <si>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</si>
  <si>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</si>
  <si>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</si>
  <si>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</si>
  <si>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</si>
  <si>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</si>
  <si>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</si>
  <si>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</si>
  <si>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</si>
  <si>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</si>
  <si>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</si>
  <si>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</si>
  <si>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</si>
  <si>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</si>
  <si>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</si>
  <si>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</si>
  <si>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</si>
  <si>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</si>
  <si>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</si>
  <si>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</si>
  <si>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</si>
  <si>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</si>
  <si>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</si>
  <si>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</si>
  <si>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</si>
  <si>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</si>
  <si>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</si>
  <si>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</si>
  <si>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</si>
  <si>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</si>
  <si>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</si>
  <si>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</si>
  <si>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</si>
  <si>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</si>
  <si>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</si>
  <si>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</si>
  <si>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</si>
  <si>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</si>
  <si>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</si>
  <si>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</si>
  <si>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</si>
  <si>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</si>
  <si>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</si>
  <si>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</si>
  <si>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</si>
  <si>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</si>
  <si>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</si>
  <si>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</si>
  <si>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</si>
  <si>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</si>
  <si>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</si>
  <si>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</si>
  <si>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</si>
  <si>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</si>
  <si>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</si>
  <si>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</si>
  <si>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</si>
  <si>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</si>
  <si>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</si>
  <si>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</si>
  <si>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</si>
  <si>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</si>
  <si>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</si>
  <si>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</si>
  <si>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</si>
  <si>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</si>
  <si>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</si>
  <si>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</si>
  <si>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</si>
  <si>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</si>
  <si>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</si>
  <si>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</si>
  <si>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</si>
  <si>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</si>
  <si>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</si>
  <si>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</si>
  <si>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</si>
  <si>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</si>
  <si>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</si>
  <si>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</si>
  <si>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</si>
  <si>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</si>
  <si>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</si>
  <si>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</si>
  <si>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</si>
  <si>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</si>
  <si>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</si>
  <si>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</si>
  <si>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</si>
  <si>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</si>
  <si>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</si>
  <si>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</si>
  <si>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</si>
  <si>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</si>
  <si>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</si>
  <si>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</si>
  <si>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</si>
  <si>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</si>
  <si>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</si>
  <si>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</si>
  <si>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</si>
  <si>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</si>
  <si>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</si>
  <si>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</si>
  <si>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</si>
  <si>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</si>
  <si>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</si>
  <si>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</si>
  <si>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</si>
  <si>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</si>
  <si>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</si>
  <si>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</si>
  <si>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</si>
  <si>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</si>
  <si>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</si>
  <si>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</si>
  <si>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</si>
  <si>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</si>
  <si>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</si>
  <si>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</si>
  <si>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</si>
  <si>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</si>
  <si>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</si>
  <si>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</si>
  <si>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</si>
  <si>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</si>
  <si>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</si>
  <si>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</si>
  <si>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</si>
  <si>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</si>
  <si>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</si>
  <si>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</si>
  <si>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</si>
  <si>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</si>
  <si>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</si>
  <si>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</si>
  <si>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</si>
  <si>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</si>
  <si>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</si>
  <si>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</si>
  <si>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</si>
  <si>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</si>
  <si>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</si>
  <si>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</si>
  <si>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</si>
  <si>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</si>
  <si>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</si>
  <si>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</si>
  <si>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</si>
  <si>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</si>
  <si>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</si>
  <si>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</si>
  <si>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</si>
  <si>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</si>
  <si>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</si>
  <si>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</si>
  <si>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</si>
  <si>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</si>
  <si>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</si>
  <si>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</si>
  <si>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</si>
  <si>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</si>
  <si>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</si>
  <si>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</si>
  <si>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</si>
  <si>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</si>
  <si>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</si>
  <si>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</si>
  <si>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</si>
  <si>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</si>
  <si>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</si>
  <si>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</si>
  <si>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</si>
  <si>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</si>
  <si>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</si>
  <si>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</si>
  <si>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</si>
  <si>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</si>
  <si>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</si>
  <si>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</si>
  <si>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</si>
  <si>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</si>
  <si>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</si>
  <si>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</si>
  <si>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</si>
  <si>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</si>
  <si>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</si>
  <si>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</si>
  <si>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</si>
  <si>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</si>
  <si>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</si>
  <si>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</si>
  <si>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</si>
  <si>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</si>
  <si>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</si>
  <si>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</si>
  <si>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</si>
  <si>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</si>
  <si>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</si>
  <si>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</si>
  <si>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</si>
  <si>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</si>
  <si>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</si>
  <si>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</si>
  <si>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</si>
  <si>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</si>
  <si>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</si>
  <si>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</si>
  <si>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</si>
  <si>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</si>
  <si>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</si>
  <si>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</si>
  <si>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</si>
  <si>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</si>
  <si>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</si>
  <si>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</si>
  <si>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</si>
  <si>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</si>
  <si>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</si>
  <si>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</si>
  <si>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</si>
  <si>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</si>
  <si>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</si>
  <si>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</si>
  <si>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</si>
  <si>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</si>
  <si>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</si>
  <si>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</si>
  <si>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</si>
  <si>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</si>
  <si>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</si>
  <si>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</si>
  <si>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</si>
  <si>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</si>
  <si>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</si>
  <si>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</si>
  <si>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</si>
  <si>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</si>
  <si>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</si>
  <si>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</si>
  <si>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</si>
  <si>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</si>
  <si>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</si>
  <si>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</si>
  <si>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</si>
  <si>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</si>
  <si>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</si>
  <si>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</si>
  <si>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</si>
  <si>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</si>
  <si>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</si>
  <si>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</si>
  <si>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</si>
  <si>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</si>
  <si>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</si>
  <si>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</si>
  <si>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</si>
  <si>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</si>
  <si>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</si>
  <si>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</si>
  <si>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</si>
  <si>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</si>
  <si>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</si>
  <si>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</si>
  <si>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</si>
  <si>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</si>
  <si>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</si>
  <si>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</si>
  <si>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</si>
  <si>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</si>
  <si>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</si>
  <si>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</si>
  <si>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</si>
  <si>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</si>
  <si>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</si>
  <si>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</si>
  <si>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</si>
  <si>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</si>
  <si>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</si>
  <si>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</si>
  <si>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</si>
  <si>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</si>
  <si>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</si>
  <si>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</si>
  <si>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</si>
  <si>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</si>
  <si>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</si>
  <si>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</si>
  <si>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</si>
  <si>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</si>
  <si>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</si>
  <si>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</si>
  <si>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</si>
  <si>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</si>
  <si>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</si>
  <si>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</si>
  <si>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</si>
  <si>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</si>
  <si>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</si>
  <si>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</si>
  <si>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</si>
  <si>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</si>
  <si>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</si>
  <si>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</si>
  <si>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</si>
  <si>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</si>
  <si>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</si>
  <si>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</si>
  <si>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</si>
  <si>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</si>
  <si>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</si>
  <si>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</si>
  <si>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</si>
  <si>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</si>
  <si>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</si>
  <si>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</si>
  <si>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</si>
  <si>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</si>
  <si>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</si>
  <si>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</si>
  <si>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</si>
  <si>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</si>
  <si>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</si>
  <si>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</si>
  <si>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</si>
  <si>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</si>
  <si>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</si>
  <si>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</si>
  <si>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</si>
  <si>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</si>
  <si>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</si>
  <si>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</si>
  <si>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</si>
  <si>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</si>
  <si>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</si>
  <si>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</si>
  <si>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</si>
  <si>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</si>
  <si>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</si>
  <si>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</si>
  <si>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</si>
  <si>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</si>
  <si>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</si>
  <si>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</si>
  <si>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</si>
  <si>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</si>
  <si>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</si>
  <si>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</si>
  <si>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</si>
  <si>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</si>
  <si>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</si>
  <si>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</si>
  <si>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</si>
  <si>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</si>
  <si>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</si>
  <si>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</si>
  <si>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</si>
  <si>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</si>
  <si>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</si>
  <si>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</si>
  <si>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</si>
  <si>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</si>
  <si>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</si>
  <si>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</si>
  <si>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</si>
  <si>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</si>
  <si>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</si>
  <si>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</si>
  <si>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</si>
  <si>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</si>
  <si>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</si>
  <si>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</si>
  <si>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</si>
  <si>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</si>
  <si>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</si>
  <si>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</si>
  <si>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</si>
  <si>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</si>
  <si>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</si>
  <si>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</si>
  <si>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</si>
  <si>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</si>
  <si>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</si>
  <si>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</si>
  <si>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</si>
  <si>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</si>
  <si>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</si>
  <si>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</si>
  <si>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</si>
  <si>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</si>
  <si>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</si>
  <si>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</si>
  <si>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</si>
  <si>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</si>
  <si>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</si>
  <si>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</si>
  <si>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</si>
  <si>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</si>
  <si>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</si>
  <si>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</si>
  <si>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</si>
  <si>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</si>
  <si>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</si>
  <si>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</si>
  <si>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</si>
  <si>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</si>
  <si>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</si>
  <si>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</si>
  <si>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</si>
  <si>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</si>
  <si>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</si>
  <si>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</si>
  <si>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</si>
  <si>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</si>
  <si>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</si>
  <si>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</si>
  <si>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</si>
  <si>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</si>
  <si>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</si>
  <si>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</si>
  <si>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</si>
  <si>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</si>
  <si>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</si>
  <si>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</si>
  <si>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</si>
  <si>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</si>
  <si>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</si>
  <si>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</si>
  <si>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</si>
  <si>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</si>
  <si>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</si>
  <si>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</si>
  <si>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</si>
  <si>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</si>
  <si>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</si>
  <si>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</si>
  <si>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</si>
  <si>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</si>
  <si>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</si>
  <si>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</si>
  <si>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</si>
  <si>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</si>
  <si>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</si>
  <si>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</si>
  <si>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</si>
  <si>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</si>
  <si>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</si>
  <si>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</si>
  <si>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</si>
  <si>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</si>
  <si>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</si>
  <si>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</si>
  <si>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</si>
  <si>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</si>
  <si>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</si>
  <si>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</si>
  <si>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</si>
  <si>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</si>
  <si>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</si>
  <si>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</si>
  <si>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</si>
  <si>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</si>
  <si>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</si>
  <si>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</si>
  <si>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</si>
  <si>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</si>
  <si>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</si>
  <si>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</si>
  <si>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</si>
  <si>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</si>
  <si>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</si>
  <si>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</si>
  <si>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</si>
  <si>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</si>
  <si>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</si>
  <si>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</si>
  <si>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</si>
  <si>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</si>
  <si>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</si>
  <si>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</si>
  <si>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</si>
  <si>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</si>
  <si>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</si>
  <si>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</si>
  <si>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</si>
  <si>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</si>
  <si>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</si>
  <si>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</si>
  <si>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</si>
  <si>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</si>
  <si>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</si>
  <si>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</si>
  <si>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</si>
  <si>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</si>
  <si>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</si>
  <si>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</si>
  <si>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</si>
  <si>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</si>
  <si>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</si>
  <si>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</si>
  <si>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</si>
  <si>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</si>
  <si>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</si>
  <si>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</si>
  <si>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</si>
  <si>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</si>
  <si>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</si>
  <si>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</si>
  <si>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</si>
  <si>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</si>
  <si>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</si>
  <si>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</si>
  <si>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</si>
  <si>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</si>
  <si>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</si>
  <si>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</si>
  <si>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</si>
  <si>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</si>
  <si>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</si>
  <si>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</si>
  <si>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</si>
  <si>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</si>
  <si>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</si>
  <si>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</si>
  <si>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</si>
  <si>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</si>
  <si>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</si>
  <si>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</si>
  <si>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</si>
  <si>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</si>
  <si>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</si>
  <si>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</si>
  <si>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</si>
  <si>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</si>
  <si>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</si>
  <si>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</si>
  <si>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</si>
  <si>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</si>
  <si>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</si>
  <si>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</si>
  <si>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</si>
  <si>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</si>
  <si>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</si>
  <si>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</si>
  <si>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</si>
  <si>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</si>
  <si>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</si>
  <si>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</si>
  <si>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</si>
  <si>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</si>
  <si>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</si>
  <si>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</si>
  <si>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</si>
  <si>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</si>
  <si>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</si>
  <si>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</si>
  <si>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</si>
  <si>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</si>
  <si>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</si>
  <si>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</si>
  <si>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</si>
  <si>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</si>
  <si>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</si>
  <si>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</si>
  <si>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</si>
  <si>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</si>
  <si>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</si>
  <si>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</si>
  <si>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</si>
  <si>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</si>
  <si>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</si>
  <si>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</si>
  <si>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</si>
  <si>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</si>
  <si>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</si>
  <si>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</si>
  <si>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</si>
  <si>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</si>
  <si>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</si>
  <si>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</si>
  <si>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</si>
  <si>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</si>
  <si>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</si>
  <si>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</si>
  <si>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</si>
  <si>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</si>
  <si>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</si>
  <si>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</si>
  <si>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</si>
  <si>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</si>
  <si>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</si>
  <si>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</si>
  <si>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</si>
  <si>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</si>
  <si>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</si>
  <si>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</si>
  <si>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</si>
  <si>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</si>
  <si>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</si>
  <si>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</si>
  <si>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</si>
  <si>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</si>
  <si>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</si>
  <si>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</si>
  <si>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</si>
  <si>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</si>
  <si>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</si>
  <si>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</si>
  <si>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</si>
  <si>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</si>
  <si>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</si>
  <si>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</si>
  <si>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</si>
  <si>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</si>
  <si>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</si>
  <si>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</si>
  <si>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</si>
  <si>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</si>
  <si>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</si>
  <si>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</si>
  <si>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</si>
  <si>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</si>
  <si>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</si>
  <si>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</si>
  <si>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</si>
  <si>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</si>
  <si>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</si>
  <si>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</si>
  <si>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</si>
  <si>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</si>
  <si>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</si>
  <si>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</si>
  <si>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</si>
  <si>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</si>
  <si>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</si>
  <si>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</si>
  <si>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</si>
  <si>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</si>
  <si>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</si>
  <si>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</si>
  <si>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</si>
  <si>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</si>
  <si>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</si>
  <si>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</si>
  <si>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</si>
  <si>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</si>
  <si>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</si>
  <si>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</si>
  <si>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</si>
  <si>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</si>
  <si>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</si>
  <si>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</si>
  <si>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</si>
  <si>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</si>
  <si>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</si>
  <si>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</si>
  <si>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</si>
  <si>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</si>
  <si>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</si>
  <si>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</si>
  <si>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</si>
  <si>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</si>
  <si>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</si>
  <si>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</si>
  <si>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</si>
  <si>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</si>
  <si>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</si>
  <si>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</si>
  <si>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</si>
  <si>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</si>
  <si>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</si>
  <si>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</si>
  <si>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</si>
  <si>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</si>
  <si>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</si>
  <si>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</si>
  <si>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</si>
  <si>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</si>
  <si>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</si>
  <si>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</si>
  <si>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</si>
  <si>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</si>
  <si>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</si>
  <si>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</si>
  <si>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</si>
  <si>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</si>
  <si>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</si>
  <si>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</si>
  <si>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</si>
  <si>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</si>
  <si>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</si>
  <si>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</si>
  <si>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</si>
  <si>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</si>
  <si>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</si>
  <si>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</si>
  <si>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</si>
  <si>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</si>
  <si>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</si>
  <si>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</si>
  <si>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</si>
  <si>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</si>
  <si>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</si>
  <si>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</si>
  <si>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</si>
  <si>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</si>
  <si>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</si>
  <si>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</si>
  <si>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</si>
  <si>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</si>
  <si>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</si>
  <si>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</si>
  <si>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</si>
  <si>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</si>
  <si>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</si>
  <si>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</si>
  <si>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</si>
  <si>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</si>
  <si>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</si>
  <si>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</si>
  <si>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</si>
  <si>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</si>
  <si>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</si>
  <si>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</si>
  <si>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</si>
  <si>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</si>
  <si>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</si>
  <si>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</si>
  <si>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</si>
  <si>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</si>
  <si>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</si>
  <si>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</si>
  <si>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</si>
  <si>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</si>
  <si>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</si>
  <si>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</si>
  <si>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</si>
  <si>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</si>
  <si>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</si>
  <si>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</si>
  <si>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</si>
  <si>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</si>
  <si>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</si>
  <si>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</si>
  <si>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</si>
  <si>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</si>
  <si>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</si>
  <si>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</si>
  <si>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</si>
  <si>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</si>
  <si>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</si>
  <si>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</si>
  <si>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</si>
  <si>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</si>
  <si>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</si>
  <si>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</si>
  <si>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</si>
  <si>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</si>
  <si>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</si>
  <si>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</si>
  <si>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</si>
  <si>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</si>
  <si>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</si>
  <si>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</si>
  <si>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</si>
  <si>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</si>
  <si>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</si>
  <si>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</si>
  <si>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</si>
  <si>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</si>
  <si>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</si>
  <si>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</si>
  <si>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</si>
  <si>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</si>
  <si>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</si>
  <si>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</si>
  <si>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</si>
  <si>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</si>
  <si>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</si>
  <si>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</si>
  <si>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</si>
  <si>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</si>
  <si>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</si>
  <si>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</si>
  <si>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</si>
  <si>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</si>
  <si>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</si>
  <si>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</si>
  <si>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</si>
  <si>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</si>
  <si>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</si>
  <si>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</si>
  <si>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</si>
  <si>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</si>
  <si>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</si>
  <si>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</si>
  <si>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</si>
  <si>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</si>
  <si>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</si>
  <si>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</si>
  <si>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</si>
  <si>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</si>
  <si>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</si>
  <si>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</si>
  <si>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</si>
  <si>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</si>
  <si>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</si>
  <si>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</si>
  <si>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</si>
  <si>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</si>
  <si>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</si>
  <si>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</si>
  <si>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</si>
  <si>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</si>
  <si>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</si>
  <si>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</si>
  <si>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</si>
  <si>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</si>
  <si>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</si>
  <si>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</si>
  <si>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</si>
  <si>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</si>
  <si>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</si>
  <si>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</si>
  <si>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</si>
  <si>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</si>
  <si>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</si>
  <si>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</si>
  <si>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</si>
  <si>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</si>
  <si>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</si>
  <si>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</si>
  <si>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</si>
  <si>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</si>
  <si>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</si>
  <si>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</si>
  <si>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</si>
  <si>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</si>
  <si>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</si>
  <si>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</si>
  <si>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</si>
  <si>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</si>
  <si>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</si>
  <si>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</si>
  <si>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</si>
  <si>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</si>
  <si>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</si>
  <si>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</si>
  <si>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</si>
  <si>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</si>
  <si>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</si>
  <si>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</si>
  <si>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</si>
  <si>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</si>
  <si>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</si>
  <si>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</si>
  <si>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</si>
  <si>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</si>
  <si>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</si>
  <si>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</si>
  <si>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</si>
  <si>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</si>
  <si>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</si>
  <si>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</si>
  <si>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</si>
  <si>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</si>
  <si>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</si>
  <si>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</si>
  <si>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</si>
  <si>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</si>
  <si>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</si>
  <si>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</si>
  <si>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</si>
  <si>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</si>
  <si>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</si>
  <si>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</si>
  <si>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</si>
  <si>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</si>
  <si>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</si>
  <si>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</si>
  <si>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</si>
  <si>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</si>
  <si>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</si>
  <si>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</si>
  <si>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</si>
  <si>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</si>
  <si>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</si>
  <si>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</si>
  <si>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</si>
  <si>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</si>
  <si>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</si>
  <si>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</si>
  <si>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</si>
  <si>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</si>
  <si>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</si>
  <si>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</si>
  <si>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</si>
  <si>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</si>
  <si>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</si>
  <si>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</si>
  <si>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</si>
  <si>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</si>
  <si>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</si>
  <si>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</si>
  <si>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</si>
  <si>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</si>
  <si>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</si>
  <si>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</si>
  <si>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</si>
  <si>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</si>
  <si>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</si>
  <si>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</si>
  <si>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</si>
  <si>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</si>
  <si>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</si>
  <si>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</si>
  <si>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</si>
  <si>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</si>
  <si>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</si>
  <si>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</si>
  <si>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</si>
  <si>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</si>
  <si>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</si>
  <si>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</si>
  <si>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</si>
  <si>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</si>
  <si>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</si>
  <si>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</si>
  <si>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</si>
  <si>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</si>
  <si>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</si>
  <si>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</si>
  <si>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</si>
  <si>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</si>
  <si>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</si>
  <si>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</si>
  <si>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</si>
  <si>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</si>
  <si>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</si>
  <si>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</si>
  <si>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</si>
  <si>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</si>
  <si>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</si>
  <si>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</si>
  <si>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</si>
  <si>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</si>
  <si>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</si>
  <si>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</si>
  <si>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</si>
  <si>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</si>
  <si>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</si>
  <si>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</si>
  <si>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</si>
  <si>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</si>
  <si>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</si>
  <si>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</si>
  <si>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</si>
  <si>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</si>
  <si>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</si>
  <si>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</si>
  <si>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</si>
  <si>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</si>
  <si>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</si>
  <si>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</si>
  <si>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</si>
  <si>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</si>
  <si>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</si>
  <si>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</si>
  <si>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</si>
  <si>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</si>
  <si>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</si>
  <si>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</si>
  <si>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</si>
  <si>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</si>
  <si>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</si>
  <si>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</si>
  <si>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</si>
  <si>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</si>
  <si>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</si>
  <si>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</si>
  <si>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</si>
  <si>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</si>
  <si>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</si>
  <si>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</si>
  <si>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</si>
  <si>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</si>
  <si>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</si>
  <si>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</si>
  <si>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</si>
  <si>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</si>
  <si>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</si>
  <si>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</si>
  <si>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</si>
  <si>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</si>
  <si>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</si>
  <si>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</si>
  <si>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</si>
  <si>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</si>
  <si>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</si>
  <si>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</si>
  <si>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</si>
  <si>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</si>
  <si>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</si>
  <si>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</si>
  <si>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</si>
  <si>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</si>
  <si>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</si>
  <si>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</si>
  <si>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</si>
  <si>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</si>
  <si>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</si>
  <si>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</si>
  <si>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</si>
  <si>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</si>
  <si>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</si>
  <si>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</si>
  <si>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</si>
  <si>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</si>
  <si>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</si>
  <si>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</si>
  <si>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</si>
  <si>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</si>
  <si>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</si>
  <si>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</si>
  <si>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</si>
  <si>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</si>
  <si>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</si>
  <si>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</si>
  <si>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</si>
  <si>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</si>
  <si>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</si>
  <si>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</si>
  <si>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</si>
  <si>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</si>
  <si>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</si>
  <si>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</si>
  <si>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</si>
  <si>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</si>
  <si>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</si>
  <si>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</si>
  <si>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</si>
  <si>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</si>
  <si>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</si>
  <si>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</si>
  <si>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</si>
  <si>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</si>
  <si>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</si>
  <si>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</si>
  <si>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</si>
  <si>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</si>
  <si>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</si>
  <si>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</si>
  <si>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</si>
  <si>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</si>
  <si>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</si>
  <si>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</si>
  <si>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</si>
  <si>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</si>
  <si>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</si>
  <si>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</si>
  <si>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</si>
  <si>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</si>
  <si>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</si>
  <si>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</si>
  <si>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</si>
  <si>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</si>
  <si>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</si>
  <si>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</si>
  <si>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</si>
  <si>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</si>
  <si>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</si>
  <si>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</si>
  <si>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</si>
  <si>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</si>
  <si>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</si>
  <si>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</si>
  <si>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</si>
  <si>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</si>
  <si>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</si>
  <si>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</si>
  <si>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</si>
  <si>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</si>
  <si>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</si>
  <si>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</si>
  <si>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</si>
  <si>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</si>
  <si>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</si>
  <si>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</si>
  <si>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</si>
  <si>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</si>
  <si>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</si>
  <si>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</si>
  <si>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</si>
  <si>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</si>
  <si>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</si>
  <si>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</si>
  <si>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</si>
  <si>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</si>
  <si>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</si>
  <si>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</si>
  <si>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</si>
  <si>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</si>
  <si>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</si>
  <si>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</si>
  <si>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</si>
  <si>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</si>
  <si>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</si>
  <si>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</si>
  <si>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</si>
  <si>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</si>
  <si>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</si>
  <si>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</si>
  <si>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</si>
  <si>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</si>
  <si>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</si>
  <si>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</si>
  <si>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</si>
  <si>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</si>
  <si>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</si>
  <si>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</si>
  <si>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</si>
  <si>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</si>
  <si>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</si>
  <si>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</si>
  <si>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</si>
  <si>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</si>
  <si>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</si>
  <si>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</si>
  <si>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</si>
  <si>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</si>
  <si>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</si>
  <si>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</si>
  <si>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</si>
  <si>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</si>
  <si>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</si>
  <si>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</si>
  <si>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</si>
  <si>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</si>
  <si>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</si>
  <si>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</si>
  <si>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</si>
  <si>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</si>
  <si>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</si>
  <si>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</si>
  <si>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</si>
  <si>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</si>
  <si>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</si>
  <si>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</si>
  <si>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</si>
  <si>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</si>
  <si>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</si>
  <si>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</si>
  <si>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</si>
  <si>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</si>
  <si>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</si>
  <si>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</si>
  <si>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</si>
  <si>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</si>
  <si>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</si>
  <si>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</si>
  <si>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</si>
  <si>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</si>
  <si>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</si>
  <si>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</si>
  <si>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</si>
  <si>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</si>
  <si>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</si>
  <si>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</si>
  <si>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</si>
  <si>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</si>
  <si>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</si>
  <si>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</si>
  <si>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</si>
  <si>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</si>
  <si>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</si>
  <si>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</si>
  <si>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</si>
  <si>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</si>
  <si>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</si>
  <si>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</si>
  <si>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</si>
  <si>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</si>
  <si>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</si>
  <si>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</si>
  <si>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</si>
  <si>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</si>
  <si>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</si>
  <si>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</si>
  <si>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</si>
  <si>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</si>
  <si>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</si>
  <si>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</si>
  <si>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</si>
  <si>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</si>
  <si>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</si>
  <si>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</si>
  <si>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</si>
  <si>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</si>
  <si>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</si>
  <si>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</si>
  <si>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</si>
  <si>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</si>
  <si>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</si>
  <si>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</si>
  <si>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</si>
  <si>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</si>
  <si>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</si>
  <si>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</si>
  <si>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</si>
  <si>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</si>
  <si>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</si>
  <si>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</si>
  <si>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</si>
  <si>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</si>
  <si>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</si>
  <si>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</si>
  <si>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</si>
  <si>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</si>
  <si>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</si>
  <si>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</si>
  <si>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</si>
  <si>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</si>
  <si>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</si>
  <si>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</si>
  <si>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</si>
  <si>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</si>
  <si>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</si>
  <si>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</si>
  <si>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</si>
  <si>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</si>
  <si>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</si>
  <si>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</si>
  <si>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</si>
  <si>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</si>
  <si>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</si>
  <si>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</si>
  <si>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</si>
  <si>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</si>
  <si>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</si>
  <si>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</si>
  <si>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</si>
  <si>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</si>
  <si>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</si>
  <si>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</si>
  <si>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</si>
  <si>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</si>
  <si>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</si>
  <si>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</si>
  <si>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</si>
  <si>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</si>
  <si>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</si>
  <si>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</si>
  <si>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</si>
  <si>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</si>
  <si>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</si>
  <si>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</si>
  <si>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</si>
  <si>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</si>
  <si>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</si>
  <si>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</si>
  <si>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</si>
  <si>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</si>
  <si>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</si>
  <si>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</si>
  <si>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</si>
  <si>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</si>
  <si>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</si>
  <si>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</si>
  <si>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</si>
  <si>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</si>
  <si>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</si>
  <si>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</si>
  <si>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</si>
  <si>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</si>
  <si>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</si>
  <si>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</si>
  <si>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</si>
  <si>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</si>
  <si>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</si>
  <si>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</si>
  <si>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</si>
  <si>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</si>
  <si>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</si>
  <si>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</si>
  <si>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</si>
  <si>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</si>
  <si>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</si>
  <si>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</si>
  <si>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</si>
  <si>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</si>
  <si>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</si>
  <si>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</si>
  <si>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</si>
  <si>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</si>
  <si>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</si>
  <si>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</si>
  <si>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</si>
  <si>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</si>
  <si>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</si>
  <si>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</si>
  <si>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</si>
  <si>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</si>
  <si>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</si>
  <si>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</si>
  <si>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</si>
  <si>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</si>
  <si>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</si>
  <si>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</si>
  <si>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</si>
  <si>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</si>
  <si>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</si>
  <si>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</si>
  <si>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</si>
  <si>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</si>
  <si>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</si>
  <si>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</si>
  <si>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</si>
  <si>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</si>
  <si>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</si>
  <si>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</si>
  <si>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</si>
  <si>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</si>
  <si>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</si>
  <si>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</si>
  <si>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</si>
  <si>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</si>
  <si>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</si>
  <si>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</si>
  <si>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</si>
  <si>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</si>
  <si>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</si>
  <si>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</si>
  <si>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</si>
  <si>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</si>
  <si>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</si>
  <si>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</si>
  <si>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</si>
  <si>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</si>
  <si>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</si>
  <si>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</si>
  <si>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</si>
  <si>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</si>
  <si>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</si>
  <si>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</si>
  <si>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</si>
  <si>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</si>
  <si>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</si>
  <si>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</si>
  <si>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</si>
  <si>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</si>
  <si>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</si>
  <si>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</si>
  <si>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</si>
  <si>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</si>
  <si>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</si>
  <si>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</si>
  <si>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</si>
  <si>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</si>
  <si>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</si>
  <si>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</si>
  <si>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</si>
  <si>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</si>
  <si>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</si>
  <si>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</si>
  <si>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</si>
  <si>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</si>
  <si>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</si>
  <si>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</si>
  <si>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</si>
  <si>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</si>
  <si>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</si>
  <si>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</si>
  <si>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</si>
  <si>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</si>
  <si>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</si>
  <si>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</si>
  <si>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</si>
  <si>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</si>
  <si>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</si>
  <si>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</si>
  <si>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</si>
  <si>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</si>
  <si>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</si>
  <si>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</si>
  <si>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</si>
  <si>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</si>
  <si>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</si>
  <si>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</si>
  <si>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</si>
  <si>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</si>
  <si>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</si>
  <si>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</si>
  <si>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</si>
  <si>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</si>
  <si>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</si>
  <si>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</si>
  <si>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</si>
  <si>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</si>
  <si>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</si>
  <si>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</si>
  <si>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</si>
  <si>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</si>
  <si>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</si>
  <si>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</si>
  <si>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</si>
  <si>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</si>
  <si>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</si>
  <si>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</si>
  <si>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</si>
  <si>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</si>
  <si>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</si>
  <si>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</si>
  <si>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</si>
  <si>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</si>
  <si>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</si>
  <si>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</si>
  <si>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</si>
  <si>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</si>
  <si>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</si>
  <si>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</si>
  <si>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</si>
  <si>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</si>
  <si>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</si>
  <si>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</si>
  <si>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</si>
  <si>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</si>
  <si>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</si>
  <si>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</si>
  <si>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</si>
  <si>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</si>
  <si>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</si>
  <si>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</si>
  <si>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</si>
  <si>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</si>
  <si>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</si>
  <si>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</si>
  <si>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</si>
  <si>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</si>
  <si>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</si>
  <si>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</si>
  <si>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</si>
  <si>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</si>
  <si>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</si>
  <si>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</si>
  <si>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</si>
  <si>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</si>
  <si>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</si>
  <si>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</si>
  <si>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</si>
  <si>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</si>
  <si>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</si>
  <si>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</si>
  <si>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</si>
  <si>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</si>
  <si>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</si>
  <si>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</si>
  <si>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</si>
  <si>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</si>
  <si>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</si>
  <si>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</si>
  <si>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</si>
  <si>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</si>
  <si>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</si>
  <si>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</si>
  <si>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</si>
  <si>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</si>
  <si>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</si>
  <si>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</si>
  <si>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</si>
  <si>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</si>
  <si>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</si>
  <si>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</si>
  <si>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</si>
  <si>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</si>
  <si>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</si>
  <si>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</si>
  <si>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</si>
  <si>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</si>
  <si>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</si>
  <si>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</si>
  <si>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</si>
  <si>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</si>
  <si>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</si>
  <si>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</si>
  <si>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</si>
  <si>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</si>
  <si>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</si>
  <si>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</si>
  <si>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</si>
  <si>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</si>
  <si>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</si>
  <si>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</si>
  <si>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</si>
  <si>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</si>
  <si>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</si>
  <si>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</si>
  <si>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</si>
  <si>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</si>
  <si>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</si>
  <si>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</si>
  <si>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</si>
  <si>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</si>
  <si>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</si>
  <si>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</si>
  <si>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</si>
  <si>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</si>
  <si>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</si>
  <si>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</si>
  <si>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</si>
  <si>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</si>
  <si>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</si>
  <si>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</si>
  <si>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</si>
  <si>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</si>
  <si>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</si>
  <si>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</si>
  <si>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</si>
  <si>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</si>
  <si>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</si>
  <si>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</si>
  <si>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</si>
  <si>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</si>
  <si>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</si>
  <si>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</si>
  <si>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</si>
  <si>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</si>
  <si>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</si>
  <si>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</si>
  <si>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</si>
  <si>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</si>
  <si>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</si>
  <si>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</si>
  <si>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</si>
  <si>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</si>
  <si>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</si>
  <si>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</si>
  <si>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</si>
  <si>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</si>
  <si>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</si>
  <si>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</si>
  <si>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</si>
  <si>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</si>
  <si>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</si>
  <si>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</si>
  <si>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</si>
  <si>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</si>
  <si>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</si>
  <si>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</si>
  <si>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</si>
  <si>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</si>
  <si>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</si>
  <si>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</si>
  <si>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</si>
  <si>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</si>
  <si>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</si>
  <si>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</si>
  <si>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</si>
  <si>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</si>
  <si>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</si>
  <si>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</si>
  <si>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</si>
  <si>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</si>
  <si>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</si>
  <si>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</si>
  <si>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</si>
  <si>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</si>
  <si>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</si>
  <si>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</si>
  <si>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</si>
  <si>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</si>
  <si>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</si>
  <si>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</si>
  <si>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</si>
  <si>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</si>
  <si>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</si>
  <si>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</si>
  <si>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</si>
  <si>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</si>
  <si>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</si>
  <si>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</si>
  <si>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</si>
  <si>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</si>
  <si>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</si>
  <si>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</si>
  <si>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</si>
  <si>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</si>
  <si>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</si>
  <si>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</si>
  <si>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</si>
  <si>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</si>
  <si>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</si>
  <si>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</si>
  <si>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</si>
  <si>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</si>
  <si>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</si>
  <si>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</si>
  <si>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</si>
  <si>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</si>
  <si>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</si>
  <si>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</si>
  <si>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</si>
  <si>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</si>
  <si>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</si>
  <si>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</si>
  <si>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</si>
  <si>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</si>
  <si>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</si>
  <si>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</si>
  <si>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</si>
  <si>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</si>
  <si>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</si>
  <si>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</si>
  <si>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</si>
  <si>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</si>
  <si>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</si>
  <si>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</si>
  <si>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</si>
  <si>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</si>
  <si>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</si>
  <si>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</si>
  <si>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</si>
  <si>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</si>
  <si>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</si>
  <si>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</si>
  <si>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</si>
  <si>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</si>
  <si>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</si>
  <si>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</si>
  <si>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</si>
  <si>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</si>
  <si>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</si>
  <si>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</si>
  <si>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</si>
  <si>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</si>
  <si>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</si>
  <si>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</si>
  <si>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</si>
  <si>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</si>
  <si>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</si>
  <si>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</si>
  <si>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</si>
  <si>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</si>
  <si>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</si>
  <si>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</si>
  <si>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</si>
  <si>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</si>
  <si>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</si>
  <si>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</si>
  <si>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</si>
  <si>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</si>
  <si>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</si>
  <si>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</si>
  <si>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</si>
  <si>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</si>
  <si>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</si>
  <si>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</si>
  <si>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</si>
  <si>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</si>
  <si>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</si>
  <si>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</si>
  <si>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</si>
  <si>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</si>
  <si>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</si>
  <si>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</si>
  <si>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</si>
  <si>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</si>
  <si>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</si>
  <si>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</si>
  <si>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</si>
  <si>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</si>
  <si>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</si>
  <si>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</si>
  <si>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</si>
  <si>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</si>
  <si>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</si>
  <si>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</si>
  <si>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</si>
  <si>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</si>
  <si>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</si>
  <si>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</si>
  <si>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</si>
  <si>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</si>
  <si>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</si>
  <si>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</si>
  <si>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</si>
  <si>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</si>
  <si>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</si>
  <si>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</si>
  <si>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</si>
  <si>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</si>
  <si>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</si>
  <si>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</si>
  <si>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</si>
  <si>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</si>
  <si>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</si>
  <si>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</si>
  <si>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</si>
  <si>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</si>
  <si>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</si>
  <si>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</si>
  <si>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</si>
  <si>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</si>
  <si>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</si>
  <si>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</si>
  <si>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</si>
  <si>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</si>
  <si>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</si>
  <si>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</si>
  <si>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</si>
  <si>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</si>
  <si>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</si>
  <si>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</si>
  <si>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</si>
  <si>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</si>
  <si>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</si>
  <si>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</si>
  <si>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</si>
  <si>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</si>
  <si>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</si>
  <si>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</si>
  <si>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</si>
  <si>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</si>
  <si>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</si>
  <si>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</si>
  <si>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</si>
  <si>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</si>
  <si>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</si>
  <si>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</si>
  <si>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</si>
  <si>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</si>
  <si>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</si>
  <si>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</si>
  <si>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</si>
  <si>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</si>
  <si>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</si>
  <si>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</si>
  <si>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</si>
  <si>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</si>
  <si>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</si>
  <si>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</si>
  <si>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</si>
  <si>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</si>
  <si>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</si>
  <si>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</si>
  <si>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</si>
  <si>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</si>
  <si>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</si>
  <si>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</si>
  <si>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</si>
  <si>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</si>
  <si>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</si>
  <si>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</si>
  <si>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</si>
  <si>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</si>
  <si>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</si>
  <si>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</si>
  <si>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</si>
  <si>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</si>
  <si>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</si>
  <si>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</si>
  <si>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</si>
  <si>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</si>
  <si>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</si>
  <si>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</si>
  <si>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</si>
  <si>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</si>
  <si>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</si>
  <si>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</si>
  <si>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</si>
  <si>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</si>
  <si>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</si>
  <si>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</si>
  <si>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</si>
  <si>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</si>
  <si>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</si>
  <si>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</si>
  <si>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</si>
  <si>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</si>
  <si>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</si>
  <si>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</si>
  <si>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</si>
  <si>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</si>
  <si>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</si>
  <si>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</si>
  <si>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</si>
  <si>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</si>
  <si>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</si>
  <si>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</si>
  <si>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</si>
  <si>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</si>
  <si>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</si>
  <si>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</si>
  <si>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</si>
  <si>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</si>
  <si>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</si>
  <si>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</si>
  <si>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</si>
  <si>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</si>
  <si>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</si>
  <si>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</si>
  <si>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</si>
  <si>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</si>
  <si>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</si>
  <si>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</si>
  <si>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</si>
  <si>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</si>
  <si>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</si>
  <si>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</si>
  <si>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</si>
  <si>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</si>
  <si>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</si>
  <si>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</si>
  <si>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</si>
  <si>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</si>
  <si>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</si>
  <si>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</si>
  <si>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</si>
  <si>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</si>
  <si>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</si>
  <si>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</si>
  <si>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</si>
  <si>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</si>
  <si>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</si>
  <si>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</si>
  <si>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</si>
  <si>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</si>
  <si>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</si>
  <si>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</si>
  <si>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</si>
  <si>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</si>
  <si>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</si>
  <si>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</si>
  <si>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</si>
  <si>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</si>
  <si>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</si>
  <si>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</si>
  <si>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</si>
  <si>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</si>
  <si>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</si>
  <si>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</si>
  <si>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</si>
  <si>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</si>
  <si>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</si>
  <si>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</si>
  <si>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</si>
  <si>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</si>
  <si>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</si>
  <si>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</si>
  <si>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</si>
  <si>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</si>
  <si>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</si>
  <si>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</si>
  <si>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</si>
  <si>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</si>
  <si>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</si>
  <si>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</si>
  <si>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</si>
  <si>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</si>
  <si>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</si>
  <si>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</si>
  <si>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</si>
  <si>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</si>
  <si>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</si>
  <si>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</si>
  <si>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</si>
  <si>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</si>
  <si>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</si>
  <si>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</si>
  <si>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</si>
  <si>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</si>
  <si>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</si>
  <si>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</si>
  <si>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</si>
  <si>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</si>
  <si>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</si>
  <si>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</si>
  <si>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</si>
  <si>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</si>
  <si>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</si>
  <si>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</si>
  <si>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</si>
  <si>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</si>
  <si>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</si>
  <si>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</si>
  <si>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</si>
  <si>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</si>
  <si>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</si>
  <si>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</si>
  <si>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</si>
  <si>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</si>
  <si>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</si>
  <si>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</si>
  <si>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</si>
  <si>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</si>
  <si>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</si>
  <si>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</si>
  <si>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</si>
  <si>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</si>
  <si>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</si>
  <si>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</si>
  <si>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</si>
  <si>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</si>
  <si>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</si>
  <si>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</si>
  <si>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</si>
  <si>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</si>
  <si>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</si>
  <si>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</si>
  <si>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</si>
  <si>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</si>
  <si>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</si>
  <si>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</si>
  <si>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</si>
  <si>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</si>
  <si>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</si>
  <si>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</si>
  <si>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</si>
  <si>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</si>
  <si>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</si>
  <si>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</si>
  <si>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</si>
  <si>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</si>
  <si>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</si>
  <si>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</si>
  <si>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</si>
  <si>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</si>
  <si>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</si>
  <si>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</si>
  <si>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</si>
  <si>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</si>
  <si>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</si>
  <si>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</si>
  <si>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</si>
  <si>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</si>
  <si>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</si>
  <si>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</si>
  <si>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</si>
  <si>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</si>
  <si>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</si>
  <si>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</si>
  <si>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</si>
  <si>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</si>
  <si>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</si>
  <si>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</si>
  <si>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</si>
  <si>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</si>
  <si>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</si>
  <si>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</si>
  <si>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</si>
  <si>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</si>
  <si>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</si>
  <si>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</si>
  <si>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</si>
  <si>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</si>
  <si>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</si>
  <si>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</si>
  <si>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</si>
  <si>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</si>
  <si>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</si>
  <si>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</si>
  <si>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</si>
  <si>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</si>
  <si>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</si>
  <si>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</si>
  <si>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</si>
  <si>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</si>
  <si>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</si>
  <si>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</si>
  <si>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</si>
  <si>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</si>
  <si>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</si>
  <si>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</si>
  <si>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</si>
  <si>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</si>
  <si>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</si>
  <si>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</si>
  <si>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</si>
  <si>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</si>
  <si>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</si>
  <si>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</si>
  <si>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</si>
  <si>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</si>
  <si>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</si>
  <si>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</si>
  <si>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</si>
  <si>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</si>
  <si>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</si>
  <si>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</si>
  <si>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</si>
  <si>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</si>
  <si>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</si>
  <si>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</si>
  <si>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</si>
  <si>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</si>
  <si>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</si>
  <si>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</si>
  <si>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</si>
  <si>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</si>
  <si>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</si>
  <si>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</si>
  <si>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</si>
  <si>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</si>
  <si>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</si>
  <si>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</si>
  <si>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</si>
  <si>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</si>
  <si>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</si>
  <si>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</si>
  <si>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</si>
  <si>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</si>
  <si>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</si>
  <si>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</si>
  <si>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</si>
  <si>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</si>
  <si>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</si>
  <si>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</si>
  <si>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</si>
  <si>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</si>
  <si>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</si>
  <si>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</si>
  <si>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</si>
  <si>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</si>
  <si>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</si>
  <si>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</si>
  <si>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</si>
  <si>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</si>
  <si>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</si>
  <si>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</si>
  <si>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</si>
  <si>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</si>
  <si>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</si>
  <si>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</si>
  <si>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</si>
  <si>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</si>
  <si>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</si>
  <si>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</si>
  <si>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</si>
  <si>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</si>
  <si>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</si>
  <si>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</si>
  <si>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</si>
  <si>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</si>
  <si>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</si>
  <si>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</si>
  <si>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</si>
  <si>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</si>
  <si>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</si>
  <si>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</si>
  <si>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</si>
  <si>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</si>
  <si>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</si>
  <si>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</si>
  <si>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</si>
  <si>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</si>
  <si>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</si>
  <si>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</si>
  <si>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</si>
  <si>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</si>
  <si>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</si>
  <si>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</si>
  <si>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</si>
  <si>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</si>
  <si>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</si>
  <si>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</si>
  <si>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</si>
  <si>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</si>
  <si>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</si>
  <si>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</si>
  <si>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</si>
  <si>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</si>
  <si>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</si>
  <si>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</si>
  <si>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</si>
  <si>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</si>
  <si>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</si>
  <si>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</si>
  <si>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</si>
  <si>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</si>
  <si>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</si>
  <si>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</si>
  <si>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</si>
  <si>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</si>
  <si>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</si>
  <si>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</si>
  <si>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</si>
  <si>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</si>
  <si>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</si>
  <si>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</si>
  <si>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</si>
  <si>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</si>
  <si>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</si>
  <si>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</si>
  <si>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</si>
  <si>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</si>
  <si>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</si>
  <si>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</si>
  <si>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</si>
  <si>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</si>
  <si>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</si>
  <si>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</si>
  <si>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</si>
  <si>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</si>
  <si>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</si>
  <si>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</si>
  <si>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</si>
  <si>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</si>
  <si>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</si>
  <si>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</si>
  <si>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</si>
  <si>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</si>
  <si>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</si>
  <si>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</si>
  <si>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</si>
  <si>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</si>
  <si>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</si>
  <si>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</si>
  <si>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</si>
  <si>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</si>
  <si>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</si>
  <si>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</si>
  <si>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</si>
  <si>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</si>
  <si>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</si>
  <si>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</si>
  <si>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</si>
  <si>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</si>
  <si>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</si>
  <si>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</si>
  <si>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</si>
  <si>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</si>
  <si>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</si>
  <si>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</si>
  <si>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</si>
  <si>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</si>
  <si>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</si>
  <si>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</si>
  <si>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</si>
  <si>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</si>
  <si>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</si>
  <si>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</si>
  <si>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</si>
  <si>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</si>
  <si>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</si>
  <si>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</si>
  <si>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</si>
  <si>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</si>
  <si>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</si>
  <si>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</si>
  <si>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</si>
  <si>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</si>
  <si>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</si>
  <si>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</si>
  <si>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</si>
  <si>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</si>
  <si>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</si>
  <si>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</si>
  <si>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</si>
  <si>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</si>
  <si>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</si>
  <si>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</si>
  <si>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</si>
  <si>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</si>
  <si>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</si>
  <si>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</si>
  <si>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</si>
  <si>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</si>
  <si>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</si>
  <si>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</si>
  <si>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</si>
  <si>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</si>
  <si>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</si>
  <si>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</si>
  <si>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</si>
  <si>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</si>
  <si>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</si>
  <si>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</si>
  <si>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</si>
  <si>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</si>
  <si>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</si>
  <si>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</si>
  <si>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</si>
  <si>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</si>
  <si>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</si>
  <si>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</si>
  <si>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</si>
  <si>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</si>
  <si>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</si>
  <si>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</si>
  <si>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</si>
  <si>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</si>
  <si>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</si>
  <si>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</si>
  <si>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</si>
  <si>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</si>
  <si>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</si>
  <si>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</si>
  <si>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</si>
  <si>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</si>
  <si>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</si>
  <si>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</si>
  <si>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</si>
  <si>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</si>
  <si>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</si>
  <si>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</si>
  <si>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</si>
  <si>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</si>
  <si>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</si>
  <si>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</si>
  <si>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</si>
  <si>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</si>
  <si>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</si>
  <si>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</si>
  <si>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</si>
  <si>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</si>
  <si>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</si>
  <si>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</si>
  <si>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</si>
  <si>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</si>
  <si>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</si>
  <si>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</si>
  <si>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</si>
  <si>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</si>
  <si>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</si>
  <si>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</si>
  <si>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</si>
  <si>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</si>
  <si>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</si>
  <si>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</si>
  <si>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</si>
  <si>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</si>
  <si>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</si>
  <si>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</si>
  <si>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</si>
  <si>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</si>
  <si>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</si>
  <si>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</si>
  <si>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</si>
  <si>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</si>
  <si>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</si>
  <si>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</si>
  <si>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</si>
  <si>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</si>
  <si>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</si>
  <si>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</si>
  <si>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</si>
  <si>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</si>
  <si>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</si>
  <si>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</si>
  <si>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</si>
  <si>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</si>
  <si>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</si>
  <si>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</si>
  <si>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</si>
  <si>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</si>
  <si>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</si>
  <si>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</si>
  <si>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</si>
  <si>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</si>
  <si>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</si>
  <si>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</si>
  <si>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</si>
  <si>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</si>
  <si>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</si>
  <si>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</si>
  <si>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</si>
  <si>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</si>
  <si>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</si>
  <si>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</si>
  <si>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</si>
  <si>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</si>
  <si>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</si>
  <si>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</si>
  <si>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</si>
  <si>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</si>
  <si>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</si>
  <si>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</si>
  <si>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</si>
  <si>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</si>
  <si>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</si>
  <si>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</si>
  <si>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</si>
  <si>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</si>
  <si>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</si>
  <si>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</si>
  <si>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</si>
  <si>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</si>
  <si>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</si>
  <si>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</si>
  <si>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</si>
  <si>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</si>
  <si>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</si>
  <si>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</si>
  <si>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</si>
  <si>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</si>
  <si>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</si>
  <si>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</si>
  <si>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</si>
  <si>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</si>
  <si>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</si>
  <si>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</si>
  <si>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</si>
  <si>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</si>
  <si>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</si>
  <si>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</si>
  <si>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</si>
  <si>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</si>
  <si>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</si>
  <si>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</si>
  <si>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</si>
  <si>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</si>
  <si>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</si>
  <si>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</si>
  <si>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</si>
  <si>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</si>
  <si>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</si>
  <si>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</si>
  <si>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</si>
  <si>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</si>
  <si>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</si>
  <si>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</si>
  <si>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</si>
  <si>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</si>
  <si>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</si>
  <si>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</si>
  <si>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</si>
  <si>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</si>
  <si>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</si>
  <si>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</si>
  <si>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</si>
  <si>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</si>
  <si>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</si>
  <si>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</si>
  <si>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</si>
  <si>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</si>
  <si>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</si>
  <si>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</si>
  <si>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</si>
  <si>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</si>
  <si>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</si>
  <si>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</si>
  <si>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</si>
  <si>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</si>
  <si>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</si>
  <si>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</si>
  <si>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</si>
  <si>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</si>
  <si>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</si>
  <si>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</si>
  <si>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</si>
  <si>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</si>
  <si>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</si>
  <si>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</si>
  <si>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</si>
  <si>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</si>
  <si>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</si>
  <si>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</si>
  <si>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</si>
  <si>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</si>
  <si>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</si>
  <si>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</si>
  <si>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</si>
  <si>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</si>
  <si>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</si>
  <si>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</si>
  <si>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</si>
  <si>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</si>
  <si>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</si>
  <si>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</si>
  <si>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</si>
  <si>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</si>
  <si>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</si>
  <si>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</si>
  <si>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</si>
  <si>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</si>
  <si>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</si>
  <si>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</si>
  <si>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</si>
  <si>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</si>
  <si>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</si>
  <si>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</si>
  <si>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</si>
  <si>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</si>
  <si>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</si>
  <si>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</si>
  <si>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</si>
  <si>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</si>
  <si>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</si>
  <si>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</si>
  <si>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</si>
  <si>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</si>
  <si>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</si>
  <si>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</si>
  <si>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</si>
  <si>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</si>
  <si>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</si>
  <si>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</si>
  <si>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</si>
  <si>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</si>
  <si>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</si>
  <si>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</si>
  <si>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</si>
  <si>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</si>
  <si>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</si>
  <si>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</si>
  <si>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</si>
  <si>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</si>
  <si>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</si>
  <si>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</si>
  <si>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</si>
  <si>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</si>
  <si>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</si>
  <si>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</si>
  <si>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</si>
  <si>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</si>
  <si>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</si>
  <si>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</si>
  <si>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</si>
  <si>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</si>
  <si>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</si>
  <si>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</si>
  <si>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</si>
  <si>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</si>
  <si>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</si>
  <si>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</si>
  <si>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</si>
  <si>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</si>
  <si>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</si>
  <si>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</si>
  <si>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</si>
  <si>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</si>
  <si>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</si>
  <si>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</si>
  <si>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</si>
  <si>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</si>
  <si>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</si>
  <si>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</si>
  <si>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</si>
  <si>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</si>
  <si>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</si>
  <si>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</si>
  <si>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</si>
  <si>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</si>
  <si>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</si>
  <si>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</si>
  <si>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</si>
  <si>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</si>
  <si>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</si>
  <si>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</si>
  <si>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</si>
  <si>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</si>
  <si>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</si>
  <si>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</si>
  <si>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</si>
  <si>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</si>
  <si>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</si>
  <si>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</si>
  <si>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</si>
  <si>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</si>
  <si>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</si>
  <si>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</si>
  <si>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</si>
  <si>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</si>
  <si>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</si>
  <si>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</si>
  <si>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</si>
  <si>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</si>
  <si>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</si>
  <si>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</si>
  <si>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</si>
  <si>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</si>
  <si>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</si>
  <si>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</si>
  <si>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</si>
  <si>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</si>
  <si>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</si>
  <si>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</si>
  <si>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</si>
  <si>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</si>
  <si>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</si>
  <si>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</si>
  <si>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</si>
  <si>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</si>
  <si>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</si>
  <si>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</si>
  <si>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</si>
  <si>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</si>
  <si>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</si>
  <si>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</si>
  <si>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</si>
  <si>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</si>
  <si>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</si>
  <si>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</si>
  <si>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</si>
  <si>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</si>
  <si>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</si>
  <si>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</si>
  <si>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</si>
  <si>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</si>
  <si>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</si>
  <si>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</si>
  <si>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</si>
  <si>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</si>
  <si>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</si>
  <si>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</si>
  <si>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</si>
  <si>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</si>
  <si>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</si>
  <si>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</si>
  <si>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</si>
  <si>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</si>
  <si>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</si>
  <si>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</si>
  <si>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</si>
  <si>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</si>
  <si>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</si>
  <si>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</si>
  <si>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</si>
  <si>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</si>
  <si>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</si>
  <si>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</si>
  <si>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</si>
  <si>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</si>
  <si>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</si>
  <si>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</si>
  <si>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</si>
  <si>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</si>
  <si>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</si>
  <si>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</si>
  <si>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</si>
  <si>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</si>
  <si>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</si>
  <si>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</si>
  <si>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</si>
  <si>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</si>
  <si>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</si>
  <si>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</si>
  <si>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</si>
  <si>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</si>
  <si>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</si>
  <si>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</si>
  <si>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</si>
  <si>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</si>
  <si>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</si>
  <si>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</si>
  <si>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</si>
  <si>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</si>
  <si>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</si>
  <si>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</si>
  <si>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</si>
  <si>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</si>
  <si>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</si>
  <si>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</si>
  <si>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</si>
  <si>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</si>
  <si>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</si>
  <si>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</si>
  <si>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</si>
  <si>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</si>
  <si>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</si>
  <si>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</si>
  <si>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</si>
  <si>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</si>
  <si>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</si>
  <si>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</si>
  <si>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</si>
  <si>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</si>
  <si>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</si>
  <si>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</si>
  <si>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</si>
  <si>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</si>
  <si>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</si>
  <si>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</si>
  <si>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</si>
  <si>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</si>
  <si>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</si>
  <si>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</si>
  <si>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</si>
  <si>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</si>
  <si>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</si>
  <si>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</si>
  <si>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</si>
  <si>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</si>
  <si>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</si>
  <si>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</si>
  <si>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</si>
  <si>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</si>
  <si>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</si>
  <si>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</si>
  <si>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</si>
  <si>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</si>
  <si>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</si>
  <si>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</si>
  <si>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</si>
  <si>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</si>
  <si>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</si>
  <si>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</si>
  <si>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</si>
  <si>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</si>
  <si>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</si>
  <si>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</si>
  <si>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</si>
  <si>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</si>
  <si>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</si>
  <si>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</si>
  <si>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</si>
  <si>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</si>
  <si>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</si>
  <si>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</si>
  <si>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</si>
  <si>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</si>
  <si>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</si>
  <si>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</si>
  <si>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</si>
  <si>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</si>
  <si>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</si>
  <si>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</si>
  <si>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</si>
  <si>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</si>
  <si>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</si>
  <si>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</si>
  <si>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</si>
  <si>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</si>
  <si>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</si>
  <si>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</si>
  <si>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</si>
  <si>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</si>
  <si>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</si>
  <si>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</si>
  <si>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</si>
  <si>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</si>
  <si>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</si>
  <si>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</si>
  <si>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</si>
  <si>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</si>
  <si>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</si>
  <si>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</si>
  <si>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</si>
  <si>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</si>
  <si>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</si>
  <si>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</si>
  <si>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</si>
  <si>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</si>
  <si>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</si>
  <si>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</si>
  <si>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</si>
  <si>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</si>
  <si>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</si>
  <si>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</si>
  <si>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</si>
  <si>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</si>
  <si>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</si>
  <si>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</si>
  <si>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</si>
  <si>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</si>
  <si>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</si>
  <si>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</si>
  <si>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</si>
  <si>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</si>
  <si>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</si>
  <si>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</si>
  <si>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</si>
  <si>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</si>
  <si>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</si>
  <si>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</si>
  <si>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</si>
  <si>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</si>
  <si>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</si>
  <si>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</si>
  <si>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</si>
  <si>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</si>
  <si>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</si>
  <si>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</si>
  <si>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</si>
  <si>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</si>
  <si>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</si>
  <si>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</si>
  <si>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</si>
  <si>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</si>
  <si>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</si>
  <si>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</si>
  <si>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</si>
  <si>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</si>
  <si>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</si>
  <si>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</si>
  <si>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</si>
  <si>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</si>
  <si>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</si>
  <si>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</si>
  <si>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</si>
  <si>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</si>
  <si>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</si>
  <si>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</si>
  <si>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</si>
  <si>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</si>
  <si>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</si>
  <si>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</si>
  <si>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</si>
  <si>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</si>
  <si>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</si>
  <si>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</si>
  <si>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</si>
  <si>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</si>
  <si>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</si>
  <si>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</si>
  <si>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</si>
  <si>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</si>
  <si>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</si>
  <si>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</si>
  <si>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</si>
  <si>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</si>
  <si>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</si>
  <si>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</si>
  <si>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</si>
  <si>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</si>
  <si>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</si>
  <si>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</si>
  <si>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</si>
  <si>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</si>
  <si>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</si>
  <si>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</si>
  <si>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</si>
  <si>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</si>
  <si>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</si>
  <si>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</si>
  <si>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</si>
  <si>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</si>
  <si>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</si>
  <si>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</si>
  <si>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</si>
  <si>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</si>
  <si>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</si>
  <si>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</si>
  <si>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</si>
  <si>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</si>
  <si>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</si>
  <si>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</si>
  <si>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</si>
  <si>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</si>
  <si>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</si>
  <si>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</si>
  <si>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</si>
  <si>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</si>
  <si>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</si>
  <si>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</si>
  <si>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</si>
  <si>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</si>
  <si>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</si>
  <si>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</si>
  <si>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</si>
  <si>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</si>
  <si>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</si>
  <si>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</si>
  <si>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</si>
  <si>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</si>
  <si>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</si>
  <si>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</si>
  <si>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</si>
  <si>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</si>
  <si>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</si>
  <si>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</si>
  <si>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</si>
  <si>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</si>
  <si>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</si>
  <si>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</si>
  <si>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</si>
  <si>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</si>
  <si>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</si>
  <si>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</si>
  <si>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</si>
  <si>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</si>
  <si>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</si>
  <si>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</si>
  <si>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</si>
  <si>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</si>
  <si>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</si>
  <si>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</si>
  <si>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</si>
  <si>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</si>
  <si>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</si>
  <si>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</si>
  <si>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</si>
  <si>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</si>
  <si>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</si>
  <si>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</si>
  <si>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</si>
  <si>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</si>
  <si>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</si>
  <si>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</si>
  <si>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</si>
  <si>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</si>
  <si>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</si>
  <si>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</si>
  <si>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</si>
  <si>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</si>
  <si>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</si>
  <si>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</si>
  <si>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</si>
  <si>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</si>
  <si>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</si>
  <si>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</si>
  <si>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</si>
  <si>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</si>
  <si>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</si>
  <si>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</si>
  <si>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</si>
  <si>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</si>
  <si>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</si>
  <si>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</si>
  <si>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</si>
  <si>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</si>
  <si>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</si>
  <si>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</si>
  <si>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</si>
  <si>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</si>
  <si>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</si>
  <si>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</si>
  <si>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</si>
  <si>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</si>
  <si>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</si>
  <si>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</si>
  <si>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</si>
  <si>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</si>
  <si>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</si>
  <si>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</si>
  <si>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</si>
  <si>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</si>
  <si>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</si>
  <si>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</si>
  <si>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</si>
  <si>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</si>
  <si>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</si>
  <si>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</si>
  <si>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</si>
  <si>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</si>
  <si>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</si>
  <si>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</si>
  <si>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</si>
  <si>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</si>
  <si>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</si>
  <si>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</si>
  <si>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</si>
  <si>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</si>
  <si>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</si>
  <si>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</si>
  <si>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</si>
  <si>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</si>
  <si>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</si>
  <si>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</si>
  <si>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</si>
  <si>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</si>
  <si>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</si>
  <si>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</si>
  <si>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</si>
  <si>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</si>
  <si>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</si>
  <si>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</si>
  <si>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</si>
  <si>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</si>
  <si>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</si>
  <si>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</si>
  <si>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</si>
  <si>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</si>
  <si>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</si>
  <si>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</si>
  <si>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</si>
  <si>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</si>
  <si>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</si>
  <si>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</si>
  <si>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</si>
  <si>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</si>
  <si>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</si>
  <si>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</si>
  <si>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</si>
  <si>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</si>
  <si>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</si>
  <si>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</si>
  <si>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</si>
  <si>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</si>
  <si>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</si>
  <si>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</si>
  <si>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</si>
  <si>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</si>
  <si>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</si>
  <si>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</si>
  <si>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</si>
  <si>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</si>
  <si>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</si>
  <si>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</si>
  <si>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</si>
  <si>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</si>
  <si>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</si>
  <si>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</si>
  <si>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</si>
  <si>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</si>
  <si>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</si>
  <si>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</si>
  <si>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</si>
  <si>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</si>
  <si>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</si>
  <si>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</si>
  <si>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</si>
  <si>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</si>
  <si>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</si>
  <si>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</si>
  <si>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</si>
  <si>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</si>
  <si>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</si>
  <si>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</si>
  <si>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</si>
  <si>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</si>
  <si>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</si>
  <si>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</si>
  <si>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</si>
  <si>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</si>
  <si>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</si>
  <si>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</si>
  <si>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</si>
  <si>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</si>
  <si>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</si>
  <si>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</si>
  <si>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</si>
  <si>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</si>
  <si>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</si>
  <si>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</si>
  <si>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</si>
  <si>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</si>
  <si>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</si>
  <si>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</si>
  <si>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</si>
  <si>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</si>
  <si>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</si>
  <si>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</si>
  <si>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</si>
  <si>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</si>
  <si>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</si>
  <si>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</si>
  <si>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</si>
  <si>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</si>
  <si>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</si>
  <si>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</si>
  <si>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</si>
  <si>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</si>
  <si>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</si>
  <si>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</si>
  <si>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</si>
  <si>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</si>
  <si>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</si>
  <si>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</si>
  <si>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</si>
  <si>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</si>
  <si>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</si>
  <si>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</si>
  <si>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</si>
  <si>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</si>
  <si>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</si>
  <si>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</si>
  <si>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</si>
  <si>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</si>
  <si>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</si>
  <si>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</si>
  <si>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</si>
  <si>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</si>
  <si>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</si>
  <si>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</si>
  <si>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</si>
  <si>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</si>
  <si>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</si>
  <si>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</si>
  <si>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</si>
  <si>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</si>
  <si>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</si>
  <si>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</si>
  <si>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</si>
  <si>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</si>
  <si>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</si>
  <si>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</si>
  <si>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</si>
  <si>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</si>
  <si>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</si>
  <si>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</si>
  <si>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</si>
  <si>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</si>
  <si>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</si>
  <si>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</si>
  <si>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</si>
  <si>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</si>
  <si>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</si>
  <si>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</si>
  <si>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</si>
  <si>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</si>
  <si>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</si>
  <si>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</si>
  <si>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</si>
  <si>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</si>
  <si>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</si>
  <si>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</si>
  <si>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</si>
  <si>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</si>
  <si>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</si>
  <si>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</si>
  <si>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</si>
  <si>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</si>
  <si>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</si>
  <si>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</si>
  <si>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</si>
  <si>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</si>
  <si>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</si>
  <si>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</si>
  <si>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</si>
  <si>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</si>
  <si>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</si>
  <si>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</si>
  <si>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</si>
  <si>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</si>
  <si>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</si>
  <si>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</si>
  <si>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</si>
  <si>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</si>
  <si>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</si>
  <si>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</si>
  <si>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</si>
  <si>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</si>
  <si>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</si>
  <si>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</si>
  <si>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</si>
  <si>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</si>
  <si>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</si>
  <si>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</si>
  <si>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</si>
  <si>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</si>
  <si>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</si>
  <si>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</si>
  <si>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</si>
  <si>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</si>
  <si>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</si>
  <si>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</si>
  <si>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</si>
  <si>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</si>
  <si>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</si>
  <si>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</si>
  <si>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</si>
  <si>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</si>
  <si>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</si>
  <si>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</si>
  <si>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</si>
  <si>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</si>
  <si>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</si>
  <si>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</si>
  <si>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</si>
  <si>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</si>
  <si>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</si>
  <si>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</si>
  <si>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</si>
  <si>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</si>
  <si>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</si>
  <si>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</si>
  <si>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</si>
  <si>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</si>
  <si>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</si>
  <si>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</si>
  <si>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</si>
  <si>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</si>
  <si>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</si>
  <si>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Count of state</t>
  </si>
  <si>
    <t>Row Labels</t>
  </si>
  <si>
    <t>Grand Total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</si>
  <si>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</si>
  <si>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</si>
  <si>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</si>
  <si>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</si>
  <si>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</si>
  <si>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</si>
  <si>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</si>
  <si>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</si>
  <si>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</si>
  <si>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</si>
  <si>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</si>
  <si>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</si>
  <si>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</si>
  <si>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</si>
  <si>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</si>
  <si>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</si>
  <si>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</si>
  <si>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</si>
  <si>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</si>
  <si>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</si>
  <si>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</si>
  <si>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</si>
  <si>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</si>
  <si>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</si>
  <si>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</si>
  <si>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</si>
  <si>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</si>
  <si>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</si>
  <si>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</si>
  <si>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</si>
  <si>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</si>
  <si>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</si>
  <si>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</si>
  <si>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</si>
  <si>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</si>
  <si>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</si>
  <si>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</si>
  <si>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</si>
  <si>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</si>
  <si>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</si>
  <si>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</si>
  <si>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</si>
  <si>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</si>
  <si>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</si>
  <si>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</si>
  <si>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</si>
  <si>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</si>
  <si>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</si>
  <si>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</si>
  <si>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</si>
  <si>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</si>
  <si>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</si>
  <si>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</si>
  <si>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</si>
  <si>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</si>
  <si>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</si>
  <si>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</si>
  <si>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</si>
  <si>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</si>
  <si>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</si>
  <si>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</si>
  <si>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</si>
  <si>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</si>
  <si>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</si>
  <si>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</si>
  <si>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</si>
  <si>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</si>
  <si>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</si>
  <si>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</si>
  <si>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</si>
  <si>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</si>
  <si>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</si>
  <si>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</si>
  <si>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</si>
  <si>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</si>
  <si>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</si>
  <si>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</si>
  <si>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</si>
  <si>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</si>
  <si>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</si>
  <si>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</si>
  <si>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</si>
  <si>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</si>
  <si>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 xml:space="preserve"> Canceled</t>
  </si>
  <si>
    <t>less than 1000</t>
  </si>
  <si>
    <t xml:space="preserve"> %canceled</t>
  </si>
  <si>
    <t>% failed</t>
  </si>
  <si>
    <t>%live</t>
  </si>
  <si>
    <t>%successful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</si>
</sst>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2F2F2F"/>
      <name val="Segoe UI"/>
      <family val="2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74999237037263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justify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justify" wrapText="1"/>
    </xf>
    <xf numFmtId="0" fontId="0" fillId="0" borderId="0" xfId="0" applyBorder="1"/>
    <xf numFmtId="0" fontId="0" fillId="0" borderId="0" xfId="0" applyBorder="1" applyAlignment="1">
      <alignment horizontal="justify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9" fontId="0" fillId="0" borderId="5" xfId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9" fontId="0" fillId="0" borderId="8" xfId="1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3" fillId="0" borderId="8" xfId="0" applyFont="1" applyBorder="1"/>
    <xf numFmtId="0" fontId="3" fillId="0" borderId="5" xfId="0" applyFont="1" applyBorder="1"/>
    <xf numFmtId="9" fontId="0" fillId="0" borderId="14" xfId="1" applyFont="1" applyBorder="1" applyAlignment="1">
      <alignment horizontal="center"/>
    </xf>
    <xf numFmtId="0" fontId="3" fillId="0" borderId="14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4" fillId="3" borderId="9" xfId="0" applyFont="1" applyFill="1" applyBorder="1"/>
    <xf numFmtId="0" fontId="4" fillId="3" borderId="10" xfId="0" applyFont="1" applyFill="1" applyBorder="1"/>
    <xf numFmtId="0" fontId="4" fillId="3" borderId="11" xfId="0" applyFont="1" applyFill="1" applyBorder="1"/>
    <xf numFmtId="9" fontId="0" fillId="0" borderId="7" xfId="1" applyFont="1" applyBorder="1"/>
    <xf numFmtId="9" fontId="0" fillId="0" borderId="0" xfId="0" applyNumberFormat="1"/>
    <xf numFmtId="9" fontId="0" fillId="0" borderId="0" xfId="1" applyFont="1"/>
    <xf numFmtId="0" fontId="0" fillId="0" borderId="7" xfId="0" applyBorder="1" applyAlignment="1">
      <alignment horizontal="justify" wrapText="1"/>
    </xf>
    <xf numFmtId="0" fontId="0" fillId="0" borderId="4" xfId="0" applyBorder="1" applyAlignment="1">
      <alignment wrapText="1"/>
    </xf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5" xfId="0" applyBorder="1"/>
    <xf numFmtId="0" fontId="0" fillId="0" borderId="14" xfId="0" applyBorder="1"/>
    <xf numFmtId="14" fontId="0" fillId="0" borderId="1" xfId="0" applyNumberFormat="1" applyBorder="1"/>
    <xf numFmtId="14" fontId="0" fillId="0" borderId="13" xfId="0" applyNumberFormat="1" applyBorder="1"/>
    <xf numFmtId="14" fontId="0" fillId="0" borderId="4" xfId="0" applyNumberFormat="1" applyBorder="1"/>
    <xf numFmtId="14" fontId="0" fillId="0" borderId="15" xfId="0" applyNumberFormat="1" applyBorder="1"/>
    <xf numFmtId="0" fontId="1" fillId="2" borderId="16" xfId="0" applyFont="1" applyFill="1" applyBorder="1" applyAlignment="1">
      <alignment horizontal="justify" wrapText="1"/>
    </xf>
    <xf numFmtId="14" fontId="0" fillId="0" borderId="7" xfId="0" applyNumberFormat="1" applyBorder="1"/>
    <xf numFmtId="14" fontId="0" fillId="0" borderId="12" xfId="0" applyNumberFormat="1" applyBorder="1"/>
    <xf numFmtId="0" fontId="1" fillId="2" borderId="9" xfId="0" applyFont="1" applyFill="1" applyBorder="1" applyAlignment="1">
      <alignment horizontal="justify" wrapText="1"/>
    </xf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color theme="9" tint="-0.24994659260841701"/>
      </font>
      <fill>
        <patternFill>
          <bgColor rgb="FFBADAA6"/>
        </patternFill>
      </fill>
    </dxf>
    <dxf>
      <font>
        <color rgb="FFC00000"/>
      </font>
      <fill>
        <patternFill>
          <bgColor rgb="FFFFAFAF"/>
        </patternFill>
      </fill>
    </dxf>
    <dxf>
      <font>
        <color theme="5" tint="-0.24994659260841701"/>
      </font>
      <fill>
        <patternFill>
          <bgColor rgb="FFF7C09B"/>
        </patternFill>
      </fill>
    </dxf>
    <dxf>
      <font>
        <color rgb="FF7030A0"/>
      </font>
      <fill>
        <patternFill>
          <bgColor rgb="FFD1B2E8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color theme="9" tint="-0.24994659260841701"/>
      </font>
      <fill>
        <patternFill>
          <bgColor rgb="FFBADAA6"/>
        </patternFill>
      </fill>
    </dxf>
    <dxf>
      <font>
        <color rgb="FFC00000"/>
      </font>
      <fill>
        <patternFill>
          <bgColor rgb="FFFFAFAF"/>
        </patternFill>
      </fill>
    </dxf>
    <dxf>
      <font>
        <color theme="5" tint="-0.24994659260841701"/>
      </font>
      <fill>
        <patternFill>
          <bgColor rgb="FFF7C09B"/>
        </patternFill>
      </fill>
    </dxf>
    <dxf>
      <font>
        <color rgb="FF7030A0"/>
      </font>
      <fill>
        <patternFill>
          <bgColor rgb="FFD1B2E8"/>
        </patternFill>
      </fill>
    </dxf>
  </dxfs>
  <tableStyles count="0" defaultTableStyle="TableStyleMedium2" defaultPivotStyle="PivotStyleLight16"/>
  <colors>
    <mruColors>
      <color rgb="FFA40000"/>
      <color rgb="FFD1B2E8"/>
      <color rgb="FFF7C09B"/>
      <color rgb="FFFFAFAF"/>
      <color rgb="FFBADA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1D8-8F31-6CB27A45707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1D8-8F31-6CB27A45707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1D8-8F31-6CB27A45707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1D8-8F31-6CB27A457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6609664"/>
        <c:axId val="1491713968"/>
      </c:barChart>
      <c:catAx>
        <c:axId val="17166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13968"/>
        <c:crosses val="autoZero"/>
        <c:auto val="1"/>
        <c:lblAlgn val="ctr"/>
        <c:lblOffset val="100"/>
        <c:noMultiLvlLbl val="0"/>
      </c:catAx>
      <c:valAx>
        <c:axId val="14917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D1C-923B-6C5CDAA776F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4-4D1C-923B-6C5CDAA776F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4-4D1C-923B-6C5CDAA776F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4-4D1C-923B-6C5CDAA77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898640"/>
        <c:axId val="862228512"/>
      </c:barChart>
      <c:catAx>
        <c:axId val="8488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8512"/>
        <c:crosses val="autoZero"/>
        <c:auto val="1"/>
        <c:lblAlgn val="ctr"/>
        <c:lblOffset val="100"/>
        <c:noMultiLvlLbl val="0"/>
      </c:catAx>
      <c:valAx>
        <c:axId val="8622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9-4923-842F-AC26968FC4E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9-4923-842F-AC26968FC4E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9-4923-842F-AC26968FC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395743"/>
        <c:axId val="1811814271"/>
      </c:lineChart>
      <c:catAx>
        <c:axId val="200339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814271"/>
        <c:crosses val="autoZero"/>
        <c:auto val="1"/>
        <c:lblAlgn val="ctr"/>
        <c:lblOffset val="100"/>
        <c:noMultiLvlLbl val="0"/>
      </c:catAx>
      <c:valAx>
        <c:axId val="18118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9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0.46766169154228854</c:v>
                </c:pt>
                <c:pt idx="4">
                  <c:v>0.47727272727272729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8-45F4-A028-87B044EA3B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0.44776119402985076</c:v>
                </c:pt>
                <c:pt idx="4">
                  <c:v>0.40909090909090912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8-45F4-A028-87B044EA3B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8.45771144278607E-2</c:v>
                </c:pt>
                <c:pt idx="4">
                  <c:v>0.11363636363636363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8-45F4-A028-87B044EA3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916992"/>
        <c:axId val="1487593696"/>
      </c:lineChart>
      <c:catAx>
        <c:axId val="14889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93696"/>
        <c:crosses val="autoZero"/>
        <c:auto val="1"/>
        <c:lblAlgn val="ctr"/>
        <c:lblOffset val="100"/>
        <c:noMultiLvlLbl val="0"/>
      </c:catAx>
      <c:valAx>
        <c:axId val="14875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9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171450</xdr:rowOff>
    </xdr:from>
    <xdr:to>
      <xdr:col>16</xdr:col>
      <xdr:colOff>82550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E066C-3A9A-4BC1-B8F8-FAA7877B9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0</xdr:rowOff>
    </xdr:from>
    <xdr:to>
      <xdr:col>15</xdr:col>
      <xdr:colOff>565150</xdr:colOff>
      <xdr:row>27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59F86-474D-4BAD-BA97-3AB4BC6C1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38100</xdr:rowOff>
    </xdr:from>
    <xdr:to>
      <xdr:col>15</xdr:col>
      <xdr:colOff>298450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D1B76-7AAA-42C8-AE48-39904EA8B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606424</xdr:colOff>
      <xdr:row>15</xdr:row>
      <xdr:rowOff>0</xdr:rowOff>
    </xdr:from>
    <xdr:to>
      <xdr:col>7</xdr:col>
      <xdr:colOff>222249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C60C6-A837-459C-BF56-0C4CBFB60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4564699074" createdVersion="6" refreshedVersion="6" minRefreshableVersion="3" recordCount="4114" xr:uid="{7FE7DF95-51EB-4F75-AB61-AA59CCBFE3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76499074075" createdVersion="6" refreshedVersion="6" minRefreshableVersion="3" recordCount="4114" xr:uid="{6FFF5D1E-6CFB-4629-9289-32144CB092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</sharedItems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5-01-24T01:00:00" maxDate="2443-05-20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x v="0"/>
    <n v="0"/>
    <n v="0"/>
    <x v="0"/>
    <s v="science fiction"/>
    <x v="0"/>
    <d v="2437-10-03T07:37:50"/>
  </r>
  <r>
    <n v="124"/>
    <s v="Blank Bodies - Post Production (Canceled)"/>
    <s v="An artificial man and woman discover love under the unsuspecting eyes of the four renowned artists who created them."/>
    <x v="1"/>
    <n v="0"/>
    <x v="0"/>
    <s v="US"/>
    <s v="USD"/>
    <n v="1431728242"/>
    <n v="1429568242"/>
    <b v="0"/>
    <n v="0"/>
    <b v="0"/>
    <x v="0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s v="US"/>
    <s v="USD"/>
    <n v="1414708183"/>
    <n v="1409524183"/>
    <b v="0"/>
    <n v="0"/>
    <b v="0"/>
    <x v="0"/>
    <n v="0"/>
    <n v="0"/>
    <x v="0"/>
    <s v="science fiction"/>
    <x v="2"/>
    <d v="2418-04-21T08:57:10"/>
  </r>
  <r>
    <n v="130"/>
    <s v="Blue in the Green (Canceled)"/>
    <s v="A journey down the rabbit hole into the dark future. A mix of reality and dreams of a world dependant on an oppressed by technology."/>
    <x v="3"/>
    <n v="0"/>
    <x v="0"/>
    <s v="GB"/>
    <s v="GBP"/>
    <n v="1402949760"/>
    <n v="1400536692"/>
    <b v="0"/>
    <n v="0"/>
    <b v="0"/>
    <x v="0"/>
    <n v="0"/>
    <n v="0"/>
    <x v="0"/>
    <s v="science fiction"/>
    <x v="3"/>
    <d v="2414-07-30T10:40:00"/>
  </r>
  <r>
    <n v="131"/>
    <s v="I (Canceled)"/>
    <s v="I"/>
    <x v="4"/>
    <n v="0"/>
    <x v="0"/>
    <s v="US"/>
    <s v="USD"/>
    <n v="1467763200"/>
    <n v="1466453161"/>
    <b v="0"/>
    <n v="0"/>
    <b v="0"/>
    <x v="0"/>
    <n v="0"/>
    <n v="0"/>
    <x v="0"/>
    <s v="science fiction"/>
    <x v="4"/>
    <d v="2435-02-12T00:00:00"/>
  </r>
  <r>
    <n v="133"/>
    <s v="Demon Women from outer space (Canceled)"/>
    <s v="Invasion from outer space sights, to weird to imagine destruction too monstrous to escape"/>
    <x v="5"/>
    <n v="0"/>
    <x v="0"/>
    <s v="US"/>
    <s v="USD"/>
    <n v="1464715860"/>
    <n v="1462130584"/>
    <b v="0"/>
    <n v="0"/>
    <b v="0"/>
    <x v="0"/>
    <n v="0"/>
    <n v="0"/>
    <x v="0"/>
    <s v="science fiction"/>
    <x v="5"/>
    <d v="2434-02-24T07:10:00"/>
  </r>
  <r>
    <n v="134"/>
    <s v="MARLEY'S GHOST (AMBASSADORS OF STEAM) (Canceled)"/>
    <s v="steampunk  remake of &quot;a Christmas carol&quot;"/>
    <x v="6"/>
    <n v="0"/>
    <x v="0"/>
    <s v="US"/>
    <s v="USD"/>
    <n v="1441386000"/>
    <n v="1438811418"/>
    <b v="0"/>
    <n v="0"/>
    <b v="0"/>
    <x v="0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x v="7"/>
    <n v="0"/>
    <x v="0"/>
    <s v="US"/>
    <s v="USD"/>
    <n v="1431771360"/>
    <n v="1427968234"/>
    <b v="0"/>
    <n v="0"/>
    <b v="0"/>
    <x v="0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x v="8"/>
    <n v="0"/>
    <x v="0"/>
    <s v="DK"/>
    <s v="DKK"/>
    <n v="1444657593"/>
    <n v="1440337593"/>
    <b v="0"/>
    <n v="0"/>
    <b v="0"/>
    <x v="0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x v="9"/>
    <n v="0"/>
    <x v="0"/>
    <s v="US"/>
    <s v="USD"/>
    <n v="1426823132"/>
    <n v="1424234732"/>
    <b v="0"/>
    <n v="0"/>
    <b v="0"/>
    <x v="0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s v="AU"/>
    <s v="AUD"/>
    <n v="1472882100"/>
    <n v="1467941542"/>
    <b v="0"/>
    <n v="0"/>
    <b v="0"/>
    <x v="0"/>
    <n v="0"/>
    <n v="0"/>
    <x v="0"/>
    <s v="science fiction"/>
    <x v="10"/>
    <d v="2436-09-26T11:10:00"/>
  </r>
  <r>
    <n v="147"/>
    <s v="Consumed (Static Air) (Canceled)"/>
    <s v="Film makers catch live footage beyond their wildest dreams."/>
    <x v="11"/>
    <n v="0"/>
    <x v="0"/>
    <s v="GB"/>
    <s v="GBP"/>
    <n v="1420741080"/>
    <n v="1417026340"/>
    <b v="0"/>
    <n v="0"/>
    <b v="0"/>
    <x v="0"/>
    <n v="0"/>
    <n v="0"/>
    <x v="0"/>
    <s v="science fiction"/>
    <x v="11"/>
    <d v="2420-03-19T15:00:00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s v="US"/>
    <s v="USD"/>
    <n v="1413942628"/>
    <n v="1411350628"/>
    <b v="0"/>
    <n v="0"/>
    <b v="0"/>
    <x v="0"/>
    <n v="0"/>
    <n v="0"/>
    <x v="0"/>
    <s v="science fiction"/>
    <x v="12"/>
    <d v="2418-01-22T18:24:40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s v="US"/>
    <s v="USD"/>
    <n v="1439675691"/>
    <n v="1434491691"/>
    <b v="0"/>
    <n v="0"/>
    <b v="0"/>
    <x v="1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x v="12"/>
    <n v="0"/>
    <x v="1"/>
    <s v="US"/>
    <s v="USD"/>
    <n v="1443657600"/>
    <n v="1440716654"/>
    <b v="0"/>
    <n v="0"/>
    <b v="0"/>
    <x v="1"/>
    <n v="0"/>
    <n v="0"/>
    <x v="0"/>
    <s v="drama"/>
    <x v="14"/>
    <d v="2015-10-01T00:00:00"/>
  </r>
  <r>
    <n v="165"/>
    <s v="NET"/>
    <s v="A teacher. A boy. The beach and a heatwave that drove them all insane."/>
    <x v="13"/>
    <n v="0"/>
    <x v="1"/>
    <s v="GB"/>
    <s v="GBP"/>
    <n v="1452613724"/>
    <n v="1450021724"/>
    <b v="0"/>
    <n v="0"/>
    <b v="0"/>
    <x v="1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x v="14"/>
    <n v="0"/>
    <x v="1"/>
    <s v="US"/>
    <s v="USD"/>
    <n v="1426753723"/>
    <n v="1423733323"/>
    <b v="0"/>
    <n v="0"/>
    <b v="0"/>
    <x v="1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x v="15"/>
    <n v="0"/>
    <x v="1"/>
    <s v="GB"/>
    <s v="GBP"/>
    <n v="1425131108"/>
    <n v="1422539108"/>
    <b v="0"/>
    <n v="0"/>
    <b v="0"/>
    <x v="1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x v="16"/>
    <n v="0"/>
    <x v="1"/>
    <s v="NL"/>
    <s v="EUR"/>
    <n v="1431108776"/>
    <n v="1425924776"/>
    <b v="0"/>
    <n v="0"/>
    <b v="0"/>
    <x v="1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x v="17"/>
    <n v="0"/>
    <x v="1"/>
    <s v="US"/>
    <s v="USD"/>
    <n v="1438803999"/>
    <n v="1436211999"/>
    <b v="0"/>
    <n v="0"/>
    <b v="0"/>
    <x v="1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n v="1445986545"/>
    <b v="0"/>
    <n v="0"/>
    <b v="0"/>
    <x v="1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s v="US"/>
    <s v="USD"/>
    <n v="1483748232"/>
    <n v="1481156232"/>
    <b v="0"/>
    <n v="0"/>
    <b v="0"/>
    <x v="1"/>
    <n v="0"/>
    <n v="0"/>
    <x v="0"/>
    <s v="drama"/>
    <x v="21"/>
    <d v="2440-03-07T02:52:00"/>
  </r>
  <r>
    <n v="186"/>
    <s v="Feature Film: The Wolfes"/>
    <s v="My film is about a boy who discovers the truth about his fathers dissapearance through the dark secrets of his mothers past."/>
    <x v="6"/>
    <n v="0"/>
    <x v="1"/>
    <s v="US"/>
    <s v="USD"/>
    <n v="1488571200"/>
    <n v="1485977434"/>
    <b v="0"/>
    <n v="0"/>
    <b v="0"/>
    <x v="1"/>
    <n v="0"/>
    <n v="0"/>
    <x v="0"/>
    <s v="drama"/>
    <x v="22"/>
    <d v="2441-09-16T08:00:00"/>
  </r>
  <r>
    <n v="188"/>
    <s v="Mariano (A Screenplay)"/>
    <s v="Mariano Messini, an aspiring musician, indebted to the mafia must put his life on the line to escape their grasp and pursue his dream."/>
    <x v="17"/>
    <n v="0"/>
    <x v="1"/>
    <s v="US"/>
    <s v="USD"/>
    <n v="1409891015"/>
    <n v="1407299015"/>
    <b v="0"/>
    <n v="0"/>
    <b v="0"/>
    <x v="1"/>
    <n v="0"/>
    <n v="0"/>
    <x v="0"/>
    <s v="drama"/>
    <x v="23"/>
    <d v="2416-10-10T19:55:50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s v="GB"/>
    <s v="GBP"/>
    <n v="1417217166"/>
    <n v="1412029566"/>
    <b v="0"/>
    <n v="0"/>
    <b v="0"/>
    <x v="1"/>
    <n v="0"/>
    <n v="0"/>
    <x v="0"/>
    <s v="drama"/>
    <x v="24"/>
    <d v="2419-02-05T18:21:00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s v="US"/>
    <s v="USD"/>
    <n v="1436544332"/>
    <n v="1431360332"/>
    <b v="0"/>
    <n v="0"/>
    <b v="0"/>
    <x v="1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s v="US"/>
    <s v="USD"/>
    <n v="1472698702"/>
    <n v="1470106702"/>
    <b v="0"/>
    <n v="0"/>
    <b v="0"/>
    <x v="1"/>
    <n v="0"/>
    <n v="0"/>
    <x v="0"/>
    <s v="drama"/>
    <x v="26"/>
    <d v="2436-09-05T05:43:40"/>
  </r>
  <r>
    <n v="202"/>
    <s v="Modern Gangsters"/>
    <s v="new web series created by jonney terry"/>
    <x v="16"/>
    <n v="0"/>
    <x v="1"/>
    <s v="US"/>
    <s v="USD"/>
    <n v="1444337940"/>
    <n v="1441750564"/>
    <b v="0"/>
    <n v="0"/>
    <b v="0"/>
    <x v="1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x v="21"/>
    <n v="0"/>
    <x v="1"/>
    <s v="US"/>
    <s v="USD"/>
    <n v="1470441983"/>
    <n v="1468627583"/>
    <b v="0"/>
    <n v="0"/>
    <b v="0"/>
    <x v="1"/>
    <n v="0"/>
    <n v="0"/>
    <x v="0"/>
    <s v="drama"/>
    <x v="28"/>
    <d v="2435-12-19T01:03:50"/>
  </r>
  <r>
    <n v="208"/>
    <s v="OLIVIA"/>
    <s v="A young woman's journey from Africa to Australia where she finds heaven on earth, love and tragedy. Within her tragedy she saves lives."/>
    <x v="22"/>
    <n v="0"/>
    <x v="1"/>
    <s v="AU"/>
    <s v="AUD"/>
    <n v="1418719967"/>
    <n v="1416127967"/>
    <b v="0"/>
    <n v="0"/>
    <b v="0"/>
    <x v="1"/>
    <n v="0"/>
    <n v="0"/>
    <x v="0"/>
    <s v="drama"/>
    <x v="29"/>
    <d v="2419-07-29T16:47:50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s v="US"/>
    <s v="USD"/>
    <n v="1436566135"/>
    <n v="1433974135"/>
    <b v="0"/>
    <n v="0"/>
    <b v="0"/>
    <x v="1"/>
    <n v="0"/>
    <n v="0"/>
    <x v="0"/>
    <s v="drama"/>
    <x v="30"/>
    <d v="2015-07-10T22:08:55"/>
  </r>
  <r>
    <n v="221"/>
    <s v="Archetypes"/>
    <s v="Film about Schizophrenia with Surreal Twists!"/>
    <x v="22"/>
    <n v="0"/>
    <x v="1"/>
    <s v="US"/>
    <s v="USD"/>
    <n v="1427569564"/>
    <n v="1422389164"/>
    <b v="0"/>
    <n v="0"/>
    <b v="0"/>
    <x v="1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x v="24"/>
    <n v="0"/>
    <x v="1"/>
    <s v="US"/>
    <s v="USD"/>
    <n v="1463879100"/>
    <n v="1461287350"/>
    <b v="0"/>
    <n v="0"/>
    <b v="0"/>
    <x v="1"/>
    <n v="0"/>
    <n v="0"/>
    <x v="0"/>
    <s v="drama"/>
    <x v="32"/>
    <d v="2433-11-19T10:50:00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s v="AU"/>
    <s v="AUD"/>
    <n v="1436506726"/>
    <n v="1431322726"/>
    <b v="0"/>
    <n v="0"/>
    <b v="0"/>
    <x v="1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x v="26"/>
    <n v="0"/>
    <x v="1"/>
    <s v="US"/>
    <s v="USD"/>
    <n v="1460153054"/>
    <n v="1457564654"/>
    <b v="0"/>
    <n v="0"/>
    <b v="0"/>
    <x v="1"/>
    <n v="0"/>
    <n v="0"/>
    <x v="0"/>
    <s v="drama"/>
    <x v="34"/>
    <d v="2432-09-14T04:42:20"/>
  </r>
  <r>
    <n v="227"/>
    <s v="The Chance of Freedom Short Film"/>
    <s v="Imagine your life is full is nothing but pain and darkness. One day, you had the chance to be free from it all. Would you take it?"/>
    <x v="27"/>
    <n v="0"/>
    <x v="1"/>
    <s v="US"/>
    <s v="USD"/>
    <n v="1436477241"/>
    <n v="1433885241"/>
    <b v="0"/>
    <n v="0"/>
    <b v="0"/>
    <x v="1"/>
    <n v="0"/>
    <n v="0"/>
    <x v="0"/>
    <s v="drama"/>
    <x v="35"/>
    <d v="2015-07-09T21:27:21"/>
  </r>
  <r>
    <n v="228"/>
    <s v="Facets of a Geek life"/>
    <s v="I am making a film from one one of my books called facets of a Geek life."/>
    <x v="28"/>
    <n v="0"/>
    <x v="1"/>
    <s v="GB"/>
    <s v="GBP"/>
    <n v="1433176105"/>
    <n v="1427992105"/>
    <b v="0"/>
    <n v="0"/>
    <b v="0"/>
    <x v="1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x v="7"/>
    <n v="0"/>
    <x v="1"/>
    <s v="DE"/>
    <s v="EUR"/>
    <n v="1455402297"/>
    <n v="1452810297"/>
    <b v="0"/>
    <n v="0"/>
    <b v="0"/>
    <x v="1"/>
    <n v="0"/>
    <n v="0"/>
    <x v="0"/>
    <s v="drama"/>
    <x v="37"/>
    <d v="2431-03-14T08:09:30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s v="US"/>
    <s v="USD"/>
    <n v="1451775651"/>
    <n v="1449183651"/>
    <b v="0"/>
    <n v="0"/>
    <b v="0"/>
    <x v="1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x v="29"/>
    <n v="0"/>
    <x v="1"/>
    <s v="US"/>
    <s v="USD"/>
    <n v="1475185972"/>
    <n v="1472593972"/>
    <b v="0"/>
    <n v="0"/>
    <b v="0"/>
    <x v="1"/>
    <n v="0"/>
    <n v="0"/>
    <x v="0"/>
    <s v="drama"/>
    <x v="39"/>
    <d v="2437-06-20T02:48:40"/>
  </r>
  <r>
    <n v="235"/>
    <s v="Film about help homeless child to live a better life."/>
    <s v="Taking people on a deep emotional trip with a story about sometimes those who have less, give more."/>
    <x v="20"/>
    <n v="0"/>
    <x v="1"/>
    <s v="US"/>
    <s v="USD"/>
    <n v="1436478497"/>
    <n v="1433886497"/>
    <b v="0"/>
    <n v="0"/>
    <b v="0"/>
    <x v="1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s v="US"/>
    <s v="USD"/>
    <n v="1451952000"/>
    <n v="1447380099"/>
    <b v="0"/>
    <n v="0"/>
    <b v="0"/>
    <x v="1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x v="31"/>
    <n v="0"/>
    <x v="1"/>
    <s v="US"/>
    <s v="USD"/>
    <n v="1483088400"/>
    <n v="1481324760"/>
    <b v="0"/>
    <n v="0"/>
    <b v="0"/>
    <x v="1"/>
    <n v="0"/>
    <n v="0"/>
    <x v="0"/>
    <s v="drama"/>
    <x v="42"/>
    <d v="2439-12-21T18:00:00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s v="US"/>
    <s v="USD"/>
    <n v="1445540340"/>
    <n v="1444340940"/>
    <b v="0"/>
    <n v="0"/>
    <b v="0"/>
    <x v="2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x v="6"/>
    <n v="0"/>
    <x v="1"/>
    <s v="US"/>
    <s v="USD"/>
    <n v="1259297940"/>
    <n v="1252964282"/>
    <b v="0"/>
    <n v="0"/>
    <b v="0"/>
    <x v="2"/>
    <n v="0"/>
    <n v="0"/>
    <x v="0"/>
    <s v="animation"/>
    <x v="44"/>
    <d v="2369-01-21T01:50:00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s v="US"/>
    <s v="USD"/>
    <n v="1444576022"/>
    <n v="1439392022"/>
    <b v="0"/>
    <n v="0"/>
    <b v="0"/>
    <x v="2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x v="19"/>
    <n v="0"/>
    <x v="1"/>
    <s v="US"/>
    <s v="USD"/>
    <n v="1375260113"/>
    <n v="1372668113"/>
    <b v="0"/>
    <n v="0"/>
    <b v="0"/>
    <x v="2"/>
    <n v="0"/>
    <n v="0"/>
    <x v="0"/>
    <s v="animation"/>
    <x v="46"/>
    <d v="2405-10-20T14:58:50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s v="CA"/>
    <s v="CAD"/>
    <n v="1475912326"/>
    <n v="1470728326"/>
    <b v="0"/>
    <n v="0"/>
    <b v="0"/>
    <x v="2"/>
    <n v="0"/>
    <n v="0"/>
    <x v="0"/>
    <s v="animation"/>
    <x v="47"/>
    <d v="2437-09-12T04:27:40"/>
  </r>
  <r>
    <n v="439"/>
    <s v="Starting a cartoon series"/>
    <s v="Hi everyone, I'm trying to begin a cartoon series. It's a show about space bounty hunters and their adventures as they travel around."/>
    <x v="33"/>
    <n v="0"/>
    <x v="1"/>
    <s v="US"/>
    <s v="USD"/>
    <n v="1413569818"/>
    <n v="1412705818"/>
    <b v="0"/>
    <n v="0"/>
    <b v="0"/>
    <x v="2"/>
    <n v="0"/>
    <n v="0"/>
    <x v="0"/>
    <s v="animation"/>
    <x v="48"/>
    <d v="2417-12-10T14:49:40"/>
  </r>
  <r>
    <n v="441"/>
    <s v="Wolf Squad Lego Stop Motion"/>
    <s v="A group of specialist clones called Wolf Squad are the only clones left after order 66 and are searching the galaxy for survivors!"/>
    <x v="34"/>
    <n v="0"/>
    <x v="1"/>
    <s v="GB"/>
    <s v="GBP"/>
    <n v="1383418996"/>
    <n v="1380826996"/>
    <b v="0"/>
    <n v="0"/>
    <b v="0"/>
    <x v="2"/>
    <n v="0"/>
    <n v="0"/>
    <x v="0"/>
    <s v="animation"/>
    <x v="49"/>
    <d v="2408-05-21T22:32:40"/>
  </r>
  <r>
    <n v="451"/>
    <s v="The Gangbangers"/>
    <s v="This comedy follows two devils who discover a magical boombox to become musicians after an 80s rapture enchants earth with fairy-tales."/>
    <x v="2"/>
    <n v="0"/>
    <x v="1"/>
    <s v="US"/>
    <s v="USD"/>
    <n v="1390669791"/>
    <n v="1388077791"/>
    <b v="0"/>
    <n v="0"/>
    <b v="0"/>
    <x v="2"/>
    <n v="0"/>
    <n v="0"/>
    <x v="0"/>
    <s v="animation"/>
    <x v="50"/>
    <d v="2410-09-08T03:38:30"/>
  </r>
  <r>
    <n v="457"/>
    <s v="phenix heart 3D animation"/>
    <s v="from my photo work, pyro techniques, aqua technitque and more , i will take the pricipale personnage to the lost land of phenix where ."/>
    <x v="2"/>
    <n v="0"/>
    <x v="1"/>
    <s v="CA"/>
    <s v="CAD"/>
    <n v="1408213512"/>
    <n v="1405621512"/>
    <b v="0"/>
    <n v="0"/>
    <b v="0"/>
    <x v="2"/>
    <n v="0"/>
    <n v="0"/>
    <x v="0"/>
    <s v="animation"/>
    <x v="51"/>
    <d v="2416-03-30T16:12:00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s v="GB"/>
    <s v="GBP"/>
    <n v="1370204367"/>
    <n v="1368476367"/>
    <b v="0"/>
    <n v="0"/>
    <b v="0"/>
    <x v="2"/>
    <n v="0"/>
    <n v="0"/>
    <x v="0"/>
    <s v="animation"/>
    <x v="52"/>
    <d v="2404-03-14T11:14:30"/>
  </r>
  <r>
    <n v="462"/>
    <s v="THE FORGOTTEN LAND"/>
    <s v="A prince who becomes a slave, suffers of amnesia far away from his land. Slowly he recovers memory and returns where all started."/>
    <x v="36"/>
    <n v="0"/>
    <x v="1"/>
    <s v="US"/>
    <s v="USD"/>
    <n v="1312945341"/>
    <n v="1307761341"/>
    <b v="0"/>
    <n v="0"/>
    <b v="0"/>
    <x v="2"/>
    <n v="0"/>
    <n v="0"/>
    <x v="0"/>
    <s v="animation"/>
    <x v="53"/>
    <d v="2386-01-21T06:23:30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s v="US"/>
    <s v="USD"/>
    <n v="1341978665"/>
    <n v="1336795283"/>
    <b v="0"/>
    <n v="0"/>
    <b v="0"/>
    <x v="2"/>
    <n v="0"/>
    <n v="0"/>
    <x v="0"/>
    <s v="animation"/>
    <x v="54"/>
    <d v="2395-04-04T14:30:50"/>
  </r>
  <r>
    <n v="469"/>
    <s v="Dreamland PERSONALISED Animated Shorts Film"/>
    <s v="Create a personalised animation film using your child's name and photo."/>
    <x v="16"/>
    <n v="0"/>
    <x v="1"/>
    <s v="GB"/>
    <s v="GBP"/>
    <n v="1409960724"/>
    <n v="1404776724"/>
    <b v="0"/>
    <n v="0"/>
    <b v="0"/>
    <x v="2"/>
    <n v="0"/>
    <n v="0"/>
    <x v="0"/>
    <s v="animation"/>
    <x v="55"/>
    <d v="2416-10-18T21:34:00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s v="US"/>
    <s v="USD"/>
    <n v="1430877843"/>
    <n v="1428285843"/>
    <b v="0"/>
    <n v="0"/>
    <b v="0"/>
    <x v="2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x v="17"/>
    <n v="0"/>
    <x v="1"/>
    <s v="US"/>
    <s v="USD"/>
    <n v="1337371334"/>
    <n v="1332187334"/>
    <b v="0"/>
    <n v="0"/>
    <b v="0"/>
    <x v="2"/>
    <n v="0"/>
    <n v="0"/>
    <x v="0"/>
    <s v="animation"/>
    <x v="57"/>
    <d v="2393-10-18T08:22:20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s v="US"/>
    <s v="USD"/>
    <n v="1427921509"/>
    <n v="1425333109"/>
    <b v="0"/>
    <n v="0"/>
    <b v="0"/>
    <x v="2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x v="22"/>
    <n v="0"/>
    <x v="1"/>
    <s v="CA"/>
    <s v="CAD"/>
    <n v="1482678994"/>
    <n v="1477491394"/>
    <b v="0"/>
    <n v="0"/>
    <b v="0"/>
    <x v="2"/>
    <n v="0"/>
    <n v="0"/>
    <x v="0"/>
    <s v="animation"/>
    <x v="59"/>
    <d v="2439-11-04T08:45:40"/>
  </r>
  <r>
    <n v="488"/>
    <s v="City Animals independent cartoon series"/>
    <s v="When humans left the earth, the animals took over the city. What could go wrong? Well...everything!"/>
    <x v="39"/>
    <n v="0"/>
    <x v="1"/>
    <s v="US"/>
    <s v="USD"/>
    <n v="1483924700"/>
    <n v="1481332700"/>
    <b v="0"/>
    <n v="0"/>
    <b v="0"/>
    <x v="2"/>
    <n v="0"/>
    <n v="0"/>
    <x v="0"/>
    <s v="animation"/>
    <x v="60"/>
    <d v="2440-03-27T13:03:20"/>
  </r>
  <r>
    <n v="490"/>
    <s v="PROJECT IS CANCELLED"/>
    <s v="Cancelled"/>
    <x v="19"/>
    <n v="0"/>
    <x v="1"/>
    <s v="US"/>
    <s v="USD"/>
    <n v="1345677285"/>
    <n v="1343085285"/>
    <b v="0"/>
    <n v="0"/>
    <b v="0"/>
    <x v="2"/>
    <n v="0"/>
    <n v="0"/>
    <x v="0"/>
    <s v="animation"/>
    <x v="61"/>
    <d v="2396-06-05T16:27:30"/>
  </r>
  <r>
    <n v="491"/>
    <s v="Guess What? Gus"/>
    <s v="&quot;Guess What? Gus&quot; is a magical animated comedy that follow a new kid who playful antics for attention make the news."/>
    <x v="20"/>
    <n v="0"/>
    <x v="1"/>
    <s v="US"/>
    <s v="USD"/>
    <n v="1453937699"/>
    <n v="1451345699"/>
    <b v="0"/>
    <n v="0"/>
    <b v="0"/>
    <x v="2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s v="SE"/>
    <s v="SEK"/>
    <n v="1476319830"/>
    <n v="1471135830"/>
    <b v="0"/>
    <n v="0"/>
    <b v="0"/>
    <x v="2"/>
    <n v="0"/>
    <n v="0"/>
    <x v="0"/>
    <s v="animation"/>
    <x v="63"/>
    <d v="2437-10-29T08:25:00"/>
  </r>
  <r>
    <n v="493"/>
    <s v="Joc Barrera The Chupacabra Hunter"/>
    <s v="The Chupacabra is not a myth and one man is on a mission to prove its existence no matter what, his name is Joc Barrera."/>
    <x v="41"/>
    <n v="0"/>
    <x v="1"/>
    <s v="GB"/>
    <s v="GBP"/>
    <n v="1432142738"/>
    <n v="1429550738"/>
    <b v="0"/>
    <n v="0"/>
    <b v="0"/>
    <x v="2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x v="11"/>
    <n v="0"/>
    <x v="1"/>
    <s v="US"/>
    <s v="USD"/>
    <n v="1437076305"/>
    <n v="1434484305"/>
    <b v="0"/>
    <n v="0"/>
    <b v="0"/>
    <x v="2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x v="20"/>
    <n v="0"/>
    <x v="1"/>
    <s v="US"/>
    <s v="USD"/>
    <n v="1310189851"/>
    <n v="1307597851"/>
    <b v="0"/>
    <n v="0"/>
    <b v="0"/>
    <x v="2"/>
    <n v="0"/>
    <n v="0"/>
    <x v="0"/>
    <s v="animation"/>
    <x v="66"/>
    <d v="2385-03-08T08:15:10"/>
  </r>
  <r>
    <n v="510"/>
    <s v="TPI Episode 2: Doomsday Dean"/>
    <s v="A mile below the Franco-Swiss border Dean manages to break the Large Hadron Collider and triggers the end of the world."/>
    <x v="42"/>
    <n v="0"/>
    <x v="1"/>
    <s v="US"/>
    <s v="USD"/>
    <n v="1456805639"/>
    <n v="1454213639"/>
    <b v="0"/>
    <n v="0"/>
    <b v="0"/>
    <x v="2"/>
    <n v="0"/>
    <n v="0"/>
    <x v="0"/>
    <s v="animation"/>
    <x v="67"/>
    <d v="2431-08-23T18:19:50"/>
  </r>
  <r>
    <n v="516"/>
    <s v="Shipmates"/>
    <s v="A big brother style comedy animation series starring famous seafarers"/>
    <x v="6"/>
    <n v="0"/>
    <x v="1"/>
    <s v="GB"/>
    <s v="GBP"/>
    <n v="1432752080"/>
    <n v="1427568080"/>
    <b v="0"/>
    <n v="0"/>
    <b v="0"/>
    <x v="2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x v="43"/>
    <n v="0"/>
    <x v="1"/>
    <s v="US"/>
    <s v="USD"/>
    <n v="1441550760"/>
    <n v="1438958824"/>
    <b v="0"/>
    <n v="0"/>
    <b v="0"/>
    <x v="2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x v="37"/>
    <n v="0"/>
    <x v="1"/>
    <s v="GB"/>
    <s v="GBP"/>
    <n v="1455122564"/>
    <n v="1452530564"/>
    <b v="0"/>
    <n v="0"/>
    <b v="0"/>
    <x v="3"/>
    <n v="0"/>
    <n v="0"/>
    <x v="1"/>
    <s v="web"/>
    <x v="70"/>
    <d v="2431-02-09T23:07:20"/>
  </r>
  <r>
    <n v="552"/>
    <s v="Spinnable Social Media"/>
    <s v="Axoral is a 3d interactive social media interface, with the potential to be so much more, but we need your help!"/>
    <x v="44"/>
    <n v="0"/>
    <x v="1"/>
    <s v="CA"/>
    <s v="CAD"/>
    <n v="1452350896"/>
    <n v="1447166896"/>
    <b v="0"/>
    <n v="0"/>
    <b v="0"/>
    <x v="3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s v="GB"/>
    <s v="GBP"/>
    <n v="1465720143"/>
    <n v="1463128143"/>
    <b v="0"/>
    <n v="0"/>
    <b v="0"/>
    <x v="3"/>
    <n v="0"/>
    <n v="0"/>
    <x v="1"/>
    <s v="web"/>
    <x v="72"/>
    <d v="2434-06-20T12:50:30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s v="US"/>
    <s v="USD"/>
    <n v="1427227905"/>
    <n v="1424639505"/>
    <b v="0"/>
    <n v="0"/>
    <b v="0"/>
    <x v="3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s v="NL"/>
    <s v="EUR"/>
    <n v="1482052815"/>
    <n v="1479460815"/>
    <b v="0"/>
    <n v="0"/>
    <b v="0"/>
    <x v="3"/>
    <n v="0"/>
    <n v="0"/>
    <x v="1"/>
    <s v="web"/>
    <x v="74"/>
    <d v="2439-08-23T21:22:30"/>
  </r>
  <r>
    <n v="565"/>
    <s v="EasyLearnings"/>
    <s v="Our objective is to provide a platform which helps teachers to provide courses to leaners in wide range of locations including Africa."/>
    <x v="23"/>
    <n v="0"/>
    <x v="1"/>
    <s v="GB"/>
    <s v="GBP"/>
    <n v="1436554249"/>
    <n v="1433962249"/>
    <b v="0"/>
    <n v="0"/>
    <b v="0"/>
    <x v="3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x v="20"/>
    <n v="0"/>
    <x v="1"/>
    <s v="US"/>
    <s v="USD"/>
    <n v="1420143194"/>
    <n v="1417551194"/>
    <b v="0"/>
    <n v="0"/>
    <b v="0"/>
    <x v="3"/>
    <n v="0"/>
    <n v="0"/>
    <x v="1"/>
    <s v="web"/>
    <x v="76"/>
    <d v="2420-01-10T10:12:20"/>
  </r>
  <r>
    <n v="572"/>
    <s v="FairwayJockey.com Custom Golf Equipment"/>
    <s v="FairwayJockey.com is a web platform to make high quality custom tour golf equipment available at a lower cost to the consumer."/>
    <x v="46"/>
    <n v="0"/>
    <x v="1"/>
    <s v="US"/>
    <s v="USD"/>
    <n v="1446660688"/>
    <n v="1444065088"/>
    <b v="0"/>
    <n v="0"/>
    <b v="0"/>
    <x v="3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x v="34"/>
    <n v="0"/>
    <x v="1"/>
    <s v="US"/>
    <s v="USD"/>
    <n v="1438474704"/>
    <n v="1435882704"/>
    <b v="0"/>
    <n v="0"/>
    <b v="0"/>
    <x v="3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x v="36"/>
    <n v="0"/>
    <x v="1"/>
    <s v="US"/>
    <s v="USD"/>
    <n v="1426442400"/>
    <n v="1424454319"/>
    <b v="0"/>
    <n v="0"/>
    <b v="0"/>
    <x v="3"/>
    <n v="0"/>
    <n v="0"/>
    <x v="1"/>
    <s v="web"/>
    <x v="79"/>
    <d v="2015-03-15T18:00:00"/>
  </r>
  <r>
    <n v="585"/>
    <s v="Link Card"/>
    <s v="SAVE UP TO 40% WHEN YOU SPEND!_x000a__x000a_PRE-ORDER YOUR LINK CARD TODAY"/>
    <x v="47"/>
    <n v="0"/>
    <x v="1"/>
    <s v="GB"/>
    <s v="GBP"/>
    <n v="1448928000"/>
    <n v="1444123377"/>
    <b v="0"/>
    <n v="0"/>
    <b v="0"/>
    <x v="3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s v="US"/>
    <s v="USD"/>
    <n v="1434654215"/>
    <n v="1432062215"/>
    <b v="0"/>
    <n v="0"/>
    <b v="0"/>
    <x v="3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s v="US"/>
    <s v="USD"/>
    <n v="1409187056"/>
    <n v="1406595056"/>
    <b v="0"/>
    <n v="0"/>
    <b v="0"/>
    <x v="3"/>
    <n v="0"/>
    <n v="0"/>
    <x v="1"/>
    <s v="web"/>
    <x v="82"/>
    <d v="2416-07-21T08:29:20"/>
  </r>
  <r>
    <n v="607"/>
    <s v="An Online Music Venue Awaits (Canceled)"/>
    <s v="Gritty, upfront reality going the distance hard with a proven track record of insatiable artist. Broadcasted live on the Web."/>
    <x v="49"/>
    <n v="0"/>
    <x v="0"/>
    <s v="US"/>
    <s v="USD"/>
    <n v="1448225336"/>
    <n v="1445629736"/>
    <b v="0"/>
    <n v="0"/>
    <b v="0"/>
    <x v="3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x v="50"/>
    <n v="0"/>
    <x v="0"/>
    <s v="US"/>
    <s v="USD"/>
    <n v="1429732586"/>
    <n v="1427140586"/>
    <b v="0"/>
    <n v="0"/>
    <b v="0"/>
    <x v="3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s v="FR"/>
    <s v="EUR"/>
    <n v="1453210037"/>
    <n v="1448026037"/>
    <b v="0"/>
    <n v="0"/>
    <b v="0"/>
    <x v="3"/>
    <n v="0"/>
    <n v="0"/>
    <x v="1"/>
    <s v="web"/>
    <x v="85"/>
    <d v="2016-01-19T13:27:17"/>
  </r>
  <r>
    <n v="612"/>
    <s v="Web Streaming 2.0 (Canceled)"/>
    <s v="A Fast and Reliable new Web platform to stream videos from Internet"/>
    <x v="20"/>
    <n v="0"/>
    <x v="0"/>
    <s v="IT"/>
    <s v="EUR"/>
    <n v="1472777146"/>
    <n v="1470185146"/>
    <b v="0"/>
    <n v="0"/>
    <b v="0"/>
    <x v="3"/>
    <n v="0"/>
    <n v="0"/>
    <x v="1"/>
    <s v="web"/>
    <x v="86"/>
    <d v="2436-09-14T07:37:40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s v="US"/>
    <s v="USD"/>
    <n v="1466731740"/>
    <n v="1464139740"/>
    <b v="0"/>
    <n v="0"/>
    <b v="0"/>
    <x v="3"/>
    <n v="0"/>
    <n v="0"/>
    <x v="1"/>
    <s v="web"/>
    <x v="87"/>
    <d v="2434-10-15T14:50:00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s v="NZ"/>
    <s v="NZD"/>
    <n v="1443149759"/>
    <n v="1440557759"/>
    <b v="0"/>
    <n v="0"/>
    <b v="0"/>
    <x v="3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s v="FR"/>
    <s v="EUR"/>
    <n v="1488013307"/>
    <n v="1485421307"/>
    <b v="0"/>
    <n v="0"/>
    <b v="0"/>
    <x v="3"/>
    <n v="0"/>
    <n v="0"/>
    <x v="1"/>
    <s v="web"/>
    <x v="89"/>
    <d v="2441-07-13T18:17:50"/>
  </r>
  <r>
    <n v="618"/>
    <s v="Y2Y Tutors (Canceled)"/>
    <s v="With the cost of education seemingly always on the rise, Y2Y aims to ensure that no student will be left behind through peer tutoring."/>
    <x v="34"/>
    <n v="0"/>
    <x v="0"/>
    <s v="US"/>
    <s v="USD"/>
    <n v="1449689203"/>
    <n v="1447097203"/>
    <b v="0"/>
    <n v="0"/>
    <b v="0"/>
    <x v="3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s v="AU"/>
    <s v="AUD"/>
    <n v="1432771997"/>
    <n v="1430179997"/>
    <b v="0"/>
    <n v="0"/>
    <b v="0"/>
    <x v="3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x v="6"/>
    <n v="0"/>
    <x v="0"/>
    <s v="US"/>
    <s v="USD"/>
    <n v="1431647041"/>
    <n v="1429055041"/>
    <b v="0"/>
    <n v="0"/>
    <b v="0"/>
    <x v="3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s v="CA"/>
    <s v="CAD"/>
    <n v="1490560177"/>
    <n v="1487971777"/>
    <b v="0"/>
    <n v="0"/>
    <b v="0"/>
    <x v="3"/>
    <n v="0"/>
    <n v="0"/>
    <x v="1"/>
    <s v="web"/>
    <x v="93"/>
    <d v="2442-05-04T12:56:10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s v="US"/>
    <s v="USD"/>
    <n v="1405269457"/>
    <n v="1402677457"/>
    <b v="0"/>
    <n v="0"/>
    <b v="0"/>
    <x v="3"/>
    <n v="0"/>
    <n v="0"/>
    <x v="1"/>
    <s v="web"/>
    <x v="94"/>
    <d v="2415-04-24T22:16:10"/>
  </r>
  <r>
    <n v="632"/>
    <s v="UniWherse.com - Bring students future (Canceled)"/>
    <s v="Our goal is to create a system, students can find universities that best match their interests."/>
    <x v="2"/>
    <n v="0"/>
    <x v="0"/>
    <s v="NL"/>
    <s v="EUR"/>
    <n v="1448470165"/>
    <n v="1445874565"/>
    <b v="0"/>
    <n v="0"/>
    <b v="0"/>
    <x v="3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s v="GB"/>
    <s v="GBP"/>
    <n v="1488063840"/>
    <n v="1485558318"/>
    <b v="0"/>
    <n v="0"/>
    <b v="0"/>
    <x v="3"/>
    <n v="0"/>
    <n v="0"/>
    <x v="1"/>
    <s v="web"/>
    <x v="96"/>
    <d v="2441-07-19T14:40:00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n v="1436026170"/>
    <b v="0"/>
    <n v="0"/>
    <b v="0"/>
    <x v="4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x v="36"/>
    <n v="0"/>
    <x v="1"/>
    <s v="ES"/>
    <s v="EUR"/>
    <n v="1481740740"/>
    <n v="1478130783"/>
    <b v="0"/>
    <n v="0"/>
    <b v="0"/>
    <x v="4"/>
    <n v="0"/>
    <n v="0"/>
    <x v="1"/>
    <s v="wearables"/>
    <x v="98"/>
    <d v="2439-07-18T18:30:00"/>
  </r>
  <r>
    <n v="710"/>
    <s v="Hate York Shirt 2.0"/>
    <s v="Shirts, so technologically advanced, they connect mentally to their audience upon sight."/>
    <x v="4"/>
    <n v="0"/>
    <x v="1"/>
    <s v="CA"/>
    <s v="CAD"/>
    <n v="1408495440"/>
    <n v="1405640302"/>
    <b v="0"/>
    <n v="0"/>
    <b v="0"/>
    <x v="4"/>
    <n v="0"/>
    <n v="0"/>
    <x v="1"/>
    <s v="wearables"/>
    <x v="99"/>
    <d v="2416-05-02T07:20:00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s v="US"/>
    <s v="USD"/>
    <n v="1480188013"/>
    <n v="1477592413"/>
    <b v="0"/>
    <n v="0"/>
    <b v="0"/>
    <x v="5"/>
    <n v="0"/>
    <n v="0"/>
    <x v="2"/>
    <s v="fiction"/>
    <x v="100"/>
    <d v="2439-01-20T01:22:10"/>
  </r>
  <r>
    <n v="762"/>
    <s v="Where we used to live - eBook (PROJECT 80%)"/>
    <s v="An original-well-done eBook. Mainly about fiction, action, adventure, and mystery. A story that you've never read!"/>
    <x v="55"/>
    <n v="0"/>
    <x v="1"/>
    <s v="MX"/>
    <s v="MXN"/>
    <n v="1480831200"/>
    <n v="1479328570"/>
    <b v="0"/>
    <n v="0"/>
    <b v="0"/>
    <x v="5"/>
    <n v="0"/>
    <n v="0"/>
    <x v="2"/>
    <s v="fiction"/>
    <x v="101"/>
    <d v="2439-04-04T12:00:00"/>
  </r>
  <r>
    <n v="764"/>
    <s v="[JOE]KES"/>
    <s v="[JOE]KES is a book full of over 200 original, sometimes funny, pun-ish Joekes. If you hate the book, use it as a coster!"/>
    <x v="6"/>
    <n v="0"/>
    <x v="1"/>
    <s v="US"/>
    <s v="USD"/>
    <n v="1441858161"/>
    <n v="1439266161"/>
    <b v="0"/>
    <n v="0"/>
    <b v="0"/>
    <x v="5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x v="1"/>
    <n v="0"/>
    <x v="1"/>
    <s v="CA"/>
    <s v="CAD"/>
    <n v="1424112483"/>
    <n v="1421520483"/>
    <b v="0"/>
    <n v="0"/>
    <b v="0"/>
    <x v="5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s v="US"/>
    <s v="USD"/>
    <n v="1387169890"/>
    <n v="1384577890"/>
    <b v="0"/>
    <n v="0"/>
    <b v="0"/>
    <x v="5"/>
    <n v="0"/>
    <n v="0"/>
    <x v="2"/>
    <s v="fiction"/>
    <x v="104"/>
    <d v="2409-07-30T01:41:40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s v="US"/>
    <s v="USD"/>
    <n v="1361750369"/>
    <n v="1358294369"/>
    <b v="0"/>
    <n v="0"/>
    <b v="0"/>
    <x v="5"/>
    <n v="0"/>
    <n v="0"/>
    <x v="2"/>
    <s v="fiction"/>
    <x v="105"/>
    <d v="2401-07-09T23:54:50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s v="US"/>
    <s v="USD"/>
    <n v="1442856131"/>
    <n v="1441128131"/>
    <b v="0"/>
    <n v="0"/>
    <b v="0"/>
    <x v="6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s v="US"/>
    <s v="USD"/>
    <n v="1338159655"/>
    <n v="1335567655"/>
    <b v="0"/>
    <n v="0"/>
    <b v="0"/>
    <x v="7"/>
    <n v="0"/>
    <n v="0"/>
    <x v="3"/>
    <s v="indie rock"/>
    <x v="107"/>
    <d v="2394-01-17T14:09:10"/>
  </r>
  <r>
    <n v="897"/>
    <s v="Park XXVII Album Release"/>
    <s v="Park XXVII is putting together an album of up and coming Georgia bands. We need money to fund the recording/production costs of this cd"/>
    <x v="7"/>
    <n v="0"/>
    <x v="1"/>
    <s v="US"/>
    <s v="USD"/>
    <n v="1354123908"/>
    <n v="1351528308"/>
    <b v="0"/>
    <n v="0"/>
    <b v="0"/>
    <x v="7"/>
    <n v="0"/>
    <n v="0"/>
    <x v="3"/>
    <s v="indie rock"/>
    <x v="108"/>
    <d v="2399-02-08T07:18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s v="US"/>
    <s v="USD"/>
    <n v="1276024260"/>
    <n v="1272050914"/>
    <b v="0"/>
    <n v="0"/>
    <b v="0"/>
    <x v="6"/>
    <n v="0"/>
    <n v="0"/>
    <x v="3"/>
    <s v="jazz"/>
    <x v="109"/>
    <d v="2374-05-10T23:50:00"/>
  </r>
  <r>
    <n v="906"/>
    <s v="24th Music Presents Channeling Motown (Live)"/>
    <s v="The DMV's most respected saxophonist pay tribute to Motown."/>
    <x v="57"/>
    <n v="0"/>
    <x v="1"/>
    <s v="US"/>
    <s v="USD"/>
    <n v="1394681590"/>
    <n v="1392093190"/>
    <b v="0"/>
    <n v="0"/>
    <b v="0"/>
    <x v="6"/>
    <n v="0"/>
    <n v="0"/>
    <x v="3"/>
    <s v="jazz"/>
    <x v="110"/>
    <d v="2411-12-16T11:31:40"/>
  </r>
  <r>
    <n v="907"/>
    <s v="Greg Chambers Saxophone CD"/>
    <s v="Greg Chambers' self-titled CD needs support for post production, replication, and promotion."/>
    <x v="58"/>
    <n v="0"/>
    <x v="1"/>
    <s v="US"/>
    <s v="USD"/>
    <n v="1315715823"/>
    <n v="1313123823"/>
    <b v="0"/>
    <n v="0"/>
    <b v="0"/>
    <x v="6"/>
    <n v="0"/>
    <n v="0"/>
    <x v="3"/>
    <s v="jazz"/>
    <x v="111"/>
    <d v="2386-12-07T22:10:30"/>
  </r>
  <r>
    <n v="908"/>
    <s v="Help Tony Copeland and get free cd's and mp3's"/>
    <s v="This project is designed to help protect the environment by using Eco-friendly product packaging."/>
    <x v="46"/>
    <n v="0"/>
    <x v="1"/>
    <s v="US"/>
    <s v="USD"/>
    <n v="1280206740"/>
    <n v="1276283655"/>
    <b v="0"/>
    <n v="0"/>
    <b v="0"/>
    <x v="6"/>
    <n v="0"/>
    <n v="0"/>
    <x v="3"/>
    <s v="jazz"/>
    <x v="112"/>
    <d v="2375-09-07T01:50:00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s v="US"/>
    <s v="USD"/>
    <n v="1390522045"/>
    <n v="1388707645"/>
    <b v="0"/>
    <n v="0"/>
    <b v="0"/>
    <x v="6"/>
    <n v="0"/>
    <n v="0"/>
    <x v="3"/>
    <s v="jazz"/>
    <x v="113"/>
    <d v="2410-08-22T01:14:10"/>
  </r>
  <r>
    <n v="914"/>
    <s v="Soul Of Man Video Project"/>
    <s v="This project is for the making of a music video. All funds will go towards production costs for this event only."/>
    <x v="17"/>
    <n v="0"/>
    <x v="1"/>
    <s v="US"/>
    <s v="USD"/>
    <n v="1345918747"/>
    <n v="1343326747"/>
    <b v="0"/>
    <n v="0"/>
    <b v="0"/>
    <x v="6"/>
    <n v="0"/>
    <n v="0"/>
    <x v="3"/>
    <s v="jazz"/>
    <x v="114"/>
    <d v="2396-07-03T15:11:10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s v="US"/>
    <s v="USD"/>
    <n v="1287723600"/>
    <n v="1284409734"/>
    <b v="0"/>
    <n v="0"/>
    <b v="0"/>
    <x v="6"/>
    <n v="0"/>
    <n v="0"/>
    <x v="3"/>
    <s v="jazz"/>
    <x v="115"/>
    <d v="2378-01-24T02:00:00"/>
  </r>
  <r>
    <n v="920"/>
    <s v="MIAMI JAZZ PROJECT: TEST OF TIME RECORDING"/>
    <s v="Miami club band records powerhouse fusion album. You don't have to be a musician to understand the sound of jazz."/>
    <x v="10"/>
    <n v="0"/>
    <x v="1"/>
    <s v="US"/>
    <s v="USD"/>
    <n v="1384448822"/>
    <n v="1381853222"/>
    <b v="0"/>
    <n v="0"/>
    <b v="0"/>
    <x v="6"/>
    <n v="0"/>
    <n v="0"/>
    <x v="3"/>
    <s v="jazz"/>
    <x v="116"/>
    <d v="2408-09-18T03:10: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s v="US"/>
    <s v="USD"/>
    <n v="1278628800"/>
    <n v="1276043330"/>
    <b v="0"/>
    <n v="0"/>
    <b v="0"/>
    <x v="6"/>
    <n v="0"/>
    <n v="0"/>
    <x v="3"/>
    <s v="jazz"/>
    <x v="117"/>
    <d v="2375-03-08T10:40:00"/>
  </r>
  <r>
    <n v="927"/>
    <s v="JETRO DA SILVA FUNK PROJECT"/>
    <s v="Studio CD/DVD Solo project of Pianist &amp; Keyboardist Jetro da Silva"/>
    <x v="2"/>
    <n v="0"/>
    <x v="1"/>
    <s v="US"/>
    <s v="USD"/>
    <n v="1337024695"/>
    <n v="1334432695"/>
    <b v="0"/>
    <n v="0"/>
    <b v="0"/>
    <x v="6"/>
    <n v="0"/>
    <n v="0"/>
    <x v="3"/>
    <s v="jazz"/>
    <x v="118"/>
    <d v="2393-09-08T05:29:10"/>
  </r>
  <r>
    <n v="929"/>
    <s v="EXPERIMENTAL JAZZ STUDIO RECORDING"/>
    <s v="I am searching for monetary funding to go into a good recording studio and record experimental intuitive improv jazz."/>
    <x v="60"/>
    <n v="0"/>
    <x v="1"/>
    <s v="US"/>
    <s v="USD"/>
    <n v="1333946569"/>
    <n v="1331358169"/>
    <b v="0"/>
    <n v="0"/>
    <b v="0"/>
    <x v="6"/>
    <n v="0"/>
    <n v="0"/>
    <x v="3"/>
    <s v="jazz"/>
    <x v="119"/>
    <d v="2392-09-16T23:08:10"/>
  </r>
  <r>
    <n v="936"/>
    <s v="Jazz Singer, Marti Mendenhall Live Concert Recording"/>
    <s v="A CD of a live Jazz concert featuring Marti Mendenhall, George Mitchell, Scott Steed and Todd Strait."/>
    <x v="61"/>
    <n v="0"/>
    <x v="1"/>
    <s v="US"/>
    <s v="USD"/>
    <n v="1326916800"/>
    <n v="1323131689"/>
    <b v="0"/>
    <n v="0"/>
    <b v="0"/>
    <x v="6"/>
    <n v="0"/>
    <n v="0"/>
    <x v="3"/>
    <s v="jazz"/>
    <x v="120"/>
    <d v="2390-06-26T08:00:00"/>
  </r>
  <r>
    <n v="947"/>
    <s v="PAKPOWER, The CCP Pack"/>
    <s v="The CCP Pack is a bag that charges your smartphones and tablets on the go! Also holds small important items. &quot;Never Without Power&quot;."/>
    <x v="62"/>
    <n v="0"/>
    <x v="1"/>
    <s v="US"/>
    <s v="USD"/>
    <n v="1467312306"/>
    <n v="1462128306"/>
    <b v="0"/>
    <n v="0"/>
    <b v="0"/>
    <x v="4"/>
    <n v="0"/>
    <n v="0"/>
    <x v="1"/>
    <s v="wearables"/>
    <x v="121"/>
    <d v="2434-12-21T19:31:00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s v="IT"/>
    <s v="EUR"/>
    <n v="1475310825"/>
    <n v="1472718825"/>
    <b v="0"/>
    <n v="0"/>
    <b v="0"/>
    <x v="4"/>
    <n v="0"/>
    <n v="0"/>
    <x v="1"/>
    <s v="wearables"/>
    <x v="122"/>
    <d v="2437-07-04T13:37:30"/>
  </r>
  <r>
    <n v="1041"/>
    <s v="Industry Success Project (Canceled)"/>
    <s v="I am trying to document what it is like to plunge head first into the music/audio industry as an intern."/>
    <x v="63"/>
    <n v="0"/>
    <x v="0"/>
    <s v="US"/>
    <s v="USD"/>
    <n v="1406769992"/>
    <n v="1405041992"/>
    <b v="0"/>
    <n v="0"/>
    <b v="0"/>
    <x v="8"/>
    <n v="0"/>
    <n v="0"/>
    <x v="4"/>
    <s v="audio"/>
    <x v="123"/>
    <d v="2415-10-15T14:25:20"/>
  </r>
  <r>
    <n v="1046"/>
    <s v="All Things Horses Podcast (Canceled)"/>
    <s v="All Things Horses is slowly becoming the greatest podcast on the internet and we are looking to upgrade the studio and software."/>
    <x v="7"/>
    <n v="0"/>
    <x v="0"/>
    <s v="DE"/>
    <s v="EUR"/>
    <n v="1451161560"/>
    <n v="1447273560"/>
    <b v="0"/>
    <n v="0"/>
    <b v="0"/>
    <x v="8"/>
    <n v="0"/>
    <n v="0"/>
    <x v="4"/>
    <s v="audio"/>
    <x v="124"/>
    <d v="2015-12-26T20:26:00"/>
  </r>
  <r>
    <n v="1049"/>
    <s v="J1 (Canceled)"/>
    <s v="------"/>
    <x v="39"/>
    <n v="0"/>
    <x v="0"/>
    <s v="US"/>
    <s v="USD"/>
    <n v="1455272445"/>
    <n v="1452680445"/>
    <b v="0"/>
    <n v="0"/>
    <b v="0"/>
    <x v="8"/>
    <n v="0"/>
    <n v="0"/>
    <x v="4"/>
    <s v="audio"/>
    <x v="125"/>
    <d v="2431-02-27T07:27:30"/>
  </r>
  <r>
    <n v="1050"/>
    <s v="The (Secular) Barbershop Podcast (Canceled)"/>
    <s v="Secularism is on the rise and I hear you.Talk to me."/>
    <x v="46"/>
    <n v="0"/>
    <x v="0"/>
    <s v="US"/>
    <s v="USD"/>
    <n v="1442257677"/>
    <n v="1439665677"/>
    <b v="0"/>
    <n v="0"/>
    <b v="0"/>
    <x v="8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x v="60"/>
    <n v="0"/>
    <x v="0"/>
    <s v="US"/>
    <s v="USD"/>
    <n v="1409098825"/>
    <n v="1406679625"/>
    <b v="0"/>
    <n v="0"/>
    <b v="0"/>
    <x v="8"/>
    <n v="0"/>
    <n v="0"/>
    <x v="4"/>
    <s v="audio"/>
    <x v="127"/>
    <d v="2416-07-11T03:24:10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s v="US"/>
    <s v="USD"/>
    <n v="1465243740"/>
    <n v="1461438495"/>
    <b v="0"/>
    <n v="0"/>
    <b v="0"/>
    <x v="8"/>
    <n v="0"/>
    <n v="0"/>
    <x v="4"/>
    <s v="audio"/>
    <x v="128"/>
    <d v="2434-04-26T09:30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s v="US"/>
    <s v="USD"/>
    <n v="1407708000"/>
    <n v="1405110399"/>
    <b v="0"/>
    <n v="0"/>
    <b v="0"/>
    <x v="8"/>
    <n v="0"/>
    <n v="0"/>
    <x v="4"/>
    <s v="audio"/>
    <x v="129"/>
    <d v="2416-02-01T04:00:00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s v="US"/>
    <s v="USD"/>
    <n v="1457394545"/>
    <n v="1454802545"/>
    <b v="0"/>
    <n v="0"/>
    <b v="0"/>
    <x v="8"/>
    <n v="0"/>
    <n v="0"/>
    <x v="4"/>
    <s v="audio"/>
    <x v="130"/>
    <d v="2431-10-30T22:10:50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s v="US"/>
    <s v="USD"/>
    <n v="1429892177"/>
    <n v="1424711777"/>
    <b v="0"/>
    <n v="0"/>
    <b v="0"/>
    <x v="8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x v="20"/>
    <n v="0"/>
    <x v="0"/>
    <s v="US"/>
    <s v="USD"/>
    <n v="1480888483"/>
    <n v="1478292883"/>
    <b v="0"/>
    <n v="0"/>
    <b v="0"/>
    <x v="8"/>
    <n v="0"/>
    <n v="0"/>
    <x v="4"/>
    <s v="audio"/>
    <x v="132"/>
    <d v="2439-04-11T03:07:10"/>
  </r>
  <r>
    <n v="1058"/>
    <s v="The Body Politic Radio (Canceled)"/>
    <s v="An investigative series on 790 KABC Radio on the ravages of addiction and what options millions of people have for hopeful recovery."/>
    <x v="65"/>
    <n v="0"/>
    <x v="0"/>
    <s v="US"/>
    <s v="USD"/>
    <n v="1427328000"/>
    <n v="1423777043"/>
    <b v="0"/>
    <n v="0"/>
    <b v="0"/>
    <x v="8"/>
    <n v="0"/>
    <n v="0"/>
    <x v="4"/>
    <s v="audio"/>
    <x v="133"/>
    <d v="2015-03-26T00:00:00"/>
  </r>
  <r>
    <n v="1059"/>
    <s v="Voice Over Artist (Canceled)"/>
    <s v="Turning myself into a vocal artist."/>
    <x v="66"/>
    <n v="0"/>
    <x v="0"/>
    <s v="US"/>
    <s v="USD"/>
    <n v="1426269456"/>
    <n v="1423681056"/>
    <b v="0"/>
    <n v="0"/>
    <b v="0"/>
    <x v="8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x v="1"/>
    <n v="0"/>
    <x v="0"/>
    <s v="US"/>
    <s v="USD"/>
    <n v="1462150800"/>
    <n v="1456987108"/>
    <b v="0"/>
    <n v="0"/>
    <b v="0"/>
    <x v="8"/>
    <n v="0"/>
    <n v="0"/>
    <x v="4"/>
    <s v="audio"/>
    <x v="135"/>
    <d v="2433-05-03T10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s v="US"/>
    <s v="USD"/>
    <n v="1472604262"/>
    <n v="1470012262"/>
    <b v="0"/>
    <n v="0"/>
    <b v="0"/>
    <x v="8"/>
    <n v="0"/>
    <n v="0"/>
    <x v="4"/>
    <s v="audio"/>
    <x v="136"/>
    <d v="2436-08-25T07:23:40"/>
  </r>
  <r>
    <n v="1071"/>
    <s v="DJ's Bane"/>
    <s v="I'm making a game where you choose how you want to kill the DJ, so you yourself can decide what music will be played at the party."/>
    <x v="67"/>
    <n v="0"/>
    <x v="1"/>
    <s v="NO"/>
    <s v="NOK"/>
    <n v="1447787093"/>
    <n v="1445191493"/>
    <b v="0"/>
    <n v="0"/>
    <b v="0"/>
    <x v="9"/>
    <n v="0"/>
    <n v="0"/>
    <x v="5"/>
    <s v="video games"/>
    <x v="137"/>
    <d v="2015-11-17T19:04:53"/>
  </r>
  <r>
    <n v="1084"/>
    <s v="My own channel"/>
    <s v="I want to start my own channel for gaming"/>
    <x v="35"/>
    <n v="0"/>
    <x v="1"/>
    <s v="US"/>
    <s v="USD"/>
    <n v="1407534804"/>
    <n v="1404942804"/>
    <b v="0"/>
    <n v="0"/>
    <b v="0"/>
    <x v="9"/>
    <n v="0"/>
    <n v="0"/>
    <x v="5"/>
    <s v="video games"/>
    <x v="138"/>
    <d v="2416-01-12T02:54:00"/>
  </r>
  <r>
    <n v="1087"/>
    <s v="Idle Gamers"/>
    <s v="Idle gamers are the group of gamers worth watching play video games. We have a back log of video ideas and want to entertain you."/>
    <x v="66"/>
    <n v="0"/>
    <x v="1"/>
    <s v="US"/>
    <s v="USD"/>
    <n v="1402852087"/>
    <n v="1400260087"/>
    <b v="0"/>
    <n v="0"/>
    <b v="0"/>
    <x v="9"/>
    <n v="0"/>
    <n v="0"/>
    <x v="5"/>
    <s v="video games"/>
    <x v="139"/>
    <d v="2414-07-19T03:21:10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s v="US"/>
    <s v="USD"/>
    <n v="1406148024"/>
    <n v="1403556024"/>
    <b v="0"/>
    <n v="0"/>
    <b v="0"/>
    <x v="9"/>
    <n v="0"/>
    <n v="0"/>
    <x v="5"/>
    <s v="video games"/>
    <x v="140"/>
    <d v="2415-08-04T14:44:00"/>
  </r>
  <r>
    <n v="1120"/>
    <s v="PlanEt Ninjahwah"/>
    <s v="Planet Ninjahwah is a highly anticipated futuristic action adventure game that will blow your mind!!"/>
    <x v="23"/>
    <n v="0"/>
    <x v="1"/>
    <s v="US"/>
    <s v="USD"/>
    <n v="1319835400"/>
    <n v="1315947400"/>
    <b v="0"/>
    <n v="0"/>
    <b v="0"/>
    <x v="9"/>
    <n v="0"/>
    <n v="0"/>
    <x v="5"/>
    <s v="video games"/>
    <x v="141"/>
    <d v="2388-03-28T17:26:40"/>
  </r>
  <r>
    <n v="1122"/>
    <s v="Funny Monsters (Mobile Game)"/>
    <s v="Mobile game featuring lots of funny little monsters on the run from their mad creator. Lots of gameplay elements will keep user bussy."/>
    <x v="68"/>
    <n v="0"/>
    <x v="1"/>
    <s v="GB"/>
    <s v="GBP"/>
    <n v="1369932825"/>
    <n v="1368723225"/>
    <b v="0"/>
    <n v="0"/>
    <b v="0"/>
    <x v="9"/>
    <n v="0"/>
    <n v="0"/>
    <x v="5"/>
    <s v="video games"/>
    <x v="142"/>
    <d v="2404-02-12T00:57:30"/>
  </r>
  <r>
    <n v="1125"/>
    <s v="Ultimate Supremacy"/>
    <s v="Ultimate Supremacy will be the ultimate in mobile gaming, if you love fighting and strategy games, you will love Ultimate Supremacy."/>
    <x v="7"/>
    <n v="0"/>
    <x v="1"/>
    <s v="GB"/>
    <s v="GBP"/>
    <n v="1443193130"/>
    <n v="1438009130"/>
    <b v="0"/>
    <n v="0"/>
    <b v="0"/>
    <x v="10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x v="65"/>
    <n v="0"/>
    <x v="1"/>
    <s v="AU"/>
    <s v="AUD"/>
    <n v="1450993668"/>
    <n v="1448401668"/>
    <b v="0"/>
    <n v="0"/>
    <b v="0"/>
    <x v="10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x v="6"/>
    <n v="0"/>
    <x v="1"/>
    <s v="GB"/>
    <s v="GBP"/>
    <n v="1438859121"/>
    <n v="1436267121"/>
    <b v="0"/>
    <n v="0"/>
    <b v="0"/>
    <x v="10"/>
    <n v="0"/>
    <n v="0"/>
    <x v="5"/>
    <s v="mobile games"/>
    <x v="145"/>
    <d v="2015-08-06T11:05:21"/>
  </r>
  <r>
    <n v="1141"/>
    <s v="Arena Z - Zombie Survival"/>
    <s v="I think this will be a great game!"/>
    <x v="60"/>
    <n v="0"/>
    <x v="1"/>
    <s v="DE"/>
    <s v="EUR"/>
    <n v="1436460450"/>
    <n v="1433868450"/>
    <b v="0"/>
    <n v="0"/>
    <b v="0"/>
    <x v="10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s v="US"/>
    <s v="USD"/>
    <n v="1424131727"/>
    <n v="1421539727"/>
    <b v="0"/>
    <n v="0"/>
    <b v="0"/>
    <x v="10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x v="69"/>
    <n v="0"/>
    <x v="1"/>
    <s v="US"/>
    <s v="USD"/>
    <n v="1430281320"/>
    <n v="1427689320"/>
    <b v="0"/>
    <n v="0"/>
    <b v="0"/>
    <x v="11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x v="23"/>
    <n v="0"/>
    <x v="1"/>
    <s v="CA"/>
    <s v="CAD"/>
    <n v="1413760783"/>
    <n v="1408576783"/>
    <b v="0"/>
    <n v="0"/>
    <b v="0"/>
    <x v="11"/>
    <n v="0"/>
    <n v="0"/>
    <x v="6"/>
    <s v="food trucks"/>
    <x v="149"/>
    <d v="2418-01-01T17:17:10"/>
  </r>
  <r>
    <n v="1151"/>
    <s v="Blaze'n Pontiac Grill"/>
    <s v="Basically home style foods as huge sandwiches, burgers, and apps. Limitited to NOTHING. Irish,Mexican, cajÃ£n, southern bqq even veggies"/>
    <x v="23"/>
    <n v="0"/>
    <x v="1"/>
    <s v="US"/>
    <s v="USD"/>
    <n v="1441592863"/>
    <n v="1439000863"/>
    <b v="0"/>
    <n v="0"/>
    <b v="0"/>
    <x v="11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x v="32"/>
    <n v="0"/>
    <x v="1"/>
    <s v="US"/>
    <s v="USD"/>
    <n v="1424742162"/>
    <n v="1422150162"/>
    <b v="0"/>
    <n v="0"/>
    <b v="0"/>
    <x v="11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x v="70"/>
    <n v="0"/>
    <x v="1"/>
    <s v="US"/>
    <s v="USD"/>
    <n v="1435679100"/>
    <n v="1433006765"/>
    <b v="0"/>
    <n v="0"/>
    <b v="0"/>
    <x v="11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n v="1430233589"/>
    <b v="0"/>
    <n v="0"/>
    <b v="0"/>
    <x v="11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s v="US"/>
    <s v="USD"/>
    <n v="1407604920"/>
    <n v="1405012920"/>
    <b v="0"/>
    <n v="0"/>
    <b v="0"/>
    <x v="11"/>
    <n v="0"/>
    <n v="0"/>
    <x v="6"/>
    <s v="food trucks"/>
    <x v="154"/>
    <d v="2416-01-20T05:40:00"/>
  </r>
  <r>
    <n v="1164"/>
    <s v="Bayou Classic BBQ"/>
    <s v="Bayou Classic BBQ will be  Mansura,LA _x000a_newest and best mobile food truck_x000a_serving delicious BBQ Georgia style slow_x000a_smoke BBQ!"/>
    <x v="20"/>
    <n v="0"/>
    <x v="1"/>
    <s v="US"/>
    <s v="USD"/>
    <n v="1466270582"/>
    <n v="1463678582"/>
    <b v="0"/>
    <n v="0"/>
    <b v="0"/>
    <x v="11"/>
    <n v="0"/>
    <n v="0"/>
    <x v="6"/>
    <s v="food trucks"/>
    <x v="155"/>
    <d v="2434-08-23T05:50:20"/>
  </r>
  <r>
    <n v="1172"/>
    <s v="let your dayz take you to the dogs."/>
    <s v="Bringing YOUR favorite dog recipes to the streets."/>
    <x v="47"/>
    <n v="0"/>
    <x v="1"/>
    <s v="US"/>
    <s v="USD"/>
    <n v="1408551752"/>
    <n v="1405959752"/>
    <b v="0"/>
    <n v="0"/>
    <b v="0"/>
    <x v="11"/>
    <n v="0"/>
    <n v="0"/>
    <x v="6"/>
    <s v="food trucks"/>
    <x v="156"/>
    <d v="2416-05-08T19:45:20"/>
  </r>
  <r>
    <n v="1177"/>
    <s v="Funnel Cakes come to the UK!"/>
    <s v="Its CRAZY the UK is still in the dark about funnel cakes! We want to convert a trailer and show the country what they've been missing!"/>
    <x v="16"/>
    <n v="0"/>
    <x v="1"/>
    <s v="GB"/>
    <s v="GBP"/>
    <n v="1413388296"/>
    <n v="1410796296"/>
    <b v="0"/>
    <n v="0"/>
    <b v="0"/>
    <x v="11"/>
    <n v="0"/>
    <n v="0"/>
    <x v="6"/>
    <s v="food trucks"/>
    <x v="157"/>
    <d v="2417-11-19T14:36:00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s v="US"/>
    <s v="USD"/>
    <n v="1407394800"/>
    <n v="1404770616"/>
    <b v="0"/>
    <n v="0"/>
    <b v="0"/>
    <x v="12"/>
    <n v="0"/>
    <n v="0"/>
    <x v="3"/>
    <s v="world music"/>
    <x v="158"/>
    <d v="2415-12-26T22:00:00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n v="1295997630"/>
    <b v="0"/>
    <n v="0"/>
    <b v="0"/>
    <x v="12"/>
    <n v="0"/>
    <n v="0"/>
    <x v="3"/>
    <s v="world music"/>
    <x v="159"/>
    <d v="2381-07-04T17:25:00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s v="US"/>
    <s v="USD"/>
    <n v="1440723600"/>
    <n v="1436394968"/>
    <b v="0"/>
    <n v="0"/>
    <b v="0"/>
    <x v="12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s v="GB"/>
    <s v="GBP"/>
    <n v="1422903342"/>
    <n v="1420311342"/>
    <b v="0"/>
    <n v="0"/>
    <b v="0"/>
    <x v="12"/>
    <n v="0"/>
    <n v="0"/>
    <x v="3"/>
    <s v="world music"/>
    <x v="161"/>
    <d v="2015-02-02T18:55:42"/>
  </r>
  <r>
    <n v="1236"/>
    <s v="&quot;Volando&quot; CD Release (Canceled)"/>
    <s v="Raising money to give the musicians their due."/>
    <x v="46"/>
    <n v="0"/>
    <x v="0"/>
    <s v="US"/>
    <s v="USD"/>
    <n v="1343491200"/>
    <n v="1342801164"/>
    <b v="0"/>
    <n v="0"/>
    <b v="0"/>
    <x v="12"/>
    <n v="0"/>
    <n v="0"/>
    <x v="3"/>
    <s v="world music"/>
    <x v="162"/>
    <d v="2395-09-26T16:00:00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s v="US"/>
    <s v="USD"/>
    <n v="1345790865"/>
    <n v="1344062865"/>
    <b v="0"/>
    <n v="0"/>
    <b v="0"/>
    <x v="12"/>
    <n v="0"/>
    <n v="0"/>
    <x v="3"/>
    <s v="world music"/>
    <x v="163"/>
    <d v="2396-06-18T19:57:30"/>
  </r>
  <r>
    <n v="1239"/>
    <s v="Help Calmenco! finance new CD and Tour (Canceled)"/>
    <s v="Please consider helping us with our new CD and Riverdance Tour"/>
    <x v="46"/>
    <n v="0"/>
    <x v="0"/>
    <s v="US"/>
    <s v="USD"/>
    <n v="1325804767"/>
    <n v="1323212767"/>
    <b v="0"/>
    <n v="0"/>
    <b v="0"/>
    <x v="12"/>
    <n v="0"/>
    <n v="0"/>
    <x v="3"/>
    <s v="world music"/>
    <x v="164"/>
    <d v="2390-02-17T15:01:10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s v="CH"/>
    <s v="CHF"/>
    <n v="1485480408"/>
    <n v="1482888408"/>
    <b v="0"/>
    <n v="0"/>
    <b v="0"/>
    <x v="4"/>
    <n v="0"/>
    <n v="0"/>
    <x v="1"/>
    <s v="wearables"/>
    <x v="165"/>
    <d v="2440-09-23T14:28:00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s v="AU"/>
    <s v="AUD"/>
    <n v="1405478025"/>
    <n v="1402886025"/>
    <b v="0"/>
    <n v="0"/>
    <b v="0"/>
    <x v="4"/>
    <n v="0"/>
    <n v="0"/>
    <x v="1"/>
    <s v="wearables"/>
    <x v="166"/>
    <d v="2415-05-19T01:37:30"/>
  </r>
  <r>
    <n v="1340"/>
    <s v="Glass Designs (Canceled)"/>
    <s v="I would like to make nicer, more stylish looking frames for the Google Glass using 3D printing technology."/>
    <x v="74"/>
    <n v="0"/>
    <x v="0"/>
    <s v="US"/>
    <s v="USD"/>
    <n v="1408112253"/>
    <n v="1405520253"/>
    <b v="0"/>
    <n v="0"/>
    <b v="0"/>
    <x v="4"/>
    <n v="0"/>
    <n v="0"/>
    <x v="1"/>
    <s v="wearables"/>
    <x v="167"/>
    <d v="2416-03-18T22:55:30"/>
  </r>
  <r>
    <n v="1409"/>
    <s v="Modern Literal Torah Translation: Genesis"/>
    <s v="Modern Literal Translation of the 1st Book of the Torah in English and Russian with sub-linear and interlinear layout."/>
    <x v="1"/>
    <n v="0"/>
    <x v="1"/>
    <s v="US"/>
    <s v="USD"/>
    <n v="1420085535"/>
    <n v="1414897935"/>
    <b v="0"/>
    <n v="0"/>
    <b v="0"/>
    <x v="13"/>
    <n v="0"/>
    <n v="0"/>
    <x v="2"/>
    <s v="translations"/>
    <x v="168"/>
    <d v="2420-01-03T18:02:30"/>
  </r>
  <r>
    <n v="1416"/>
    <s v="Glenn's  little book of  quotes"/>
    <s v="glenn's  book of quotes is designed to give the readers a thought for the day , lighten the mood  and put a smile  on their faces."/>
    <x v="22"/>
    <n v="0"/>
    <x v="1"/>
    <s v="US"/>
    <s v="USD"/>
    <n v="1448147619"/>
    <n v="1445552019"/>
    <b v="0"/>
    <n v="0"/>
    <b v="0"/>
    <x v="13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s v="US"/>
    <s v="USD"/>
    <n v="1430276959"/>
    <n v="1427684959"/>
    <b v="0"/>
    <n v="0"/>
    <b v="0"/>
    <x v="13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s v="DE"/>
    <s v="EUR"/>
    <n v="1440408120"/>
    <n v="1435224120"/>
    <b v="0"/>
    <n v="0"/>
    <b v="0"/>
    <x v="13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x v="20"/>
    <n v="0"/>
    <x v="1"/>
    <s v="US"/>
    <s v="USD"/>
    <n v="1428629242"/>
    <n v="1426037242"/>
    <b v="0"/>
    <n v="0"/>
    <b v="0"/>
    <x v="13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x v="65"/>
    <n v="0"/>
    <x v="1"/>
    <s v="US"/>
    <s v="USD"/>
    <n v="1437417828"/>
    <n v="1434825828"/>
    <b v="0"/>
    <n v="0"/>
    <b v="0"/>
    <x v="13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s v="US"/>
    <s v="USD"/>
    <n v="1464190158"/>
    <n v="1461598158"/>
    <b v="0"/>
    <n v="0"/>
    <b v="0"/>
    <x v="13"/>
    <n v="0"/>
    <n v="0"/>
    <x v="2"/>
    <s v="translations"/>
    <x v="174"/>
    <d v="2433-12-25T10:53:00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s v="FR"/>
    <s v="EUR"/>
    <n v="1483395209"/>
    <n v="1480803209"/>
    <b v="0"/>
    <n v="0"/>
    <b v="0"/>
    <x v="13"/>
    <n v="0"/>
    <n v="0"/>
    <x v="2"/>
    <s v="translations"/>
    <x v="175"/>
    <d v="2440-01-26T06:14:50"/>
  </r>
  <r>
    <n v="1444"/>
    <s v="Expand the MillionairesLetter in the US Market!"/>
    <s v="We as a successfull german stock market newsletter publisher want expand in the US market!"/>
    <x v="76"/>
    <n v="0"/>
    <x v="1"/>
    <s v="DE"/>
    <s v="EUR"/>
    <n v="1442091462"/>
    <n v="1436907462"/>
    <b v="0"/>
    <n v="0"/>
    <b v="0"/>
    <x v="13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s v="DE"/>
    <s v="EUR"/>
    <n v="1434286855"/>
    <n v="1431694855"/>
    <b v="0"/>
    <n v="0"/>
    <b v="0"/>
    <x v="13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s v="IT"/>
    <s v="EUR"/>
    <n v="1461235478"/>
    <n v="1459507478"/>
    <b v="0"/>
    <n v="0"/>
    <b v="0"/>
    <x v="13"/>
    <n v="0"/>
    <n v="0"/>
    <x v="2"/>
    <s v="translations"/>
    <x v="178"/>
    <d v="2433-01-17T11:26:20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s v="AU"/>
    <s v="AUD"/>
    <n v="1432272300"/>
    <n v="1429655318"/>
    <b v="0"/>
    <n v="0"/>
    <b v="0"/>
    <x v="13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s v="US"/>
    <s v="USD"/>
    <n v="1431286105"/>
    <n v="1427138905"/>
    <b v="0"/>
    <n v="0"/>
    <b v="0"/>
    <x v="13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x v="42"/>
    <n v="0"/>
    <x v="0"/>
    <s v="US"/>
    <s v="USD"/>
    <n v="1406566363"/>
    <n v="1403974363"/>
    <b v="0"/>
    <n v="0"/>
    <b v="0"/>
    <x v="13"/>
    <n v="0"/>
    <n v="0"/>
    <x v="2"/>
    <s v="translations"/>
    <x v="181"/>
    <d v="2415-09-22T00:47:10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s v="FR"/>
    <s v="EUR"/>
    <n v="1492270947"/>
    <n v="1488386547"/>
    <b v="0"/>
    <n v="0"/>
    <b v="0"/>
    <x v="13"/>
    <n v="0"/>
    <n v="0"/>
    <x v="2"/>
    <s v="translations"/>
    <x v="182"/>
    <d v="2442-11-18T13:04:30"/>
  </r>
  <r>
    <n v="1457"/>
    <s v="Hey! I&quot;m not invisable, I am Just Old (Canceled)"/>
    <s v="Age is more than just a number, I hope your younger than you feel."/>
    <x v="16"/>
    <n v="0"/>
    <x v="0"/>
    <s v="US"/>
    <s v="USD"/>
    <n v="1447281044"/>
    <n v="1444685444"/>
    <b v="0"/>
    <n v="0"/>
    <b v="0"/>
    <x v="13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s v="US"/>
    <s v="USD"/>
    <n v="1407729600"/>
    <n v="1405097760"/>
    <b v="0"/>
    <n v="0"/>
    <b v="0"/>
    <x v="13"/>
    <n v="0"/>
    <n v="0"/>
    <x v="2"/>
    <s v="translations"/>
    <x v="184"/>
    <d v="2416-02-03T16:00:00"/>
  </r>
  <r>
    <n v="1459"/>
    <s v="Like all the others (Canceled)"/>
    <s v="What if you suddenly found out, that your life wasnÂ´t the life you thought you had? What if you were like all the others!"/>
    <x v="80"/>
    <n v="0"/>
    <x v="0"/>
    <s v="DK"/>
    <s v="DKK"/>
    <n v="1449077100"/>
    <n v="1446612896"/>
    <b v="0"/>
    <n v="0"/>
    <b v="0"/>
    <x v="13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x v="81"/>
    <n v="0"/>
    <x v="0"/>
    <s v="US"/>
    <s v="USD"/>
    <n v="1417391100"/>
    <n v="1412371898"/>
    <b v="0"/>
    <n v="0"/>
    <b v="0"/>
    <x v="13"/>
    <n v="0"/>
    <n v="0"/>
    <x v="2"/>
    <s v="translations"/>
    <x v="186"/>
    <d v="2419-02-25T21:30:00"/>
  </r>
  <r>
    <n v="1484"/>
    <s v="a book called filtered down thru the stars"/>
    <s v="The mussings of an old wizard"/>
    <x v="38"/>
    <n v="0"/>
    <x v="1"/>
    <s v="US"/>
    <s v="USD"/>
    <n v="1342882260"/>
    <n v="1337834963"/>
    <b v="0"/>
    <n v="0"/>
    <b v="0"/>
    <x v="5"/>
    <n v="0"/>
    <n v="0"/>
    <x v="2"/>
    <s v="fiction"/>
    <x v="187"/>
    <d v="2395-07-18T04:30:00"/>
  </r>
  <r>
    <n v="1487"/>
    <s v="You Killed Me First"/>
    <s v="A lover becomes an enemy when a line has been crossed. Torn between memories and reality, his mask of sanity is slipping."/>
    <x v="20"/>
    <n v="0"/>
    <x v="1"/>
    <s v="US"/>
    <s v="USD"/>
    <n v="1470175271"/>
    <n v="1467583271"/>
    <b v="0"/>
    <n v="0"/>
    <b v="0"/>
    <x v="5"/>
    <n v="0"/>
    <n v="0"/>
    <x v="2"/>
    <s v="fiction"/>
    <x v="188"/>
    <d v="2435-11-18T04:11:50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s v="US"/>
    <s v="USD"/>
    <n v="1352994052"/>
    <n v="1350398452"/>
    <b v="0"/>
    <n v="0"/>
    <b v="0"/>
    <x v="5"/>
    <n v="0"/>
    <n v="0"/>
    <x v="2"/>
    <s v="fiction"/>
    <x v="189"/>
    <d v="2398-09-30T12:48:40"/>
  </r>
  <r>
    <n v="1493"/>
    <s v="The Great Grand Zeppelin Chase"/>
    <s v="Help illustrate the sequel to the bestselling _x000a_The Transylvania Flying Squad of Detectives"/>
    <x v="82"/>
    <n v="0"/>
    <x v="1"/>
    <s v="US"/>
    <s v="USD"/>
    <n v="1371415675"/>
    <n v="1368823675"/>
    <b v="0"/>
    <n v="0"/>
    <b v="0"/>
    <x v="5"/>
    <n v="0"/>
    <n v="0"/>
    <x v="2"/>
    <s v="fiction"/>
    <x v="190"/>
    <d v="2404-08-01T15:59:10"/>
  </r>
  <r>
    <n v="1495"/>
    <s v="A Magical Bildungsroman with a Female Heroine"/>
    <s v="The Adventures of Penelope Hawthorne. Part One: The Spellbook of Dracone."/>
    <x v="38"/>
    <n v="0"/>
    <x v="1"/>
    <s v="US"/>
    <s v="USD"/>
    <n v="1314471431"/>
    <n v="1311879431"/>
    <b v="0"/>
    <n v="0"/>
    <b v="0"/>
    <x v="5"/>
    <n v="0"/>
    <n v="0"/>
    <x v="2"/>
    <s v="fiction"/>
    <x v="191"/>
    <d v="2386-07-16T21:31:50"/>
  </r>
  <r>
    <n v="1496"/>
    <s v="Tainted Steel (Series 1 - 4)"/>
    <s v="Capturing the awe-inspiring magic of the likes of LoTR, Tainted Steel tells the story of one mans' struggle against Destiny."/>
    <x v="17"/>
    <n v="0"/>
    <x v="1"/>
    <s v="US"/>
    <s v="USD"/>
    <n v="1410866659"/>
    <n v="1405682659"/>
    <b v="0"/>
    <n v="0"/>
    <b v="0"/>
    <x v="5"/>
    <n v="0"/>
    <n v="0"/>
    <x v="2"/>
    <s v="fiction"/>
    <x v="192"/>
    <d v="2417-01-31T18:03:10"/>
  </r>
  <r>
    <n v="1544"/>
    <s v="LaFee Photography"/>
    <s v="My name is Travis LaFee, I live in beautiful McCall, Idaho. I wish to display the beauty of valley county by taking pics outdoors."/>
    <x v="19"/>
    <n v="0"/>
    <x v="1"/>
    <s v="US"/>
    <s v="USD"/>
    <n v="1427847480"/>
    <n v="1424222024"/>
    <b v="0"/>
    <n v="0"/>
    <b v="0"/>
    <x v="14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x v="83"/>
    <n v="0"/>
    <x v="1"/>
    <s v="US"/>
    <s v="USD"/>
    <n v="1487844882"/>
    <n v="1487240082"/>
    <b v="0"/>
    <n v="0"/>
    <b v="0"/>
    <x v="14"/>
    <n v="0"/>
    <n v="0"/>
    <x v="7"/>
    <s v="nature"/>
    <x v="194"/>
    <d v="2441-06-24T06:27:00"/>
  </r>
  <r>
    <n v="1551"/>
    <s v="Randy Hoffman Photography"/>
    <s v="I can do it but help can't hurt. Sweet Montana photos like never seen before. Be a part of Randy Hoffman Photography and our activities"/>
    <x v="55"/>
    <n v="0"/>
    <x v="1"/>
    <s v="US"/>
    <s v="USD"/>
    <n v="1432756039"/>
    <n v="1430164039"/>
    <b v="0"/>
    <n v="0"/>
    <b v="0"/>
    <x v="14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s v="US"/>
    <s v="USD"/>
    <n v="1441176447"/>
    <n v="1438584447"/>
    <b v="0"/>
    <n v="0"/>
    <b v="0"/>
    <x v="14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x v="2"/>
    <n v="0"/>
    <x v="1"/>
    <s v="AU"/>
    <s v="AUD"/>
    <n v="1438495390"/>
    <n v="1435903390"/>
    <b v="0"/>
    <n v="0"/>
    <b v="0"/>
    <x v="14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x v="45"/>
    <n v="0"/>
    <x v="1"/>
    <s v="US"/>
    <s v="USD"/>
    <n v="1442509200"/>
    <n v="1440513832"/>
    <b v="0"/>
    <n v="0"/>
    <b v="0"/>
    <x v="14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s v="US"/>
    <s v="USD"/>
    <n v="1259715000"/>
    <n v="1253712916"/>
    <b v="0"/>
    <n v="0"/>
    <b v="0"/>
    <x v="15"/>
    <n v="0"/>
    <n v="0"/>
    <x v="2"/>
    <s v="art books"/>
    <x v="199"/>
    <d v="2369-03-10T08:20:00"/>
  </r>
  <r>
    <n v="1569"/>
    <s v="to be removed (Canceled)"/>
    <s v="to be removed"/>
    <x v="41"/>
    <n v="0"/>
    <x v="0"/>
    <s v="US"/>
    <s v="USD"/>
    <n v="1369498714"/>
    <n v="1366906714"/>
    <b v="0"/>
    <n v="0"/>
    <b v="0"/>
    <x v="15"/>
    <n v="0"/>
    <n v="0"/>
    <x v="2"/>
    <s v="art books"/>
    <x v="200"/>
    <d v="2403-12-23T19:05:40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s v="US"/>
    <s v="USD"/>
    <n v="1337562726"/>
    <n v="1332378726"/>
    <b v="0"/>
    <n v="0"/>
    <b v="0"/>
    <x v="15"/>
    <n v="0"/>
    <n v="0"/>
    <x v="2"/>
    <s v="art books"/>
    <x v="201"/>
    <d v="2393-11-09T12:01:00"/>
  </r>
  <r>
    <n v="1584"/>
    <s v="Lets see Kansas together!"/>
    <s v="25 Kansas State Parks in the next year. What a great adventure to take together. Join me. Together we can photo this beautiful state."/>
    <x v="4"/>
    <n v="0"/>
    <x v="1"/>
    <s v="US"/>
    <s v="USD"/>
    <n v="1401464101"/>
    <n v="1400600101"/>
    <b v="0"/>
    <n v="0"/>
    <b v="0"/>
    <x v="16"/>
    <n v="0"/>
    <n v="0"/>
    <x v="7"/>
    <s v="places"/>
    <x v="202"/>
    <d v="2414-02-08T11:50:10"/>
  </r>
  <r>
    <n v="1586"/>
    <s v="Missouri In Pictures"/>
    <s v="Show the world the beauty that is in all of our back yards!"/>
    <x v="17"/>
    <n v="0"/>
    <x v="1"/>
    <s v="US"/>
    <s v="USD"/>
    <n v="1428197422"/>
    <n v="1425609022"/>
    <b v="0"/>
    <n v="0"/>
    <b v="0"/>
    <x v="16"/>
    <n v="0"/>
    <n v="0"/>
    <x v="7"/>
    <s v="places"/>
    <x v="203"/>
    <d v="2015-04-05T01:30:22"/>
  </r>
  <r>
    <n v="1588"/>
    <s v="The Right Side of Texas"/>
    <s v="Southeast Texas as seen through the lens of a cell phone camera"/>
    <x v="85"/>
    <n v="0"/>
    <x v="1"/>
    <s v="US"/>
    <s v="USD"/>
    <n v="1422735120"/>
    <n v="1420091999"/>
    <b v="0"/>
    <n v="0"/>
    <b v="0"/>
    <x v="16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x v="4"/>
    <n v="0"/>
    <x v="1"/>
    <s v="US"/>
    <s v="USD"/>
    <n v="1444433886"/>
    <n v="1441841886"/>
    <b v="0"/>
    <n v="0"/>
    <b v="0"/>
    <x v="16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x v="86"/>
    <n v="0"/>
    <x v="1"/>
    <s v="US"/>
    <s v="USD"/>
    <n v="1427503485"/>
    <n v="1423619085"/>
    <b v="0"/>
    <n v="0"/>
    <b v="0"/>
    <x v="16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x v="57"/>
    <n v="0"/>
    <x v="1"/>
    <s v="US"/>
    <s v="USD"/>
    <n v="1474360197"/>
    <n v="1471768197"/>
    <b v="0"/>
    <n v="0"/>
    <b v="0"/>
    <x v="16"/>
    <n v="0"/>
    <n v="0"/>
    <x v="7"/>
    <s v="places"/>
    <x v="207"/>
    <d v="2437-03-16T12:59:30"/>
  </r>
  <r>
    <n v="1599"/>
    <s v="The Londoner: Prints &amp; Canvas"/>
    <s v="A London photographer trekking 5,895m up Africa's Mount Kilimanjaro to pursue and enrich a career."/>
    <x v="60"/>
    <n v="0"/>
    <x v="1"/>
    <s v="GB"/>
    <s v="GBP"/>
    <n v="1460116576"/>
    <n v="1457528176"/>
    <b v="0"/>
    <n v="0"/>
    <b v="0"/>
    <x v="16"/>
    <n v="0"/>
    <n v="0"/>
    <x v="7"/>
    <s v="places"/>
    <x v="208"/>
    <d v="2432-09-09T23:22:40"/>
  </r>
  <r>
    <n v="1682"/>
    <s v="Looking Up &amp; Holding On CD Project - Christian songwriter"/>
    <s v="Christian singer-wongerwriter searching for funding to record CD of original Christian music."/>
    <x v="16"/>
    <n v="0"/>
    <x v="2"/>
    <s v="US"/>
    <s v="USD"/>
    <n v="1492142860"/>
    <n v="1486962460"/>
    <b v="0"/>
    <n v="0"/>
    <b v="0"/>
    <x v="17"/>
    <n v="0"/>
    <n v="0"/>
    <x v="3"/>
    <s v="faith"/>
    <x v="209"/>
    <d v="2442-11-03T17:16:40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s v="US"/>
    <s v="USD"/>
    <n v="1491007211"/>
    <n v="1488418811"/>
    <b v="0"/>
    <n v="0"/>
    <b v="0"/>
    <x v="17"/>
    <n v="0"/>
    <n v="0"/>
    <x v="3"/>
    <s v="faith"/>
    <x v="210"/>
    <d v="2442-06-25T06:41:5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s v="US"/>
    <s v="USD"/>
    <n v="1490499180"/>
    <n v="1488430760"/>
    <b v="0"/>
    <n v="0"/>
    <b v="0"/>
    <x v="17"/>
    <n v="0"/>
    <n v="0"/>
    <x v="3"/>
    <s v="faith"/>
    <x v="211"/>
    <d v="2442-04-27T11:30:00"/>
  </r>
  <r>
    <n v="1705"/>
    <s v="Piano Prayer Album - Russ James"/>
    <s v="An instrumental album that ranges from hymns to contemporary music. All the music is recorded by myself."/>
    <x v="38"/>
    <n v="0"/>
    <x v="1"/>
    <s v="US"/>
    <s v="USD"/>
    <n v="1441814400"/>
    <n v="1440807846"/>
    <b v="0"/>
    <n v="0"/>
    <b v="0"/>
    <x v="17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x v="10"/>
    <n v="0"/>
    <x v="1"/>
    <s v="DE"/>
    <s v="EUR"/>
    <n v="1440314472"/>
    <n v="1435130472"/>
    <b v="0"/>
    <n v="0"/>
    <b v="0"/>
    <x v="17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x v="11"/>
    <n v="0"/>
    <x v="1"/>
    <s v="US"/>
    <s v="USD"/>
    <n v="1462135706"/>
    <n v="1458679706"/>
    <b v="0"/>
    <n v="0"/>
    <b v="0"/>
    <x v="17"/>
    <n v="0"/>
    <n v="0"/>
    <x v="3"/>
    <s v="faith"/>
    <x v="214"/>
    <d v="2433-05-01T16:04:20"/>
  </r>
  <r>
    <n v="1712"/>
    <s v="Midwest Cowboy Ministries"/>
    <s v="Recording/equipment for MCM - a team of musicians who will help your local musicians to hold your own Cowboy Church with Gospel Music"/>
    <x v="6"/>
    <n v="0"/>
    <x v="1"/>
    <s v="US"/>
    <s v="USD"/>
    <n v="1435701353"/>
    <n v="1430517353"/>
    <b v="0"/>
    <n v="0"/>
    <b v="0"/>
    <x v="17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x v="6"/>
    <n v="0"/>
    <x v="1"/>
    <s v="US"/>
    <s v="USD"/>
    <n v="1449831863"/>
    <n v="1447239863"/>
    <b v="0"/>
    <n v="0"/>
    <b v="0"/>
    <x v="17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s v="US"/>
    <s v="USD"/>
    <n v="1465521306"/>
    <n v="1460337306"/>
    <b v="0"/>
    <n v="0"/>
    <b v="0"/>
    <x v="17"/>
    <n v="0"/>
    <n v="0"/>
    <x v="3"/>
    <s v="faith"/>
    <x v="217"/>
    <d v="2434-05-28T12:31:00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s v="US"/>
    <s v="USD"/>
    <n v="1445738783"/>
    <n v="1443146783"/>
    <b v="0"/>
    <n v="0"/>
    <b v="0"/>
    <x v="17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x v="19"/>
    <n v="0"/>
    <x v="1"/>
    <s v="US"/>
    <s v="USD"/>
    <n v="1434034800"/>
    <n v="1432849552"/>
    <b v="0"/>
    <n v="0"/>
    <b v="0"/>
    <x v="17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s v="US"/>
    <s v="USD"/>
    <n v="1452920400"/>
    <n v="1447777481"/>
    <b v="0"/>
    <n v="0"/>
    <b v="0"/>
    <x v="17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x v="20"/>
    <n v="0"/>
    <x v="1"/>
    <s v="US"/>
    <s v="USD"/>
    <n v="1473802200"/>
    <n v="1472746374"/>
    <b v="0"/>
    <n v="0"/>
    <b v="0"/>
    <x v="17"/>
    <n v="0"/>
    <n v="0"/>
    <x v="3"/>
    <s v="faith"/>
    <x v="221"/>
    <d v="2437-01-10T23:00:00"/>
  </r>
  <r>
    <n v="1740"/>
    <s v="Recording Studio Time"/>
    <s v="I recently recorded a new single. With your help I can return to the studio. Would you like to be part of my next worship project?"/>
    <x v="7"/>
    <n v="0"/>
    <x v="1"/>
    <s v="US"/>
    <s v="USD"/>
    <n v="1437075422"/>
    <n v="1434483422"/>
    <b v="0"/>
    <n v="0"/>
    <b v="0"/>
    <x v="17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x v="17"/>
    <n v="0"/>
    <x v="1"/>
    <s v="AU"/>
    <s v="AUD"/>
    <n v="1408999088"/>
    <n v="1407184688"/>
    <b v="1"/>
    <n v="0"/>
    <b v="0"/>
    <x v="18"/>
    <n v="0"/>
    <n v="0"/>
    <x v="7"/>
    <s v="photobooks"/>
    <x v="223"/>
    <d v="2416-06-29T14:21:20"/>
  </r>
  <r>
    <n v="1813"/>
    <s v="Libya : The Lost Days"/>
    <s v="This project aims to document, Libyan photographic history; through both print and artisan mediums ."/>
    <x v="89"/>
    <n v="0"/>
    <x v="1"/>
    <s v="GB"/>
    <s v="GBP"/>
    <n v="1407532812"/>
    <n v="1404940812"/>
    <b v="0"/>
    <n v="0"/>
    <b v="0"/>
    <x v="18"/>
    <n v="0"/>
    <n v="0"/>
    <x v="7"/>
    <s v="photobooks"/>
    <x v="224"/>
    <d v="2416-01-11T21:22:00"/>
  </r>
  <r>
    <n v="1815"/>
    <s v="Texas to Florida"/>
    <s v="Photographic roadtrip from Dallas/Ft Worth, Texas to Florida's beaches. A summer photography roadtrip project to include 5 states."/>
    <x v="7"/>
    <n v="0"/>
    <x v="1"/>
    <s v="US"/>
    <s v="USD"/>
    <n v="1435787137"/>
    <n v="1434577537"/>
    <b v="0"/>
    <n v="0"/>
    <b v="0"/>
    <x v="18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x v="57"/>
    <n v="0"/>
    <x v="1"/>
    <s v="US"/>
    <s v="USD"/>
    <n v="1428035850"/>
    <n v="1425447450"/>
    <b v="0"/>
    <n v="0"/>
    <b v="0"/>
    <x v="18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s v="GB"/>
    <s v="GBP"/>
    <n v="1422256341"/>
    <n v="1419664341"/>
    <b v="0"/>
    <n v="0"/>
    <b v="0"/>
    <x v="10"/>
    <n v="0"/>
    <n v="0"/>
    <x v="5"/>
    <s v="mobile games"/>
    <x v="227"/>
    <d v="2420-09-11T00:03:30"/>
  </r>
  <r>
    <n v="1869"/>
    <s v="Castle Crawler RPG"/>
    <s v="CCRPG will be a 2D Pixel Art Game based on similar elements to the SNES game &quot;Zelda: A Link to the Past&quot; with RPG elements added in."/>
    <x v="20"/>
    <n v="0"/>
    <x v="1"/>
    <s v="US"/>
    <s v="USD"/>
    <n v="1483488249"/>
    <n v="1480896249"/>
    <b v="0"/>
    <n v="0"/>
    <b v="0"/>
    <x v="10"/>
    <n v="0"/>
    <n v="0"/>
    <x v="5"/>
    <s v="mobile games"/>
    <x v="228"/>
    <d v="2440-02-06T00:41:30"/>
  </r>
  <r>
    <n v="1876"/>
    <s v="Migration Madness (Android)"/>
    <s v="An arcade styled side scroller. Help Bob the pilot steer his plane through hordes of migrating birds strapped with explosives."/>
    <x v="91"/>
    <n v="0"/>
    <x v="1"/>
    <s v="AU"/>
    <s v="AUD"/>
    <n v="1402901405"/>
    <n v="1400309405"/>
    <b v="0"/>
    <n v="0"/>
    <b v="0"/>
    <x v="10"/>
    <n v="0"/>
    <n v="0"/>
    <x v="5"/>
    <s v="mobile games"/>
    <x v="229"/>
    <d v="2414-07-24T20:20:50"/>
  </r>
  <r>
    <n v="1877"/>
    <s v="Chip Dip II: Son of Chip Dip! - A Terrible, Terrible Game"/>
    <s v="It's obvious you won't survive by your wits alone. Unfortunately that's all you've got, Chip. Run!"/>
    <x v="92"/>
    <n v="0"/>
    <x v="1"/>
    <s v="US"/>
    <s v="USD"/>
    <n v="1425170525"/>
    <n v="1422664925"/>
    <b v="0"/>
    <n v="0"/>
    <b v="0"/>
    <x v="10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x v="28"/>
    <n v="0"/>
    <x v="1"/>
    <s v="AU"/>
    <s v="AUD"/>
    <n v="1402618355"/>
    <n v="1400026355"/>
    <b v="0"/>
    <n v="0"/>
    <b v="0"/>
    <x v="10"/>
    <n v="0"/>
    <n v="0"/>
    <x v="5"/>
    <s v="mobile games"/>
    <x v="231"/>
    <d v="2414-06-22T02:05:50"/>
  </r>
  <r>
    <n v="1982"/>
    <s v="Lonely Boy: 55 male models 200s sensual expression"/>
    <s v="Express a very dark place in my childhood. Release my emotions through photography in a form of Art."/>
    <x v="93"/>
    <n v="0"/>
    <x v="1"/>
    <s v="HK"/>
    <s v="HKD"/>
    <n v="1480863887"/>
    <n v="1478268287"/>
    <b v="0"/>
    <n v="0"/>
    <b v="0"/>
    <x v="19"/>
    <n v="0"/>
    <n v="0"/>
    <x v="7"/>
    <s v="people"/>
    <x v="232"/>
    <d v="2439-04-08T06:47:50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s v="GB"/>
    <s v="GBP"/>
    <n v="1450706837"/>
    <n v="1448114837"/>
    <b v="0"/>
    <n v="0"/>
    <b v="0"/>
    <x v="19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s v="US"/>
    <s v="USD"/>
    <n v="1481072942"/>
    <n v="1475885342"/>
    <b v="0"/>
    <n v="0"/>
    <b v="0"/>
    <x v="19"/>
    <n v="0"/>
    <n v="0"/>
    <x v="7"/>
    <s v="people"/>
    <x v="234"/>
    <d v="2439-05-02T11:30:20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s v="US"/>
    <s v="USD"/>
    <n v="1405021211"/>
    <n v="1402429211"/>
    <b v="0"/>
    <n v="0"/>
    <b v="0"/>
    <x v="19"/>
    <n v="0"/>
    <n v="0"/>
    <x v="7"/>
    <s v="people"/>
    <x v="235"/>
    <d v="2415-03-27T04:41:50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s v="US"/>
    <s v="USD"/>
    <n v="1409091612"/>
    <n v="1406499612"/>
    <b v="0"/>
    <n v="0"/>
    <b v="0"/>
    <x v="19"/>
    <n v="0"/>
    <n v="0"/>
    <x v="7"/>
    <s v="people"/>
    <x v="236"/>
    <d v="2416-07-10T07:22:00"/>
  </r>
  <r>
    <n v="2141"/>
    <s v="King of Consoles"/>
    <s v="A place where people can test out the latest video games, for an hourly fee. It's cheaper than wasting money on a $60 game that sucked"/>
    <x v="57"/>
    <n v="0"/>
    <x v="1"/>
    <s v="US"/>
    <s v="USD"/>
    <n v="1415947159"/>
    <n v="1413351559"/>
    <b v="0"/>
    <n v="0"/>
    <b v="0"/>
    <x v="9"/>
    <n v="0"/>
    <n v="0"/>
    <x v="5"/>
    <s v="video games"/>
    <x v="237"/>
    <d v="2418-09-11T18:33:10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s v="US"/>
    <s v="USD"/>
    <n v="1280534400"/>
    <n v="1277512556"/>
    <b v="0"/>
    <n v="0"/>
    <b v="0"/>
    <x v="9"/>
    <n v="0"/>
    <n v="0"/>
    <x v="5"/>
    <s v="video games"/>
    <x v="238"/>
    <d v="2375-10-15T00:00:00"/>
  </r>
  <r>
    <n v="2341"/>
    <s v="Cutting Edge Fitness Website (Canceled)"/>
    <s v="This website will serve as an interface to change lives and have a community routing for your success!"/>
    <x v="6"/>
    <n v="0"/>
    <x v="0"/>
    <s v="US"/>
    <s v="USD"/>
    <n v="1436729504"/>
    <n v="1434137504"/>
    <b v="0"/>
    <n v="0"/>
    <b v="0"/>
    <x v="3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s v="US"/>
    <s v="USD"/>
    <n v="1412571600"/>
    <n v="1410799870"/>
    <b v="0"/>
    <n v="0"/>
    <b v="0"/>
    <x v="3"/>
    <n v="0"/>
    <n v="0"/>
    <x v="1"/>
    <s v="web"/>
    <x v="240"/>
    <d v="2417-08-17T02:00:00"/>
  </r>
  <r>
    <n v="2345"/>
    <s v="Social Media Website (Canceled)"/>
    <s v="My team and I are creating a social media website for pet lovers across the world! Fashion, animal shows, adoptions, and more."/>
    <x v="7"/>
    <n v="0"/>
    <x v="0"/>
    <s v="US"/>
    <s v="USD"/>
    <n v="1427845140"/>
    <n v="1424822556"/>
    <b v="0"/>
    <n v="0"/>
    <b v="0"/>
    <x v="3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s v="SE"/>
    <s v="SEK"/>
    <n v="1439318228"/>
    <n v="1436812628"/>
    <b v="0"/>
    <n v="0"/>
    <b v="0"/>
    <x v="3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x v="22"/>
    <n v="0"/>
    <x v="0"/>
    <s v="IE"/>
    <s v="EUR"/>
    <n v="1483474370"/>
    <n v="1480882370"/>
    <b v="0"/>
    <n v="0"/>
    <b v="0"/>
    <x v="3"/>
    <n v="0"/>
    <n v="0"/>
    <x v="1"/>
    <s v="web"/>
    <x v="243"/>
    <d v="2440-02-04T10:08:20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s v="US"/>
    <s v="USD"/>
    <n v="1433603552"/>
    <n v="1428419552"/>
    <b v="0"/>
    <n v="0"/>
    <b v="0"/>
    <x v="3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s v="US"/>
    <s v="USD"/>
    <n v="1429632822"/>
    <n v="1428596022"/>
    <b v="0"/>
    <n v="0"/>
    <b v="0"/>
    <x v="3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x v="20"/>
    <n v="0"/>
    <x v="0"/>
    <s v="NL"/>
    <s v="EUR"/>
    <n v="1433530104"/>
    <n v="1430938104"/>
    <b v="0"/>
    <n v="0"/>
    <b v="0"/>
    <x v="3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x v="96"/>
    <n v="0"/>
    <x v="0"/>
    <s v="GB"/>
    <s v="GBP"/>
    <n v="1445093578"/>
    <n v="1442501578"/>
    <b v="0"/>
    <n v="0"/>
    <b v="0"/>
    <x v="3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x v="17"/>
    <n v="0"/>
    <x v="0"/>
    <s v="GB"/>
    <s v="GBP"/>
    <n v="1422664740"/>
    <n v="1417818036"/>
    <b v="0"/>
    <n v="0"/>
    <b v="0"/>
    <x v="3"/>
    <n v="0"/>
    <n v="0"/>
    <x v="1"/>
    <s v="web"/>
    <x v="248"/>
    <d v="2420-10-28T06:30:00"/>
  </r>
  <r>
    <n v="2361"/>
    <s v="Lemme Grab it (Canceled)"/>
    <s v="A website for email/sms alerts of your personal selection, comparison of prices,consolidated database, best deals around for clothing."/>
    <x v="26"/>
    <n v="0"/>
    <x v="0"/>
    <s v="CA"/>
    <s v="CAD"/>
    <n v="1462053600"/>
    <n v="1459975008"/>
    <b v="0"/>
    <n v="0"/>
    <b v="0"/>
    <x v="3"/>
    <n v="0"/>
    <n v="0"/>
    <x v="1"/>
    <s v="web"/>
    <x v="249"/>
    <d v="2433-04-22T04:00:00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s v="US"/>
    <s v="USD"/>
    <n v="1451348200"/>
    <n v="1447460200"/>
    <b v="0"/>
    <n v="0"/>
    <b v="0"/>
    <x v="3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x v="98"/>
    <n v="0"/>
    <x v="0"/>
    <s v="US"/>
    <s v="USD"/>
    <n v="1445898356"/>
    <n v="1441146356"/>
    <b v="0"/>
    <n v="0"/>
    <b v="0"/>
    <x v="3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x v="19"/>
    <n v="0"/>
    <x v="0"/>
    <s v="IT"/>
    <s v="EUR"/>
    <n v="1453071600"/>
    <n v="1449596425"/>
    <b v="0"/>
    <n v="0"/>
    <b v="0"/>
    <x v="3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s v="US"/>
    <s v="USD"/>
    <n v="1455132611"/>
    <n v="1452540611"/>
    <b v="0"/>
    <n v="0"/>
    <b v="0"/>
    <x v="3"/>
    <n v="0"/>
    <n v="0"/>
    <x v="1"/>
    <s v="web"/>
    <x v="253"/>
    <d v="2431-02-11T03:01:50"/>
  </r>
  <r>
    <n v="2371"/>
    <s v="ProjectPetal.com (Canceled)"/>
    <s v="ProjectPetal.com is an all in one website for all Makers to share projects and ideas. A Facebook(R) Twitter(R) &amp; Github(R) all in one."/>
    <x v="38"/>
    <n v="0"/>
    <x v="0"/>
    <s v="US"/>
    <s v="USD"/>
    <n v="1435257596"/>
    <n v="1432665596"/>
    <b v="0"/>
    <n v="0"/>
    <b v="0"/>
    <x v="3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s v="US"/>
    <s v="USD"/>
    <n v="1473451437"/>
    <n v="1470859437"/>
    <b v="0"/>
    <n v="0"/>
    <b v="0"/>
    <x v="3"/>
    <n v="0"/>
    <n v="0"/>
    <x v="1"/>
    <s v="web"/>
    <x v="255"/>
    <d v="2436-12-01T08:39:30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s v="CA"/>
    <s v="CAD"/>
    <n v="1480110783"/>
    <n v="1477515183"/>
    <b v="0"/>
    <n v="0"/>
    <b v="0"/>
    <x v="3"/>
    <n v="0"/>
    <n v="0"/>
    <x v="1"/>
    <s v="web"/>
    <x v="256"/>
    <d v="2439-01-11T02:50:30"/>
  </r>
  <r>
    <n v="2378"/>
    <s v="KEEPUP INC (Canceled)"/>
    <s v="KEEPUP allows you to extend your social circle by introducing you to new people via your friends."/>
    <x v="99"/>
    <n v="0"/>
    <x v="0"/>
    <s v="US"/>
    <s v="USD"/>
    <n v="1440548330"/>
    <n v="1438042730"/>
    <b v="0"/>
    <n v="0"/>
    <b v="0"/>
    <x v="3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x v="41"/>
    <n v="0"/>
    <x v="0"/>
    <s v="US"/>
    <s v="USD"/>
    <n v="1444004616"/>
    <n v="1440116616"/>
    <b v="0"/>
    <n v="0"/>
    <b v="0"/>
    <x v="3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x v="41"/>
    <n v="0"/>
    <x v="0"/>
    <s v="CA"/>
    <s v="CAD"/>
    <n v="1420920424"/>
    <n v="1415736424"/>
    <b v="0"/>
    <n v="0"/>
    <b v="0"/>
    <x v="3"/>
    <n v="0"/>
    <n v="0"/>
    <x v="1"/>
    <s v="web"/>
    <x v="259"/>
    <d v="2420-04-09T09:10:40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s v="AU"/>
    <s v="AUD"/>
    <n v="1420352264"/>
    <n v="1416896264"/>
    <b v="0"/>
    <n v="0"/>
    <b v="0"/>
    <x v="3"/>
    <n v="0"/>
    <n v="0"/>
    <x v="1"/>
    <s v="web"/>
    <x v="260"/>
    <d v="2420-02-03T14:57:20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s v="US"/>
    <s v="USD"/>
    <n v="1446087223"/>
    <n v="1443495223"/>
    <b v="0"/>
    <n v="0"/>
    <b v="0"/>
    <x v="3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x v="102"/>
    <n v="0"/>
    <x v="0"/>
    <s v="US"/>
    <s v="USD"/>
    <n v="1484038620"/>
    <n v="1481597687"/>
    <b v="0"/>
    <n v="0"/>
    <b v="0"/>
    <x v="3"/>
    <n v="0"/>
    <n v="0"/>
    <x v="1"/>
    <s v="web"/>
    <x v="262"/>
    <d v="2440-04-09T17:30:00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s v="US"/>
    <s v="USD"/>
    <n v="1420233256"/>
    <n v="1417641256"/>
    <b v="0"/>
    <n v="0"/>
    <b v="0"/>
    <x v="3"/>
    <n v="0"/>
    <n v="0"/>
    <x v="1"/>
    <s v="web"/>
    <x v="263"/>
    <d v="2420-01-20T20:22:40"/>
  </r>
  <r>
    <n v="2398"/>
    <s v="Roekee.com (Canceled)"/>
    <s v="The internets new search engine. Looking for funding to develop our backend web indexing software with an emphasis on automation."/>
    <x v="1"/>
    <n v="0"/>
    <x v="0"/>
    <s v="US"/>
    <s v="USD"/>
    <n v="1435874384"/>
    <n v="1433282384"/>
    <b v="0"/>
    <n v="0"/>
    <b v="0"/>
    <x v="3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s v="SE"/>
    <s v="SEK"/>
    <n v="1418934506"/>
    <n v="1415910506"/>
    <b v="0"/>
    <n v="0"/>
    <b v="0"/>
    <x v="3"/>
    <n v="0"/>
    <n v="0"/>
    <x v="1"/>
    <s v="web"/>
    <x v="265"/>
    <d v="2419-08-23T12:44:20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s v="AU"/>
    <s v="AUD"/>
    <n v="1460615164"/>
    <n v="1458023164"/>
    <b v="0"/>
    <n v="0"/>
    <b v="0"/>
    <x v="3"/>
    <n v="0"/>
    <n v="0"/>
    <x v="1"/>
    <s v="web"/>
    <x v="266"/>
    <d v="2432-11-06T16:20:40"/>
  </r>
  <r>
    <n v="2404"/>
    <s v="Square Donuts Truck"/>
    <s v="We would love another Donut Food Truck for your famous Square Donuts.  We have one successful truck and retail store open already!"/>
    <x v="57"/>
    <n v="0"/>
    <x v="1"/>
    <s v="US"/>
    <s v="USD"/>
    <n v="1451782607"/>
    <n v="1449190607"/>
    <b v="0"/>
    <n v="0"/>
    <b v="0"/>
    <x v="11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s v="AU"/>
    <s v="AUD"/>
    <n v="1441619275"/>
    <n v="1439027275"/>
    <b v="0"/>
    <n v="0"/>
    <b v="0"/>
    <x v="11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s v="FR"/>
    <s v="EUR"/>
    <n v="1480185673"/>
    <n v="1476294073"/>
    <b v="0"/>
    <n v="0"/>
    <b v="0"/>
    <x v="11"/>
    <n v="0"/>
    <n v="0"/>
    <x v="6"/>
    <s v="food trucks"/>
    <x v="269"/>
    <d v="2439-01-19T18:52:10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s v="US"/>
    <s v="USD"/>
    <n v="1407705187"/>
    <n v="1405113187"/>
    <b v="0"/>
    <n v="0"/>
    <b v="0"/>
    <x v="11"/>
    <n v="0"/>
    <n v="0"/>
    <x v="6"/>
    <s v="food trucks"/>
    <x v="270"/>
    <d v="2416-01-31T20:11:10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s v="US"/>
    <s v="USD"/>
    <n v="1424281389"/>
    <n v="1419097389"/>
    <b v="0"/>
    <n v="0"/>
    <b v="0"/>
    <x v="11"/>
    <n v="0"/>
    <n v="0"/>
    <x v="6"/>
    <s v="food trucks"/>
    <x v="271"/>
    <d v="2421-05-03T09:11:30"/>
  </r>
  <r>
    <n v="2426"/>
    <s v="The Low-Calorie Food Truck"/>
    <s v="Aspiring to create a food truck with many delicious low calorie meals to encourage healthy eating while enjoying every bite."/>
    <x v="2"/>
    <n v="0"/>
    <x v="1"/>
    <s v="US"/>
    <s v="USD"/>
    <n v="1439006692"/>
    <n v="1433822692"/>
    <b v="0"/>
    <n v="0"/>
    <b v="0"/>
    <x v="11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x v="20"/>
    <n v="0"/>
    <x v="1"/>
    <s v="US"/>
    <s v="USD"/>
    <n v="1456608943"/>
    <n v="1454016943"/>
    <b v="0"/>
    <n v="0"/>
    <b v="0"/>
    <x v="11"/>
    <n v="0"/>
    <n v="0"/>
    <x v="6"/>
    <s v="food trucks"/>
    <x v="273"/>
    <d v="2431-07-31T23:57:10"/>
  </r>
  <r>
    <n v="2437"/>
    <s v="Cuppa Gumbos"/>
    <s v="Homemade Gumbo, Stews and Curry to be served hot and fresh everyday at any festival or concert we can attend."/>
    <x v="28"/>
    <n v="0"/>
    <x v="1"/>
    <s v="US"/>
    <s v="USD"/>
    <n v="1426615200"/>
    <n v="1422400188"/>
    <b v="0"/>
    <n v="0"/>
    <b v="0"/>
    <x v="11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x v="20"/>
    <n v="0"/>
    <x v="1"/>
    <s v="US"/>
    <s v="USD"/>
    <n v="1445197129"/>
    <n v="1442605129"/>
    <b v="0"/>
    <n v="0"/>
    <b v="0"/>
    <x v="11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x v="20"/>
    <n v="0"/>
    <x v="1"/>
    <s v="US"/>
    <s v="USD"/>
    <n v="1465333560"/>
    <n v="1462743308"/>
    <b v="0"/>
    <n v="0"/>
    <b v="0"/>
    <x v="20"/>
    <n v="0"/>
    <n v="0"/>
    <x v="6"/>
    <s v="restaurants"/>
    <x v="276"/>
    <d v="2434-05-06T19:00:00"/>
  </r>
  <r>
    <n v="2504"/>
    <s v="Halal Restaurant and Internet Cafe"/>
    <s v="Halal Restaurant and Internet Cafe 20 percent of profits will go to building masjids."/>
    <x v="104"/>
    <n v="0"/>
    <x v="1"/>
    <s v="US"/>
    <s v="USD"/>
    <n v="1416014534"/>
    <n v="1413418934"/>
    <b v="0"/>
    <n v="0"/>
    <b v="0"/>
    <x v="20"/>
    <n v="0"/>
    <n v="0"/>
    <x v="6"/>
    <s v="restaurants"/>
    <x v="277"/>
    <d v="2418-09-19T13:42:20"/>
  </r>
  <r>
    <n v="2505"/>
    <s v="PASTATUTION"/>
    <s v="PASTATUTION- The act or practice of engaging in Pasta Making for money.  _x000a__x000a_Help us get the Arcobaleno Pasta Extruder!"/>
    <x v="11"/>
    <n v="0"/>
    <x v="1"/>
    <s v="US"/>
    <s v="USD"/>
    <n v="1426292416"/>
    <n v="1423704016"/>
    <b v="0"/>
    <n v="0"/>
    <b v="0"/>
    <x v="20"/>
    <n v="0"/>
    <n v="0"/>
    <x v="6"/>
    <s v="restaurants"/>
    <x v="278"/>
    <d v="2015-03-14T00:20:16"/>
  </r>
  <r>
    <n v="2507"/>
    <s v="Help Cafe Talavera get a New Kitchen!"/>
    <s v="Unique dishes for a unique city!."/>
    <x v="105"/>
    <n v="0"/>
    <x v="1"/>
    <s v="US"/>
    <s v="USD"/>
    <n v="1431308704"/>
    <n v="1428716704"/>
    <b v="0"/>
    <n v="0"/>
    <b v="0"/>
    <x v="20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x v="2"/>
    <n v="0"/>
    <x v="1"/>
    <s v="US"/>
    <s v="USD"/>
    <n v="1408056634"/>
    <n v="1405464634"/>
    <b v="0"/>
    <n v="0"/>
    <b v="0"/>
    <x v="20"/>
    <n v="0"/>
    <n v="0"/>
    <x v="6"/>
    <s v="restaurants"/>
    <x v="280"/>
    <d v="2416-03-12T12:25:40"/>
  </r>
  <r>
    <n v="2511"/>
    <s v="loluli's"/>
    <s v="Fresh Fast Food. A bbq ramen bar thats healthy, tasty and made to order right in front of your eyes....... From flame to bowl"/>
    <x v="36"/>
    <n v="0"/>
    <x v="1"/>
    <s v="GB"/>
    <s v="GBP"/>
    <n v="1454323413"/>
    <n v="1451731413"/>
    <b v="0"/>
    <n v="0"/>
    <b v="0"/>
    <x v="20"/>
    <n v="0"/>
    <n v="0"/>
    <x v="6"/>
    <s v="restaurants"/>
    <x v="281"/>
    <d v="2430-11-09T11:15:30"/>
  </r>
  <r>
    <n v="2512"/>
    <s v="Somethin' Tasty"/>
    <s v="Somethin' Tasty is a unique coffee, pastry &amp; retail store. We consign from all local sources: pottery, glass &amp; art."/>
    <x v="106"/>
    <n v="0"/>
    <x v="1"/>
    <s v="US"/>
    <s v="USD"/>
    <n v="1418504561"/>
    <n v="1417208561"/>
    <b v="0"/>
    <n v="0"/>
    <b v="0"/>
    <x v="20"/>
    <n v="0"/>
    <n v="0"/>
    <x v="6"/>
    <s v="restaurants"/>
    <x v="282"/>
    <d v="2419-07-04T18:26:50"/>
  </r>
  <r>
    <n v="2513"/>
    <s v="Yahu Restaurants"/>
    <s v="Wir wollen einen Ort erschaffen an dem man sich wohlfÃ¼hlen kann, ein Ort an dem die Gedanken frei sind und man das Essen genieÃŸen kann."/>
    <x v="93"/>
    <n v="0"/>
    <x v="1"/>
    <s v="DE"/>
    <s v="EUR"/>
    <n v="1488067789"/>
    <n v="1482883789"/>
    <b v="0"/>
    <n v="0"/>
    <b v="0"/>
    <x v="20"/>
    <n v="0"/>
    <n v="0"/>
    <x v="6"/>
    <s v="restaurants"/>
    <x v="283"/>
    <d v="2441-07-20T01:38:10"/>
  </r>
  <r>
    <n v="2516"/>
    <s v="Morning Glory"/>
    <s v="Hi, everyone my name is Alex, and i want to create not just a cafe spot, but a place that gives everyone a nice warm homey feeling."/>
    <x v="107"/>
    <n v="0"/>
    <x v="1"/>
    <s v="US"/>
    <s v="USD"/>
    <n v="1417279252"/>
    <n v="1414683652"/>
    <b v="0"/>
    <n v="0"/>
    <b v="0"/>
    <x v="20"/>
    <n v="0"/>
    <n v="0"/>
    <x v="6"/>
    <s v="restaurants"/>
    <x v="284"/>
    <d v="2419-02-12T22:48:40"/>
  </r>
  <r>
    <n v="2518"/>
    <s v="Southern California's Backroad Eateries"/>
    <s v="I am traveling the backroads of Southern California, to discover the best out-of-the-way eateries the area has to offer"/>
    <x v="6"/>
    <n v="0"/>
    <x v="1"/>
    <s v="US"/>
    <s v="USD"/>
    <n v="1415899228"/>
    <n v="1413303628"/>
    <b v="0"/>
    <n v="0"/>
    <b v="0"/>
    <x v="20"/>
    <n v="0"/>
    <n v="0"/>
    <x v="6"/>
    <s v="restaurants"/>
    <x v="285"/>
    <d v="2418-09-06T05:24:40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s v="US"/>
    <s v="USD"/>
    <n v="1476559260"/>
    <n v="1472567085"/>
    <b v="0"/>
    <n v="0"/>
    <b v="0"/>
    <x v="20"/>
    <n v="0"/>
    <n v="0"/>
    <x v="6"/>
    <s v="restaurants"/>
    <x v="286"/>
    <d v="2437-11-26T01:30:00"/>
  </r>
  <r>
    <n v="2561"/>
    <s v="Project Bearnaise Trucks (Canceled)"/>
    <s v="Ever had chicken fingers smothered in bearnaise sauce, resting on a bed of your favorite rice? We need these meals on wheels."/>
    <x v="36"/>
    <n v="0"/>
    <x v="0"/>
    <s v="CA"/>
    <s v="CAD"/>
    <n v="1444740089"/>
    <n v="1442148089"/>
    <b v="0"/>
    <n v="0"/>
    <b v="0"/>
    <x v="11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x v="2"/>
    <n v="0"/>
    <x v="0"/>
    <s v="US"/>
    <s v="USD"/>
    <n v="1438226451"/>
    <n v="1433042451"/>
    <b v="0"/>
    <n v="0"/>
    <b v="0"/>
    <x v="11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s v="CA"/>
    <s v="CAD"/>
    <n v="1406854699"/>
    <n v="1404262699"/>
    <b v="0"/>
    <n v="0"/>
    <b v="0"/>
    <x v="11"/>
    <n v="0"/>
    <n v="0"/>
    <x v="6"/>
    <s v="food trucks"/>
    <x v="289"/>
    <d v="2415-10-25T09:43:10"/>
  </r>
  <r>
    <n v="2566"/>
    <s v="Mamma B's Pizza Get's Rolling (Canceled)"/>
    <s v="You can skip the hotdog cart and enjoy fresh, hot, delicious, handmade pizza when Mamma B's takes her show on the road!"/>
    <x v="104"/>
    <n v="0"/>
    <x v="0"/>
    <s v="US"/>
    <s v="USD"/>
    <n v="1408663948"/>
    <n v="1406071948"/>
    <b v="0"/>
    <n v="0"/>
    <b v="0"/>
    <x v="11"/>
    <n v="0"/>
    <n v="0"/>
    <x v="6"/>
    <s v="food trucks"/>
    <x v="290"/>
    <d v="2416-05-21T19:24:40"/>
  </r>
  <r>
    <n v="2572"/>
    <s v="A Dream of Naughty Nachos (Canceled)"/>
    <s v="Mesquite smoked brisket nachos, food truck style, with homemade salsa to make your taste buds dance."/>
    <x v="41"/>
    <n v="0"/>
    <x v="0"/>
    <s v="US"/>
    <s v="USD"/>
    <n v="1428893517"/>
    <n v="1426301517"/>
    <b v="0"/>
    <n v="0"/>
    <b v="0"/>
    <x v="11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s v="US"/>
    <s v="USD"/>
    <n v="1408803149"/>
    <n v="1404915149"/>
    <b v="0"/>
    <n v="0"/>
    <b v="0"/>
    <x v="11"/>
    <n v="0"/>
    <n v="0"/>
    <x v="6"/>
    <s v="food trucks"/>
    <x v="292"/>
    <d v="2416-06-06T22:04:50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s v="US"/>
    <s v="USD"/>
    <n v="1463600945"/>
    <n v="1461786545"/>
    <b v="0"/>
    <n v="0"/>
    <b v="0"/>
    <x v="11"/>
    <n v="0"/>
    <n v="0"/>
    <x v="6"/>
    <s v="food trucks"/>
    <x v="293"/>
    <d v="2433-10-18T06:10:50"/>
  </r>
  <r>
    <n v="2575"/>
    <s v="Vdub dogs (Canceled)"/>
    <s v="Hello everyone, Iv'e decided to put my love for old Volkswagen buses and my love for cooking together! Support vdub dogs hot dog bus!"/>
    <x v="108"/>
    <n v="0"/>
    <x v="0"/>
    <s v="US"/>
    <s v="USD"/>
    <n v="1421030194"/>
    <n v="1418438194"/>
    <b v="0"/>
    <n v="0"/>
    <b v="0"/>
    <x v="11"/>
    <n v="0"/>
    <n v="0"/>
    <x v="6"/>
    <s v="food trucks"/>
    <x v="294"/>
    <d v="2420-04-22T02:05:40"/>
  </r>
  <r>
    <n v="2576"/>
    <s v="2 Go Fast Food (Canceled)"/>
    <s v="A New Twist with an American and Philippine fast food Mobile Trailer."/>
    <x v="20"/>
    <n v="0"/>
    <x v="0"/>
    <s v="US"/>
    <s v="USD"/>
    <n v="1428707647"/>
    <n v="1424823247"/>
    <b v="0"/>
    <n v="0"/>
    <b v="0"/>
    <x v="11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x v="57"/>
    <n v="0"/>
    <x v="0"/>
    <s v="US"/>
    <s v="USD"/>
    <n v="1407181297"/>
    <n v="1405021297"/>
    <b v="0"/>
    <n v="0"/>
    <b v="0"/>
    <x v="11"/>
    <n v="0"/>
    <n v="0"/>
    <x v="6"/>
    <s v="food trucks"/>
    <x v="296"/>
    <d v="2415-12-02T04:56:10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s v="US"/>
    <s v="USD"/>
    <n v="1444410000"/>
    <n v="1440203579"/>
    <b v="0"/>
    <n v="0"/>
    <b v="0"/>
    <x v="11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x v="20"/>
    <n v="0"/>
    <x v="1"/>
    <s v="US"/>
    <s v="USD"/>
    <n v="1434341369"/>
    <n v="1431749369"/>
    <b v="0"/>
    <n v="0"/>
    <b v="0"/>
    <x v="11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s v="AU"/>
    <s v="AUD"/>
    <n v="1453817297"/>
    <n v="1453212497"/>
    <b v="0"/>
    <n v="0"/>
    <b v="0"/>
    <x v="11"/>
    <n v="0"/>
    <n v="0"/>
    <x v="6"/>
    <s v="food trucks"/>
    <x v="299"/>
    <d v="2430-09-11T21:22:50"/>
  </r>
  <r>
    <n v="2593"/>
    <s v="L.J. Silvers' Ice Cream and Taco Van"/>
    <s v="What could be better than satisfying your hunger with ice cream or a taco (or both) from a 1970's mural van blastin disco music!"/>
    <x v="20"/>
    <n v="0"/>
    <x v="1"/>
    <s v="US"/>
    <s v="USD"/>
    <n v="1429993026"/>
    <n v="1427401026"/>
    <b v="0"/>
    <n v="0"/>
    <b v="0"/>
    <x v="11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n v="1465970108"/>
    <b v="0"/>
    <n v="0"/>
    <b v="0"/>
    <x v="21"/>
    <n v="0"/>
    <n v="0"/>
    <x v="1"/>
    <s v="space exploration"/>
    <x v="301"/>
    <d v="2435-05-15T21:30:00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s v="US"/>
    <s v="USD"/>
    <n v="1412119423"/>
    <n v="1410391423"/>
    <b v="0"/>
    <n v="0"/>
    <b v="0"/>
    <x v="11"/>
    <n v="0"/>
    <n v="0"/>
    <x v="6"/>
    <s v="food trucks"/>
    <x v="302"/>
    <d v="2417-06-25T17:57:10"/>
  </r>
  <r>
    <n v="2687"/>
    <s v="Munch Wagon"/>
    <s v="Your American Pizzas, Wings, Stuffed Gouda Burger, Sweet &amp; Russet Potato Fries served on a food Truck!!"/>
    <x v="57"/>
    <n v="0"/>
    <x v="1"/>
    <s v="US"/>
    <s v="USD"/>
    <n v="1435591318"/>
    <n v="1432999318"/>
    <b v="0"/>
    <n v="0"/>
    <b v="0"/>
    <x v="11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x v="109"/>
    <n v="0"/>
    <x v="1"/>
    <s v="CA"/>
    <s v="CAD"/>
    <n v="1407533463"/>
    <n v="1404941463"/>
    <b v="0"/>
    <n v="0"/>
    <b v="0"/>
    <x v="11"/>
    <n v="0"/>
    <n v="0"/>
    <x v="6"/>
    <s v="food trucks"/>
    <x v="304"/>
    <d v="2416-01-11T23:10:30"/>
  </r>
  <r>
    <n v="2743"/>
    <s v="St. Nick Jr"/>
    <s v="One Christmas every child was naughty, and Santa's son _x000a_St. Nick Jr sacrifices all his gifts over his whole life, for the children"/>
    <x v="110"/>
    <n v="0"/>
    <x v="1"/>
    <s v="US"/>
    <s v="USD"/>
    <n v="1476863607"/>
    <n v="1474271607"/>
    <b v="0"/>
    <n v="0"/>
    <b v="0"/>
    <x v="22"/>
    <n v="0"/>
    <n v="0"/>
    <x v="2"/>
    <s v="children's books"/>
    <x v="305"/>
    <d v="2437-12-31T06:54:30"/>
  </r>
  <r>
    <n v="2750"/>
    <s v="My Child, My Blessing"/>
    <s v="This is a journal where parents daily write something positive about their child.  Places for pictures, too."/>
    <x v="111"/>
    <n v="0"/>
    <x v="1"/>
    <s v="US"/>
    <s v="USD"/>
    <n v="1341086400"/>
    <n v="1340055345"/>
    <b v="0"/>
    <n v="0"/>
    <b v="0"/>
    <x v="22"/>
    <n v="0"/>
    <n v="0"/>
    <x v="2"/>
    <s v="children's books"/>
    <x v="306"/>
    <d v="2394-12-22T08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s v="US"/>
    <s v="USD"/>
    <n v="1403039842"/>
    <n v="1397855842"/>
    <b v="0"/>
    <n v="0"/>
    <b v="0"/>
    <x v="22"/>
    <n v="0"/>
    <n v="0"/>
    <x v="2"/>
    <s v="children's books"/>
    <x v="307"/>
    <d v="2414-08-09T20:53:40"/>
  </r>
  <r>
    <n v="2754"/>
    <s v="From here...to there!"/>
    <s v="I have been a writer all my life. But until recently never a parent. I want to write a children book for my children, and yours!"/>
    <x v="20"/>
    <n v="0"/>
    <x v="1"/>
    <s v="US"/>
    <s v="USD"/>
    <n v="1410448551"/>
    <n v="1407856551"/>
    <b v="0"/>
    <n v="0"/>
    <b v="0"/>
    <x v="22"/>
    <n v="0"/>
    <n v="0"/>
    <x v="2"/>
    <s v="children's books"/>
    <x v="308"/>
    <d v="2416-12-14T08:38:30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s v="GB"/>
    <s v="GBP"/>
    <n v="1371726258"/>
    <n v="1369134258"/>
    <b v="0"/>
    <n v="0"/>
    <b v="0"/>
    <x v="22"/>
    <n v="0"/>
    <n v="0"/>
    <x v="2"/>
    <s v="children's books"/>
    <x v="309"/>
    <d v="2404-09-06T14:43:00"/>
  </r>
  <r>
    <n v="2765"/>
    <s v="A Story Book For Kids: Technology and Everyday Life"/>
    <s v="I am writing an illustrated book for children ages 3 to 7 that meshes technology in everyday life stories."/>
    <x v="1"/>
    <n v="0"/>
    <x v="1"/>
    <s v="US"/>
    <s v="USD"/>
    <n v="1351432428"/>
    <n v="1350050028"/>
    <b v="0"/>
    <n v="0"/>
    <b v="0"/>
    <x v="22"/>
    <n v="0"/>
    <n v="0"/>
    <x v="2"/>
    <s v="children's books"/>
    <x v="310"/>
    <d v="2398-04-02T18:58:00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s v="US"/>
    <s v="USD"/>
    <n v="1359738000"/>
    <n v="1355489140"/>
    <b v="0"/>
    <n v="0"/>
    <b v="0"/>
    <x v="22"/>
    <n v="0"/>
    <n v="0"/>
    <x v="2"/>
    <s v="children's books"/>
    <x v="311"/>
    <d v="2400-11-19T02:00:00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s v="US"/>
    <s v="USD"/>
    <n v="1381006294"/>
    <n v="1379710294"/>
    <b v="0"/>
    <n v="0"/>
    <b v="0"/>
    <x v="22"/>
    <n v="0"/>
    <n v="0"/>
    <x v="2"/>
    <s v="children's books"/>
    <x v="312"/>
    <d v="2407-08-16T16:35:40"/>
  </r>
  <r>
    <n v="2780"/>
    <s v="Travel with baby"/>
    <s v="Turn the World with my kids, and then write a book with the advice for traveling with baby"/>
    <x v="36"/>
    <n v="0"/>
    <x v="1"/>
    <s v="IT"/>
    <s v="EUR"/>
    <n v="1489142688"/>
    <n v="1486550688"/>
    <b v="0"/>
    <n v="0"/>
    <b v="0"/>
    <x v="22"/>
    <n v="0"/>
    <n v="0"/>
    <x v="2"/>
    <s v="children's books"/>
    <x v="313"/>
    <d v="2441-11-21T11:28:00"/>
  </r>
  <r>
    <n v="2842"/>
    <s v="HIDDEN: The FCO Plays"/>
    <s v="A play performed at the FCO Global Summit on the Preventing Sexual Violence Initiative, hosted by William Hague and Angelina Jolie"/>
    <x v="17"/>
    <n v="0"/>
    <x v="1"/>
    <s v="GB"/>
    <s v="GBP"/>
    <n v="1403348400"/>
    <n v="1401058295"/>
    <b v="0"/>
    <n v="0"/>
    <b v="0"/>
    <x v="23"/>
    <n v="0"/>
    <n v="0"/>
    <x v="8"/>
    <s v="plays"/>
    <x v="314"/>
    <d v="2414-09-14T14:00:00"/>
  </r>
  <r>
    <n v="2843"/>
    <s v="Summer Adaptation of Fallen Angels"/>
    <s v="We're high school students directing a film adaptation of the play, Fallen Angels, written by NoÃ«l Coward and set in the 1920's."/>
    <x v="4"/>
    <n v="0"/>
    <x v="1"/>
    <s v="US"/>
    <s v="USD"/>
    <n v="1465790400"/>
    <n v="1462210950"/>
    <b v="0"/>
    <n v="0"/>
    <b v="0"/>
    <x v="23"/>
    <n v="0"/>
    <n v="0"/>
    <x v="8"/>
    <s v="plays"/>
    <x v="315"/>
    <d v="2434-06-28T16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s v="US"/>
    <s v="USD"/>
    <n v="1432917394"/>
    <n v="1429029394"/>
    <b v="0"/>
    <n v="0"/>
    <b v="0"/>
    <x v="23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x v="38"/>
    <n v="0"/>
    <x v="1"/>
    <s v="US"/>
    <s v="USD"/>
    <n v="1464031265"/>
    <n v="1458847265"/>
    <b v="0"/>
    <n v="0"/>
    <b v="0"/>
    <x v="23"/>
    <n v="0"/>
    <n v="0"/>
    <x v="8"/>
    <s v="plays"/>
    <x v="317"/>
    <d v="2433-12-07T01:30:50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s v="IE"/>
    <s v="EUR"/>
    <n v="1454109420"/>
    <n v="1453334629"/>
    <b v="0"/>
    <n v="0"/>
    <b v="0"/>
    <x v="23"/>
    <n v="0"/>
    <n v="0"/>
    <x v="8"/>
    <s v="plays"/>
    <x v="318"/>
    <d v="2430-10-15T16:50:00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s v="CA"/>
    <s v="CAD"/>
    <n v="1410669297"/>
    <n v="1405485297"/>
    <b v="0"/>
    <n v="0"/>
    <b v="0"/>
    <x v="23"/>
    <n v="0"/>
    <n v="0"/>
    <x v="8"/>
    <s v="plays"/>
    <x v="319"/>
    <d v="2417-01-08T21:49:30"/>
  </r>
  <r>
    <n v="2858"/>
    <s v="Gay Party Superposh 'Winter Wonderland'"/>
    <s v="Een Gay Party in het centrum van Amersfoort. _x000a_Een geweldige avond uit, met een show, optredens en DJ's."/>
    <x v="19"/>
    <n v="0"/>
    <x v="1"/>
    <s v="NL"/>
    <s v="EUR"/>
    <n v="1417778880"/>
    <n v="1415711095"/>
    <b v="0"/>
    <n v="0"/>
    <b v="0"/>
    <x v="23"/>
    <n v="0"/>
    <n v="0"/>
    <x v="8"/>
    <s v="plays"/>
    <x v="320"/>
    <d v="2419-04-11T18:40:00"/>
  </r>
  <r>
    <n v="2865"/>
    <s v="FRINGE 2015 by YER Productions"/>
    <s v="Prepare to be Swept Away. Three short plays from three master playwrights; LANDFALL, SNIPER and DANGERS of TOBACCO!"/>
    <x v="116"/>
    <n v="0"/>
    <x v="1"/>
    <s v="US"/>
    <s v="USD"/>
    <n v="1420512259"/>
    <n v="1415328259"/>
    <b v="0"/>
    <n v="0"/>
    <b v="0"/>
    <x v="23"/>
    <n v="0"/>
    <n v="0"/>
    <x v="8"/>
    <s v="plays"/>
    <x v="321"/>
    <d v="2420-02-22T03:23:10"/>
  </r>
  <r>
    <n v="2872"/>
    <s v="Loud Arts"/>
    <s v="Local Theatre group in Loudoun County, Virginia. Looking for funds to start producing shows!"/>
    <x v="7"/>
    <n v="0"/>
    <x v="1"/>
    <s v="US"/>
    <s v="USD"/>
    <n v="1434768438"/>
    <n v="1429584438"/>
    <b v="0"/>
    <n v="0"/>
    <b v="0"/>
    <x v="23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x v="30"/>
    <n v="0"/>
    <x v="1"/>
    <s v="US"/>
    <s v="USD"/>
    <n v="1437069079"/>
    <n v="1434477079"/>
    <b v="0"/>
    <n v="0"/>
    <b v="0"/>
    <x v="23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s v="US"/>
    <s v="USD"/>
    <n v="1417620036"/>
    <n v="1412432436"/>
    <b v="0"/>
    <n v="0"/>
    <b v="0"/>
    <x v="23"/>
    <n v="0"/>
    <n v="0"/>
    <x v="8"/>
    <s v="plays"/>
    <x v="324"/>
    <d v="2419-03-24T09:26:00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s v="US"/>
    <s v="USD"/>
    <n v="1413608340"/>
    <n v="1412945440"/>
    <b v="0"/>
    <n v="0"/>
    <b v="0"/>
    <x v="23"/>
    <n v="0"/>
    <n v="0"/>
    <x v="8"/>
    <s v="plays"/>
    <x v="325"/>
    <d v="2417-12-15T01:50:00"/>
  </r>
  <r>
    <n v="2894"/>
    <s v="How Could You Do This To Me (The Stage Play)"/>
    <s v="This Is A Story About A Woman A Man And A Woman"/>
    <x v="22"/>
    <n v="0"/>
    <x v="1"/>
    <s v="US"/>
    <s v="USD"/>
    <n v="1428100815"/>
    <n v="1422920415"/>
    <b v="0"/>
    <n v="0"/>
    <b v="0"/>
    <x v="23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x v="20"/>
    <n v="0"/>
    <x v="1"/>
    <s v="US"/>
    <s v="USD"/>
    <n v="1469325158"/>
    <n v="1464141158"/>
    <b v="0"/>
    <n v="0"/>
    <b v="0"/>
    <x v="23"/>
    <n v="0"/>
    <n v="0"/>
    <x v="8"/>
    <s v="plays"/>
    <x v="327"/>
    <d v="2435-08-11T18:46:20"/>
  </r>
  <r>
    <n v="2943"/>
    <s v="BlackSpace: Urban Performance Arts Collective"/>
    <s v="Building a Resource Network and Funding Capacity to support, empower and promote Afrocentric Arts in Metro Columbus"/>
    <x v="7"/>
    <n v="0"/>
    <x v="1"/>
    <s v="US"/>
    <s v="USD"/>
    <n v="1428894380"/>
    <n v="1426302380"/>
    <b v="0"/>
    <n v="0"/>
    <b v="0"/>
    <x v="24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x v="22"/>
    <n v="0"/>
    <x v="1"/>
    <s v="US"/>
    <s v="USD"/>
    <n v="1432437660"/>
    <n v="1429845660"/>
    <b v="0"/>
    <n v="0"/>
    <b v="0"/>
    <x v="24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s v="US"/>
    <s v="USD"/>
    <n v="1453538752"/>
    <n v="1450946752"/>
    <b v="0"/>
    <n v="0"/>
    <b v="0"/>
    <x v="24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s v="US"/>
    <s v="USD"/>
    <n v="1489669203"/>
    <n v="1487944803"/>
    <b v="0"/>
    <n v="0"/>
    <b v="0"/>
    <x v="24"/>
    <n v="0"/>
    <n v="0"/>
    <x v="8"/>
    <s v="spaces"/>
    <x v="331"/>
    <d v="2442-01-21T10:00:30"/>
  </r>
  <r>
    <n v="2958"/>
    <s v="Uprising Theater (Canceled)"/>
    <s v="Chicago Based Theater Company and Venue Dedicated to Social Justice and Mainstreaming the Palestinian Narrative"/>
    <x v="51"/>
    <n v="0"/>
    <x v="0"/>
    <s v="US"/>
    <s v="USD"/>
    <n v="1462729317"/>
    <n v="1457548917"/>
    <b v="0"/>
    <n v="0"/>
    <b v="0"/>
    <x v="24"/>
    <n v="0"/>
    <n v="0"/>
    <x v="8"/>
    <s v="spaces"/>
    <x v="332"/>
    <d v="2433-07-09T08:59:30"/>
  </r>
  <r>
    <n v="2959"/>
    <s v="The Bath Theatre Bus (Canceled)"/>
    <s v="A magical, unique, theatre bus which aims to inspire the creative communities around Bath and create unique performance opportunities."/>
    <x v="20"/>
    <n v="0"/>
    <x v="0"/>
    <s v="GB"/>
    <s v="GBP"/>
    <n v="1465258325"/>
    <n v="1462666325"/>
    <b v="0"/>
    <n v="0"/>
    <b v="0"/>
    <x v="24"/>
    <n v="0"/>
    <n v="0"/>
    <x v="8"/>
    <s v="spaces"/>
    <x v="333"/>
    <d v="2434-04-28T02:00:50"/>
  </r>
  <r>
    <n v="2960"/>
    <s v="Lynnewood Hall Restoration (Canceled)"/>
    <s v="Built in the late 1800's, this 70K sq. feet estate has fallen into disrepair.  Seeking to buy and convert to useful space"/>
    <x v="118"/>
    <n v="0"/>
    <x v="0"/>
    <s v="US"/>
    <s v="USD"/>
    <n v="1410459023"/>
    <n v="1407867023"/>
    <b v="0"/>
    <n v="0"/>
    <b v="0"/>
    <x v="24"/>
    <n v="0"/>
    <n v="0"/>
    <x v="8"/>
    <s v="spaces"/>
    <x v="334"/>
    <d v="2416-12-15T13:43:50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s v="US"/>
    <s v="USD"/>
    <n v="1425258240"/>
    <n v="1422043154"/>
    <b v="0"/>
    <n v="0"/>
    <b v="0"/>
    <x v="24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x v="23"/>
    <n v="0"/>
    <x v="1"/>
    <s v="US"/>
    <s v="USD"/>
    <n v="1412003784"/>
    <n v="1406819784"/>
    <b v="0"/>
    <n v="0"/>
    <b v="0"/>
    <x v="24"/>
    <n v="0"/>
    <n v="0"/>
    <x v="8"/>
    <s v="spaces"/>
    <x v="336"/>
    <d v="2417-06-12T08:44:00"/>
  </r>
  <r>
    <n v="3057"/>
    <s v="1 World Educational Theme Parks"/>
    <s v="A series of 6 educational theme parks. This project is to fund the plans and 3D designs required to build the first park."/>
    <x v="22"/>
    <n v="0"/>
    <x v="1"/>
    <s v="GB"/>
    <s v="GBP"/>
    <n v="1459694211"/>
    <n v="1457105811"/>
    <b v="0"/>
    <n v="0"/>
    <b v="0"/>
    <x v="24"/>
    <n v="0"/>
    <n v="0"/>
    <x v="8"/>
    <s v="spaces"/>
    <x v="337"/>
    <d v="2432-07-23T02:08:30"/>
  </r>
  <r>
    <n v="3061"/>
    <s v="Help Save Parkway Cinemas!"/>
    <s v="Save a historic Local theater."/>
    <x v="120"/>
    <n v="0"/>
    <x v="1"/>
    <s v="US"/>
    <s v="USD"/>
    <n v="1407955748"/>
    <n v="1405363748"/>
    <b v="0"/>
    <n v="0"/>
    <b v="0"/>
    <x v="24"/>
    <n v="0"/>
    <n v="0"/>
    <x v="8"/>
    <s v="spaces"/>
    <x v="338"/>
    <d v="2416-02-29T20:11:20"/>
  </r>
  <r>
    <n v="3082"/>
    <s v="Magical Workshop, Magic/Hobby Store"/>
    <s v="Help expand the time of everyones favorite magic store!  It currently limited to 3 days a week. If not for you, then the children!"/>
    <x v="47"/>
    <n v="0"/>
    <x v="1"/>
    <s v="US"/>
    <s v="USD"/>
    <n v="1447628946"/>
    <n v="1445033346"/>
    <b v="0"/>
    <n v="0"/>
    <b v="0"/>
    <x v="24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s v="US"/>
    <s v="USD"/>
    <n v="1411312250"/>
    <n v="1406128250"/>
    <b v="0"/>
    <n v="0"/>
    <b v="0"/>
    <x v="24"/>
    <n v="0"/>
    <n v="0"/>
    <x v="8"/>
    <s v="spaces"/>
    <x v="340"/>
    <d v="2417-03-24T07:48:20"/>
  </r>
  <r>
    <n v="3125"/>
    <s v="N/A (Canceled)"/>
    <s v="N/A"/>
    <x v="24"/>
    <n v="0"/>
    <x v="0"/>
    <s v="US"/>
    <s v="USD"/>
    <n v="1452142672"/>
    <n v="1449550672"/>
    <b v="0"/>
    <n v="0"/>
    <b v="0"/>
    <x v="24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s v="US"/>
    <s v="USD"/>
    <n v="1425242029"/>
    <n v="1422650029"/>
    <b v="0"/>
    <n v="0"/>
    <b v="0"/>
    <x v="24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x v="26"/>
    <n v="0"/>
    <x v="2"/>
    <s v="GB"/>
    <s v="GBP"/>
    <n v="1491233407"/>
    <n v="1489591807"/>
    <b v="0"/>
    <n v="0"/>
    <b v="0"/>
    <x v="23"/>
    <n v="0"/>
    <n v="0"/>
    <x v="8"/>
    <s v="plays"/>
    <x v="343"/>
    <d v="2442-07-21T11:01:10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s v="GB"/>
    <s v="GBP"/>
    <n v="1491726956"/>
    <n v="1489480556"/>
    <b v="0"/>
    <n v="0"/>
    <b v="0"/>
    <x v="23"/>
    <n v="0"/>
    <n v="0"/>
    <x v="8"/>
    <s v="plays"/>
    <x v="344"/>
    <d v="2442-09-16T13:59:20"/>
  </r>
  <r>
    <n v="3145"/>
    <s v="Arlington's 1st Dinner Theatre"/>
    <s v="Dominion Theatre Company is the first community dinner theatre  to be established in Arlington TX."/>
    <x v="23"/>
    <n v="0"/>
    <x v="2"/>
    <s v="US"/>
    <s v="USD"/>
    <n v="1490659134"/>
    <n v="1485478734"/>
    <b v="0"/>
    <n v="0"/>
    <b v="0"/>
    <x v="23"/>
    <n v="0"/>
    <n v="0"/>
    <x v="8"/>
    <s v="plays"/>
    <x v="345"/>
    <d v="2442-05-15T23:49:00"/>
  </r>
  <r>
    <n v="3190"/>
    <s v="Call It A Day Productions - THE LIFE"/>
    <s v="Call It A Day Productions is putting on their first full production in December and every little bit helps!"/>
    <x v="1"/>
    <n v="0"/>
    <x v="1"/>
    <s v="CA"/>
    <s v="CAD"/>
    <n v="1481258275"/>
    <n v="1478662675"/>
    <b v="0"/>
    <n v="0"/>
    <b v="0"/>
    <x v="25"/>
    <n v="0"/>
    <n v="0"/>
    <x v="8"/>
    <s v="musical"/>
    <x v="346"/>
    <d v="2439-05-23T22:19:10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s v="US"/>
    <s v="USD"/>
    <n v="1437960598"/>
    <n v="1435368598"/>
    <b v="0"/>
    <n v="0"/>
    <b v="0"/>
    <x v="25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s v="US"/>
    <s v="USD"/>
    <n v="1437149640"/>
    <n v="1434558479"/>
    <b v="0"/>
    <n v="0"/>
    <b v="0"/>
    <x v="25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s v="US"/>
    <s v="USD"/>
    <n v="1442644651"/>
    <n v="1440052651"/>
    <b v="0"/>
    <n v="0"/>
    <b v="0"/>
    <x v="25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x v="36"/>
    <n v="0"/>
    <x v="1"/>
    <s v="US"/>
    <s v="USD"/>
    <n v="1450040396"/>
    <n v="1444852796"/>
    <b v="0"/>
    <n v="0"/>
    <b v="0"/>
    <x v="25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x v="30"/>
    <n v="0"/>
    <x v="1"/>
    <s v="US"/>
    <s v="USD"/>
    <n v="1442248829"/>
    <n v="1439224829"/>
    <b v="0"/>
    <n v="0"/>
    <b v="0"/>
    <x v="25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s v="US"/>
    <s v="USD"/>
    <n v="1412485200"/>
    <n v="1410966179"/>
    <b v="0"/>
    <n v="0"/>
    <b v="0"/>
    <x v="25"/>
    <n v="0"/>
    <n v="0"/>
    <x v="8"/>
    <s v="musical"/>
    <x v="352"/>
    <d v="2417-08-07T02:00:00"/>
  </r>
  <r>
    <n v="3643"/>
    <s v="Puberty: The Musical"/>
    <s v="It feels like the first time. Like the very first time everyone's coming-of-age comes to the stage. Think 'Wicked', with bad acne."/>
    <x v="23"/>
    <n v="0"/>
    <x v="1"/>
    <s v="US"/>
    <s v="USD"/>
    <n v="1447734439"/>
    <n v="1444274839"/>
    <b v="0"/>
    <n v="0"/>
    <b v="0"/>
    <x v="25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x v="17"/>
    <n v="0"/>
    <x v="1"/>
    <s v="US"/>
    <s v="USD"/>
    <n v="1429396200"/>
    <n v="1428539708"/>
    <b v="0"/>
    <n v="0"/>
    <b v="0"/>
    <x v="23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x v="2"/>
    <n v="0"/>
    <x v="1"/>
    <s v="US"/>
    <s v="USD"/>
    <n v="1450389950"/>
    <n v="1447797950"/>
    <b v="0"/>
    <n v="0"/>
    <b v="0"/>
    <x v="23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x v="54"/>
    <n v="0"/>
    <x v="1"/>
    <s v="US"/>
    <s v="USD"/>
    <n v="1404406964"/>
    <n v="1401814964"/>
    <b v="0"/>
    <n v="0"/>
    <b v="0"/>
    <x v="23"/>
    <n v="0"/>
    <n v="0"/>
    <x v="8"/>
    <s v="plays"/>
    <x v="356"/>
    <d v="2415-01-15T02:27:20"/>
  </r>
  <r>
    <n v="3744"/>
    <s v="The Game's Afoot - Spotlight"/>
    <s v="This summer, The Spotlight Players are celebrating Christmas in July with a presentation of Ken Ludwig's side splitting comedy."/>
    <x v="4"/>
    <n v="0"/>
    <x v="1"/>
    <s v="US"/>
    <s v="USD"/>
    <n v="1404532740"/>
    <n v="1401823952"/>
    <b v="0"/>
    <n v="0"/>
    <b v="0"/>
    <x v="23"/>
    <n v="0"/>
    <n v="0"/>
    <x v="8"/>
    <s v="plays"/>
    <x v="357"/>
    <d v="2415-01-29T15:50:00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s v="US"/>
    <s v="USD"/>
    <n v="1479834023"/>
    <n v="1477238423"/>
    <b v="0"/>
    <n v="0"/>
    <b v="0"/>
    <x v="25"/>
    <n v="0"/>
    <n v="0"/>
    <x v="8"/>
    <s v="musical"/>
    <x v="358"/>
    <d v="2438-12-10T02:03:50"/>
  </r>
  <r>
    <n v="3791"/>
    <s v="Spin! at The Cumming Playhouse"/>
    <s v="Spin! is an original musical comedy-drama presented by Blue Palm Productions."/>
    <x v="17"/>
    <n v="0"/>
    <x v="1"/>
    <s v="US"/>
    <s v="USD"/>
    <n v="1404664592"/>
    <n v="1399480592"/>
    <b v="0"/>
    <n v="0"/>
    <b v="0"/>
    <x v="25"/>
    <n v="0"/>
    <n v="0"/>
    <x v="8"/>
    <s v="musical"/>
    <x v="359"/>
    <d v="2415-02-13T22:05:20"/>
  </r>
  <r>
    <n v="3802"/>
    <s v="The Lost Play of William Shakespeare"/>
    <s v="A musical about how Shakespeare was inspired to write only his own plays after the co-authored play Henry VI was taken."/>
    <x v="7"/>
    <n v="0"/>
    <x v="1"/>
    <s v="US"/>
    <s v="USD"/>
    <n v="1445482906"/>
    <n v="1442890906"/>
    <b v="0"/>
    <n v="0"/>
    <b v="0"/>
    <x v="25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s v="US"/>
    <s v="USD"/>
    <n v="1469948400"/>
    <n v="1465172024"/>
    <b v="0"/>
    <n v="0"/>
    <b v="0"/>
    <x v="25"/>
    <n v="0"/>
    <n v="0"/>
    <x v="8"/>
    <s v="musical"/>
    <x v="361"/>
    <d v="2435-10-22T22:00:00"/>
  </r>
  <r>
    <n v="3863"/>
    <s v="Umma Yemaya"/>
    <s v="Umma Yemaya is  a play that examines the challenges of unconventional love. The Lady  and the Artist create their own world for love."/>
    <x v="16"/>
    <n v="0"/>
    <x v="1"/>
    <s v="US"/>
    <s v="USD"/>
    <n v="1446739905"/>
    <n v="1441552305"/>
    <b v="0"/>
    <n v="0"/>
    <b v="0"/>
    <x v="23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x v="57"/>
    <n v="0"/>
    <x v="0"/>
    <s v="US"/>
    <s v="USD"/>
    <n v="1439522996"/>
    <n v="1435202996"/>
    <b v="0"/>
    <n v="0"/>
    <b v="0"/>
    <x v="25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s v="US"/>
    <s v="USD"/>
    <n v="1444322535"/>
    <n v="1441730535"/>
    <b v="0"/>
    <n v="0"/>
    <b v="0"/>
    <x v="25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s v="NZ"/>
    <s v="NZD"/>
    <n v="1422061200"/>
    <n v="1420244622"/>
    <b v="0"/>
    <n v="0"/>
    <b v="0"/>
    <x v="25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s v="DK"/>
    <s v="DKK"/>
    <n v="1472896800"/>
    <n v="1472804365"/>
    <b v="0"/>
    <n v="0"/>
    <b v="0"/>
    <x v="25"/>
    <n v="0"/>
    <n v="0"/>
    <x v="8"/>
    <s v="musical"/>
    <x v="366"/>
    <d v="2436-09-28T04:00:00"/>
  </r>
  <r>
    <n v="3879"/>
    <s v="Theatre 'Portable' Royal (Canceled)"/>
    <s v="Theatre â€˜Portableâ€™ Royal is a portable, fully working, 40 seater theatre which will tour the UK and beyond!"/>
    <x v="57"/>
    <n v="0"/>
    <x v="0"/>
    <s v="GB"/>
    <s v="GBP"/>
    <n v="1422218396"/>
    <n v="1419626396"/>
    <b v="0"/>
    <n v="0"/>
    <b v="0"/>
    <x v="25"/>
    <n v="0"/>
    <n v="0"/>
    <x v="8"/>
    <s v="musical"/>
    <x v="367"/>
    <d v="2420-09-06T14:39:20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s v="AU"/>
    <s v="AUD"/>
    <n v="1454281380"/>
    <n v="1451950570"/>
    <b v="0"/>
    <n v="0"/>
    <b v="0"/>
    <x v="25"/>
    <n v="0"/>
    <n v="0"/>
    <x v="8"/>
    <s v="musical"/>
    <x v="368"/>
    <d v="2430-11-04T14:30:00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s v="GB"/>
    <s v="GBP"/>
    <n v="1409668069"/>
    <n v="1407076069"/>
    <b v="0"/>
    <n v="0"/>
    <b v="0"/>
    <x v="25"/>
    <n v="0"/>
    <n v="0"/>
    <x v="8"/>
    <s v="musical"/>
    <x v="369"/>
    <d v="2416-09-15T00:38:10"/>
  </r>
  <r>
    <n v="3884"/>
    <s v="Alive Portrait Of Christ in Pembroke Township, IL (Canceled)"/>
    <s v="The Group M3 is striving to give one of the poorest towns in the country hope again this Easter Holiday."/>
    <x v="20"/>
    <n v="0"/>
    <x v="0"/>
    <s v="US"/>
    <s v="USD"/>
    <n v="1427479192"/>
    <n v="1425322792"/>
    <b v="0"/>
    <n v="0"/>
    <b v="0"/>
    <x v="25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x v="124"/>
    <n v="0"/>
    <x v="0"/>
    <s v="US"/>
    <s v="USD"/>
    <n v="1462834191"/>
    <n v="1460242191"/>
    <b v="0"/>
    <n v="0"/>
    <b v="0"/>
    <x v="25"/>
    <n v="0"/>
    <n v="0"/>
    <x v="8"/>
    <s v="musical"/>
    <x v="371"/>
    <d v="2433-07-21T12:18:30"/>
  </r>
  <r>
    <n v="3886"/>
    <s v="a (Canceled)"/>
    <n v="1"/>
    <x v="20"/>
    <n v="0"/>
    <x v="0"/>
    <s v="AU"/>
    <s v="AUD"/>
    <n v="1418275702"/>
    <n v="1415683702"/>
    <b v="0"/>
    <n v="0"/>
    <b v="0"/>
    <x v="25"/>
    <n v="0"/>
    <n v="0"/>
    <x v="8"/>
    <s v="musical"/>
    <x v="372"/>
    <d v="2419-06-08T06:43:40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s v="US"/>
    <s v="USD"/>
    <n v="1408863600"/>
    <n v="1408203557"/>
    <b v="0"/>
    <n v="0"/>
    <b v="0"/>
    <x v="23"/>
    <n v="0"/>
    <n v="0"/>
    <x v="8"/>
    <s v="plays"/>
    <x v="373"/>
    <d v="2416-06-13T22:00:00"/>
  </r>
  <r>
    <n v="3903"/>
    <s v="Know Thy Law"/>
    <s v="Based on the novel â€œKnow Thy Lawâ€, this powerful play gives the insight and understanding of the power of knowing the law of the land."/>
    <x v="17"/>
    <n v="0"/>
    <x v="1"/>
    <s v="US"/>
    <s v="USD"/>
    <n v="1439581080"/>
    <n v="1435709765"/>
    <b v="0"/>
    <n v="0"/>
    <b v="0"/>
    <x v="23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x v="38"/>
    <n v="0"/>
    <x v="1"/>
    <s v="DK"/>
    <s v="DKK"/>
    <n v="1464952752"/>
    <n v="1462360752"/>
    <b v="0"/>
    <n v="0"/>
    <b v="0"/>
    <x v="23"/>
    <n v="0"/>
    <n v="0"/>
    <x v="8"/>
    <s v="plays"/>
    <x v="375"/>
    <d v="2434-03-23T17:12:00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s v="GB"/>
    <s v="GBP"/>
    <n v="1414346400"/>
    <n v="1413291655"/>
    <b v="0"/>
    <n v="0"/>
    <b v="0"/>
    <x v="23"/>
    <n v="0"/>
    <n v="0"/>
    <x v="8"/>
    <s v="plays"/>
    <x v="376"/>
    <d v="2418-03-10T12:00:00"/>
  </r>
  <r>
    <n v="3930"/>
    <s v="Foundry Theatre Brisbane"/>
    <s v="We are a new and exciting semi-pro  theatre company who will support &amp; hire local actors &amp; writers in Brisbane &amp; Queensland."/>
    <x v="20"/>
    <n v="0"/>
    <x v="1"/>
    <s v="AU"/>
    <s v="AUD"/>
    <n v="1459490400"/>
    <n v="1457078868"/>
    <b v="0"/>
    <n v="0"/>
    <b v="0"/>
    <x v="23"/>
    <n v="0"/>
    <n v="0"/>
    <x v="8"/>
    <s v="plays"/>
    <x v="377"/>
    <d v="2432-06-29T12:00:00"/>
  </r>
  <r>
    <n v="3931"/>
    <s v="Still I Weep"/>
    <s v="An original stage play designed to bring to light the long-term effects on adult survivors of childhood sexual abuse. We do survive!"/>
    <x v="28"/>
    <n v="0"/>
    <x v="1"/>
    <s v="US"/>
    <s v="USD"/>
    <n v="1441510707"/>
    <n v="1439350707"/>
    <b v="0"/>
    <n v="0"/>
    <b v="0"/>
    <x v="23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x v="2"/>
    <n v="0"/>
    <x v="1"/>
    <s v="US"/>
    <s v="USD"/>
    <n v="1480576720"/>
    <n v="1477981120"/>
    <b v="0"/>
    <n v="0"/>
    <b v="0"/>
    <x v="23"/>
    <n v="0"/>
    <n v="0"/>
    <x v="8"/>
    <s v="plays"/>
    <x v="379"/>
    <d v="2439-03-06T01:06:40"/>
  </r>
  <r>
    <n v="3942"/>
    <s v="Epic Proportions"/>
    <s v="In the 30's, two brothers, Benny and Phil, who go to the Arizona desert to be extras in a huge Biblical epic. Riotous comedy!"/>
    <x v="4"/>
    <n v="0"/>
    <x v="1"/>
    <s v="US"/>
    <s v="USD"/>
    <n v="1434490914"/>
    <n v="1429306914"/>
    <b v="0"/>
    <n v="0"/>
    <b v="0"/>
    <x v="23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s v="US"/>
    <s v="USD"/>
    <n v="1440690875"/>
    <n v="1438098875"/>
    <b v="0"/>
    <n v="0"/>
    <b v="0"/>
    <x v="23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x v="41"/>
    <n v="0"/>
    <x v="1"/>
    <s v="AU"/>
    <s v="AUD"/>
    <n v="1410076123"/>
    <n v="1404892123"/>
    <b v="0"/>
    <n v="0"/>
    <b v="0"/>
    <x v="23"/>
    <n v="0"/>
    <n v="0"/>
    <x v="8"/>
    <s v="plays"/>
    <x v="382"/>
    <d v="2416-11-01T06:07:10"/>
  </r>
  <r>
    <n v="3953"/>
    <s v="A Time Pirate's Love"/>
    <s v="Actors and actresses are needed to help me create a stage play. A stage play needs to be adapted from the book I wrote."/>
    <x v="125"/>
    <n v="0"/>
    <x v="1"/>
    <s v="US"/>
    <s v="USD"/>
    <n v="1469834940"/>
    <n v="1467162586"/>
    <b v="0"/>
    <n v="0"/>
    <b v="0"/>
    <x v="23"/>
    <n v="0"/>
    <n v="0"/>
    <x v="8"/>
    <s v="plays"/>
    <x v="383"/>
    <d v="2435-10-09T18:50:00"/>
  </r>
  <r>
    <n v="3954"/>
    <s v="City of Joy"/>
    <s v="Despite hunger and conditions of a Calcutta slum, the people there know that life is precious. They have named it â€˜City of Joy.â€™"/>
    <x v="23"/>
    <n v="0"/>
    <x v="1"/>
    <s v="CA"/>
    <s v="CAD"/>
    <n v="1405352264"/>
    <n v="1400168264"/>
    <b v="0"/>
    <n v="0"/>
    <b v="0"/>
    <x v="23"/>
    <n v="0"/>
    <n v="0"/>
    <x v="8"/>
    <s v="plays"/>
    <x v="384"/>
    <d v="2415-05-04T12:17:20"/>
  </r>
  <r>
    <n v="3956"/>
    <s v="The Woman in Me"/>
    <s v="This saucy stage play chronicles the highs and lows of my life involving gangs, drugs and prison. The story is a transforming ministry."/>
    <x v="10"/>
    <n v="0"/>
    <x v="1"/>
    <s v="US"/>
    <s v="USD"/>
    <n v="1461543600"/>
    <n v="1459203727"/>
    <b v="0"/>
    <n v="0"/>
    <b v="0"/>
    <x v="23"/>
    <n v="0"/>
    <n v="0"/>
    <x v="8"/>
    <s v="plays"/>
    <x v="385"/>
    <d v="2433-02-22T03:20:00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s v="CA"/>
    <s v="CAD"/>
    <n v="1447821717"/>
    <n v="1445226117"/>
    <b v="0"/>
    <n v="0"/>
    <b v="0"/>
    <x v="23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x v="126"/>
    <n v="0"/>
    <x v="1"/>
    <s v="US"/>
    <s v="USD"/>
    <n v="1468442898"/>
    <n v="1465850898"/>
    <b v="0"/>
    <n v="0"/>
    <b v="0"/>
    <x v="23"/>
    <n v="0"/>
    <n v="0"/>
    <x v="8"/>
    <s v="plays"/>
    <x v="387"/>
    <d v="2435-05-01T16:03:00"/>
  </r>
  <r>
    <n v="3989"/>
    <s v="A Gentleman, A Lady and A Thug"/>
    <s v="I love to write. I have written and published my first book and everyone that read it enjoyed it. My dream is to one day write movies"/>
    <x v="7"/>
    <n v="0"/>
    <x v="1"/>
    <s v="US"/>
    <s v="USD"/>
    <n v="1447009181"/>
    <n v="1444413581"/>
    <b v="0"/>
    <n v="0"/>
    <b v="0"/>
    <x v="23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x v="7"/>
    <n v="0"/>
    <x v="1"/>
    <s v="GB"/>
    <s v="GBP"/>
    <n v="1428222221"/>
    <n v="1425633821"/>
    <b v="0"/>
    <n v="0"/>
    <b v="0"/>
    <x v="23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x v="127"/>
    <n v="0"/>
    <x v="1"/>
    <s v="GB"/>
    <s v="GBP"/>
    <n v="1430571849"/>
    <n v="1427979849"/>
    <b v="0"/>
    <n v="0"/>
    <b v="0"/>
    <x v="23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x v="47"/>
    <n v="0"/>
    <x v="1"/>
    <s v="US"/>
    <s v="USD"/>
    <n v="1457157269"/>
    <n v="1455861269"/>
    <b v="0"/>
    <n v="0"/>
    <b v="0"/>
    <x v="23"/>
    <n v="0"/>
    <n v="0"/>
    <x v="8"/>
    <s v="plays"/>
    <x v="391"/>
    <d v="2431-10-03T11:04:50"/>
  </r>
  <r>
    <n v="4023"/>
    <s v="Forgive &amp; Forget"/>
    <s v="An original gospel stage play that explores the pain and hurt caused by those who struggle to forgive others!"/>
    <x v="11"/>
    <n v="0"/>
    <x v="1"/>
    <s v="US"/>
    <s v="USD"/>
    <n v="1458860363"/>
    <n v="1454975963"/>
    <b v="0"/>
    <n v="0"/>
    <b v="0"/>
    <x v="23"/>
    <n v="0"/>
    <n v="0"/>
    <x v="8"/>
    <s v="plays"/>
    <x v="392"/>
    <d v="2432-04-17T13:53:50"/>
  </r>
  <r>
    <n v="4026"/>
    <s v="Speak to my Soul: A Montage of Voices"/>
    <s v="This is a play that voices that stories of the black experience in America using spoken word, song and dance."/>
    <x v="1"/>
    <n v="0"/>
    <x v="1"/>
    <s v="US"/>
    <s v="USD"/>
    <n v="1449247439"/>
    <n v="1444059839"/>
    <b v="0"/>
    <n v="0"/>
    <b v="0"/>
    <x v="23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x v="2"/>
    <n v="0"/>
    <x v="1"/>
    <s v="US"/>
    <s v="USD"/>
    <n v="1450053370"/>
    <n v="1447461370"/>
    <b v="0"/>
    <n v="0"/>
    <b v="0"/>
    <x v="23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s v="US"/>
    <s v="USD"/>
    <n v="1418914964"/>
    <n v="1414591364"/>
    <b v="0"/>
    <n v="0"/>
    <b v="0"/>
    <x v="23"/>
    <n v="0"/>
    <n v="0"/>
    <x v="8"/>
    <s v="plays"/>
    <x v="395"/>
    <d v="2419-08-21T06:27:20"/>
  </r>
  <r>
    <n v="4043"/>
    <s v="Not making potato salad here!"/>
    <s v="This could be my last play, need to bring my son out to see it before it's over.  Need to fly him here from BC"/>
    <x v="119"/>
    <n v="0"/>
    <x v="1"/>
    <s v="CA"/>
    <s v="CAD"/>
    <n v="1416524325"/>
    <n v="1415228325"/>
    <b v="0"/>
    <n v="0"/>
    <b v="0"/>
    <x v="23"/>
    <n v="0"/>
    <n v="0"/>
    <x v="8"/>
    <s v="plays"/>
    <x v="396"/>
    <d v="2418-11-17T13:47:30"/>
  </r>
  <r>
    <n v="4051"/>
    <s v="Phantom of the Kun Opera"/>
    <s v="It is a heart-breaking life story of Wu family who tries to preserve the gem of Chinese Kun Opera through generations."/>
    <x v="60"/>
    <n v="0"/>
    <x v="1"/>
    <s v="US"/>
    <s v="USD"/>
    <n v="1399618380"/>
    <n v="1399058797"/>
    <b v="0"/>
    <n v="0"/>
    <b v="0"/>
    <x v="23"/>
    <n v="0"/>
    <n v="0"/>
    <x v="8"/>
    <s v="plays"/>
    <x v="397"/>
    <d v="2413-07-09T20:50:00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s v="US"/>
    <s v="USD"/>
    <n v="1475294400"/>
    <n v="1472674285"/>
    <b v="0"/>
    <n v="0"/>
    <b v="0"/>
    <x v="23"/>
    <n v="0"/>
    <n v="0"/>
    <x v="8"/>
    <s v="plays"/>
    <x v="398"/>
    <d v="2437-07-02T16:00:00"/>
  </r>
  <r>
    <n v="4061"/>
    <s v="PRODUCE the Stage Play SKYLAR'S SYNDROME by Gavin Kayner"/>
    <s v="SKYLAR'S SYNDROME is a tremendous psychodrama by master playwright Gavin Kayner!"/>
    <x v="129"/>
    <n v="0"/>
    <x v="1"/>
    <s v="US"/>
    <s v="USD"/>
    <n v="1461205423"/>
    <n v="1456025023"/>
    <b v="0"/>
    <n v="0"/>
    <b v="0"/>
    <x v="23"/>
    <n v="0"/>
    <n v="0"/>
    <x v="8"/>
    <s v="plays"/>
    <x v="399"/>
    <d v="2433-01-13T23:57:10"/>
  </r>
  <r>
    <n v="4071"/>
    <s v="ATEMPORAL"/>
    <s v="ExÃ¡men final de alumnos del Centro de CapacitaciÃ³n de la ANDA. Son extractos de obras: El JardÃ­n de los CerezoS, Madre Coraje y Casa"/>
    <x v="2"/>
    <n v="0"/>
    <x v="1"/>
    <s v="MX"/>
    <s v="MXN"/>
    <n v="1482779931"/>
    <n v="1480187931"/>
    <b v="0"/>
    <n v="0"/>
    <b v="0"/>
    <x v="23"/>
    <n v="0"/>
    <n v="0"/>
    <x v="8"/>
    <s v="plays"/>
    <x v="400"/>
    <d v="2439-11-16T01:08:30"/>
  </r>
  <r>
    <n v="4076"/>
    <s v="The Walls of Jericho ( A Voice for Warrior Families)"/>
    <s v="A play to raise awareness about the effects of mental illness on a military family in the Cold War area."/>
    <x v="121"/>
    <n v="0"/>
    <x v="1"/>
    <s v="US"/>
    <s v="USD"/>
    <n v="1413921060"/>
    <n v="1411499149"/>
    <b v="0"/>
    <n v="0"/>
    <b v="0"/>
    <x v="23"/>
    <n v="0"/>
    <n v="0"/>
    <x v="8"/>
    <s v="plays"/>
    <x v="401"/>
    <d v="2418-01-20T06:30:00"/>
  </r>
  <r>
    <n v="4078"/>
    <s v="Theatre Memoire"/>
    <s v="Theatre Memoire are a High Wycombe based theatre company. Performing plays about multi-culturalism and interconectedness."/>
    <x v="49"/>
    <n v="0"/>
    <x v="1"/>
    <s v="GB"/>
    <s v="GBP"/>
    <n v="1485543242"/>
    <n v="1482951242"/>
    <b v="0"/>
    <n v="0"/>
    <b v="0"/>
    <x v="23"/>
    <n v="0"/>
    <n v="0"/>
    <x v="8"/>
    <s v="plays"/>
    <x v="402"/>
    <d v="2440-09-30T21:00:20"/>
  </r>
  <r>
    <n v="4080"/>
    <s v="Uncommonnotions"/>
    <s v="&quot;Uncommonnotion&quot;. is a collections of short humors stories, I want to develop into plays, interest has been shown in this idea."/>
    <x v="7"/>
    <n v="0"/>
    <x v="1"/>
    <s v="US"/>
    <s v="USD"/>
    <n v="1465930440"/>
    <n v="1463849116"/>
    <b v="0"/>
    <n v="0"/>
    <b v="0"/>
    <x v="23"/>
    <n v="0"/>
    <n v="0"/>
    <x v="8"/>
    <s v="plays"/>
    <x v="403"/>
    <d v="2434-07-14T21:00:00"/>
  </r>
  <r>
    <n v="4087"/>
    <s v="Stage Production &quot;The Nail Shop&quot;"/>
    <s v="Comedy Stage Play"/>
    <x v="130"/>
    <n v="0"/>
    <x v="1"/>
    <s v="US"/>
    <s v="USD"/>
    <n v="1468777786"/>
    <n v="1466185786"/>
    <b v="0"/>
    <n v="0"/>
    <b v="0"/>
    <x v="23"/>
    <n v="0"/>
    <n v="0"/>
    <x v="8"/>
    <s v="plays"/>
    <x v="404"/>
    <d v="2435-06-09T10:17:40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s v="GB"/>
    <s v="GBP"/>
    <n v="1454284500"/>
    <n v="1449431237"/>
    <b v="0"/>
    <n v="0"/>
    <b v="0"/>
    <x v="23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x v="53"/>
    <n v="0"/>
    <x v="1"/>
    <s v="US"/>
    <s v="USD"/>
    <n v="1465060797"/>
    <n v="1462468797"/>
    <b v="0"/>
    <n v="0"/>
    <b v="0"/>
    <x v="23"/>
    <n v="0"/>
    <n v="0"/>
    <x v="8"/>
    <s v="plays"/>
    <x v="406"/>
    <d v="2434-04-05T05:19:30"/>
  </r>
  <r>
    <n v="4100"/>
    <s v="America is at the Mall: A Play in Three Acts"/>
    <s v="How does war change a family?  A peek into one family's kitchen as their soldier fights in Iraq."/>
    <x v="131"/>
    <n v="0"/>
    <x v="1"/>
    <s v="US"/>
    <s v="USD"/>
    <n v="1414205990"/>
    <n v="1413341990"/>
    <b v="0"/>
    <n v="0"/>
    <b v="0"/>
    <x v="23"/>
    <n v="0"/>
    <n v="0"/>
    <x v="8"/>
    <s v="plays"/>
    <x v="407"/>
    <d v="2418-02-22T05:58:20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s v="US"/>
    <s v="USD"/>
    <n v="1485380482"/>
    <n v="1482788482"/>
    <b v="0"/>
    <n v="0"/>
    <b v="0"/>
    <x v="23"/>
    <n v="0"/>
    <n v="0"/>
    <x v="8"/>
    <s v="plays"/>
    <x v="408"/>
    <d v="2440-09-12T00:53:40"/>
  </r>
  <r>
    <n v="4109"/>
    <s v="Jack the Lad"/>
    <s v="Jack the Lad - a new play that explores how far the boundaries of friendship will stretch when morality and loyalties clash."/>
    <x v="60"/>
    <n v="0"/>
    <x v="1"/>
    <s v="GB"/>
    <s v="GBP"/>
    <n v="1448805404"/>
    <n v="1446209804"/>
    <b v="0"/>
    <n v="0"/>
    <b v="0"/>
    <x v="23"/>
    <n v="0"/>
    <n v="0"/>
    <x v="8"/>
    <s v="plays"/>
    <x v="409"/>
    <d v="2015-11-29T13:56:44"/>
  </r>
  <r>
    <n v="619"/>
    <s v="Big Data (Canceled)"/>
    <s v="Big Data Sets for researchers interested in improving the quality of life."/>
    <x v="132"/>
    <n v="1"/>
    <x v="0"/>
    <s v="US"/>
    <s v="USD"/>
    <n v="1416933390"/>
    <n v="1411745790"/>
    <b v="0"/>
    <n v="1"/>
    <b v="0"/>
    <x v="3"/>
    <n v="3.9999999999999998E-7"/>
    <n v="1"/>
    <x v="1"/>
    <s v="web"/>
    <x v="410"/>
    <d v="2419-01-03T22:05:00"/>
  </r>
  <r>
    <n v="639"/>
    <s v="Kids Educational Social Media Site (Canceled)"/>
    <s v="Development of a Safe and Educational Social Media site for kids."/>
    <x v="120"/>
    <n v="1"/>
    <x v="0"/>
    <s v="US"/>
    <s v="USD"/>
    <n v="1413208795"/>
    <n v="1408024795"/>
    <b v="0"/>
    <n v="1"/>
    <b v="0"/>
    <x v="3"/>
    <n v="9.9999999999999995E-7"/>
    <n v="1"/>
    <x v="1"/>
    <s v="web"/>
    <x v="411"/>
    <d v="2417-10-29T19:59:10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s v="US"/>
    <s v="USD"/>
    <n v="1462467600"/>
    <n v="1457403364"/>
    <b v="0"/>
    <n v="2"/>
    <b v="0"/>
    <x v="25"/>
    <n v="1.9999999999999999E-6"/>
    <n v="1"/>
    <x v="8"/>
    <s v="musical"/>
    <x v="412"/>
    <d v="2433-06-09T02:00:00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s v="US"/>
    <s v="USD"/>
    <n v="1462293716"/>
    <n v="1457113316"/>
    <b v="0"/>
    <n v="1"/>
    <b v="0"/>
    <x v="3"/>
    <n v="3.9999999999999998E-6"/>
    <n v="1"/>
    <x v="1"/>
    <s v="web"/>
    <x v="413"/>
    <d v="2433-05-19T22:59:20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s v="IE"/>
    <s v="EUR"/>
    <n v="1462301342"/>
    <n v="1457120942"/>
    <b v="0"/>
    <n v="1"/>
    <b v="0"/>
    <x v="23"/>
    <n v="5.0000000000000004E-6"/>
    <n v="1"/>
    <x v="8"/>
    <s v="plays"/>
    <x v="414"/>
    <d v="2433-05-20T20:10:20"/>
  </r>
  <r>
    <n v="696"/>
    <s v="trustee"/>
    <s v="Show your fidelity by wearing the Trustee rings! Show where you are (at)!"/>
    <x v="97"/>
    <n v="1"/>
    <x v="1"/>
    <s v="NL"/>
    <s v="EUR"/>
    <n v="1406326502"/>
    <n v="1403734502"/>
    <b v="0"/>
    <n v="1"/>
    <b v="0"/>
    <x v="4"/>
    <n v="5.7142857142857145E-6"/>
    <n v="1"/>
    <x v="1"/>
    <s v="wearables"/>
    <x v="415"/>
    <d v="2415-08-25T06:30:20"/>
  </r>
  <r>
    <n v="1450"/>
    <s v="The Art of the Dill"/>
    <s v="A book of pickle recipes narrated by a mama grizzly speaking in incomplete and run-on sentences and her orangutan friend. #Artofthedill"/>
    <x v="36"/>
    <n v="1"/>
    <x v="1"/>
    <s v="US"/>
    <s v="USD"/>
    <n v="1455941197"/>
    <n v="1453349197"/>
    <b v="0"/>
    <n v="1"/>
    <b v="0"/>
    <x v="13"/>
    <n v="1.0000000000000001E-5"/>
    <n v="1"/>
    <x v="2"/>
    <s v="translations"/>
    <x v="416"/>
    <d v="2431-05-15T17:06:10"/>
  </r>
  <r>
    <n v="2582"/>
    <s v="Drunken Wings"/>
    <s v="The place where chicken meets liquor for the first time!"/>
    <x v="133"/>
    <n v="1"/>
    <x v="1"/>
    <s v="US"/>
    <s v="USD"/>
    <n v="1477784634"/>
    <n v="1475192634"/>
    <b v="0"/>
    <n v="1"/>
    <b v="0"/>
    <x v="11"/>
    <n v="1.1111111111111112E-5"/>
    <n v="1"/>
    <x v="6"/>
    <s v="food trucks"/>
    <x v="417"/>
    <d v="2438-04-16T21:19:00"/>
  </r>
  <r>
    <n v="576"/>
    <s v="Uthtopia"/>
    <s v="UthTopia Is a social media organization that believes in positive online usage, youth mentorship, and youth empowerment."/>
    <x v="51"/>
    <n v="1"/>
    <x v="1"/>
    <s v="US"/>
    <s v="USD"/>
    <n v="1427537952"/>
    <n v="1422357552"/>
    <b v="0"/>
    <n v="1"/>
    <b v="0"/>
    <x v="3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s v="US"/>
    <s v="USD"/>
    <n v="1407453228"/>
    <n v="1404861228"/>
    <b v="0"/>
    <n v="1"/>
    <b v="0"/>
    <x v="11"/>
    <n v="1.2500000000000001E-5"/>
    <n v="1"/>
    <x v="6"/>
    <s v="food trucks"/>
    <x v="419"/>
    <d v="2416-01-02T16:18:00"/>
  </r>
  <r>
    <n v="1316"/>
    <s v="Future Belt (Canceled)"/>
    <s v="Future Belt comes in just 3 sizes, but yet, is designed to fit waists ranging from 25-55 inches. No batteries, no gimmicks."/>
    <x v="53"/>
    <n v="1"/>
    <x v="0"/>
    <s v="US"/>
    <s v="USD"/>
    <n v="1456700709"/>
    <n v="1453676709"/>
    <b v="0"/>
    <n v="1"/>
    <b v="0"/>
    <x v="4"/>
    <n v="1.3333333333333333E-5"/>
    <n v="1"/>
    <x v="1"/>
    <s v="wearables"/>
    <x v="420"/>
    <d v="2431-08-11T14:51:30"/>
  </r>
  <r>
    <n v="496"/>
    <s v="Airships and Anatasia: The Movie"/>
    <s v="The movie is about the adventures of Ethan, Danna, The mysterious inventor and more."/>
    <x v="134"/>
    <n v="1"/>
    <x v="1"/>
    <s v="US"/>
    <s v="USD"/>
    <n v="1392070874"/>
    <n v="1386886874"/>
    <b v="0"/>
    <n v="1"/>
    <b v="0"/>
    <x v="2"/>
    <n v="1.6666666666666667E-5"/>
    <n v="1"/>
    <x v="0"/>
    <s v="animation"/>
    <x v="421"/>
    <d v="2411-02-17T07:32:20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s v="US"/>
    <s v="USD"/>
    <n v="1413572432"/>
    <n v="1410980432"/>
    <b v="0"/>
    <n v="3"/>
    <b v="0"/>
    <x v="1"/>
    <n v="1.7E-5"/>
    <n v="5.666666666666667"/>
    <x v="0"/>
    <s v="drama"/>
    <x v="422"/>
    <d v="2417-12-10T22:05:20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n v="1464085545"/>
    <b v="0"/>
    <n v="1"/>
    <b v="0"/>
    <x v="0"/>
    <n v="2.0000000000000002E-5"/>
    <n v="10"/>
    <x v="0"/>
    <s v="science fiction"/>
    <x v="423"/>
    <d v="2435-01-17T08:17:30"/>
  </r>
  <r>
    <n v="171"/>
    <s v="IRL: Gamers Unite"/>
    <s v="Team Mayhem, a local small town gang of gamers who are enlisted   to save the world from the new great evil known as Prowler."/>
    <x v="22"/>
    <n v="1"/>
    <x v="1"/>
    <s v="US"/>
    <s v="USD"/>
    <n v="1470975614"/>
    <n v="1465791614"/>
    <b v="0"/>
    <n v="1"/>
    <b v="0"/>
    <x v="1"/>
    <n v="2.0000000000000002E-5"/>
    <n v="1"/>
    <x v="0"/>
    <s v="drama"/>
    <x v="424"/>
    <d v="2436-02-18T19:22:20"/>
  </r>
  <r>
    <n v="2427"/>
    <s v="Wraps in a snap. Fast lunch with a gourmet punch!"/>
    <s v="Fast and simple lunches for those on the go.  All (lunch) deals $10 or less."/>
    <x v="22"/>
    <n v="1"/>
    <x v="1"/>
    <s v="US"/>
    <s v="USD"/>
    <n v="1458715133"/>
    <n v="1455262733"/>
    <b v="0"/>
    <n v="1"/>
    <b v="0"/>
    <x v="11"/>
    <n v="2.0000000000000002E-5"/>
    <n v="1"/>
    <x v="6"/>
    <s v="food trucks"/>
    <x v="425"/>
    <d v="2432-03-31T18:28:50"/>
  </r>
  <r>
    <n v="2431"/>
    <s v="Murphy's good eatin'"/>
    <s v="Go to Colorado and run a food truck with homemade food of all kinds."/>
    <x v="36"/>
    <n v="2"/>
    <x v="1"/>
    <s v="US"/>
    <s v="USD"/>
    <n v="1467080613"/>
    <n v="1461896613"/>
    <b v="0"/>
    <n v="2"/>
    <b v="0"/>
    <x v="11"/>
    <n v="2.0000000000000002E-5"/>
    <n v="1"/>
    <x v="6"/>
    <s v="food trucks"/>
    <x v="426"/>
    <d v="2434-11-24T23:55:30"/>
  </r>
  <r>
    <n v="3200"/>
    <s v="ROAD TO THE KINGDOM"/>
    <s v="An extremely unique musical play with an exciting, fun filled, dramatic twist. You will discover what lies ahead on the Road to Kingdom"/>
    <x v="22"/>
    <n v="1"/>
    <x v="1"/>
    <s v="US"/>
    <s v="USD"/>
    <n v="1461994440"/>
    <n v="1459410101"/>
    <b v="0"/>
    <n v="1"/>
    <b v="0"/>
    <x v="25"/>
    <n v="2.0000000000000002E-5"/>
    <n v="1"/>
    <x v="8"/>
    <s v="musical"/>
    <x v="427"/>
    <d v="2433-04-15T07:40:00"/>
  </r>
  <r>
    <n v="3805"/>
    <s v="&quot;Sounds By The River&quot; ( Original Musical)"/>
    <s v="&quot;Sounds By The River&quot; tells the story of a Detroit composer through_x000a_his music, poetry, and dance."/>
    <x v="30"/>
    <n v="3"/>
    <x v="1"/>
    <s v="US"/>
    <s v="USD"/>
    <n v="1411852640"/>
    <n v="1406668640"/>
    <b v="0"/>
    <n v="2"/>
    <b v="0"/>
    <x v="25"/>
    <n v="2.0000000000000002E-5"/>
    <n v="1.5"/>
    <x v="8"/>
    <s v="musical"/>
    <x v="428"/>
    <d v="2417-05-25T20:53:20"/>
  </r>
  <r>
    <n v="435"/>
    <s v="Planet Earth Superheroes"/>
    <s v="Be a part of the Planet Earth Superheroes legacy by supporting the project. Mike and friends gain powers to save endangered animals."/>
    <x v="99"/>
    <n v="3"/>
    <x v="1"/>
    <s v="US"/>
    <s v="USD"/>
    <n v="1379094980"/>
    <n v="1376502980"/>
    <b v="0"/>
    <n v="3"/>
    <b v="0"/>
    <x v="2"/>
    <n v="2.7272727272727273E-5"/>
    <n v="1"/>
    <x v="0"/>
    <s v="animation"/>
    <x v="429"/>
    <d v="2407-01-07T11:23:20"/>
  </r>
  <r>
    <n v="2428"/>
    <s v="Premium Burgers"/>
    <s v="From Moo 2 You! We want to offer premium burgers to a taco flooded environment."/>
    <x v="104"/>
    <n v="1"/>
    <x v="1"/>
    <s v="US"/>
    <s v="USD"/>
    <n v="1426182551"/>
    <n v="1423594151"/>
    <b v="0"/>
    <n v="1"/>
    <b v="0"/>
    <x v="11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s v="US"/>
    <s v="USD"/>
    <n v="1469919890"/>
    <n v="1467327890"/>
    <b v="0"/>
    <n v="1"/>
    <b v="0"/>
    <x v="11"/>
    <n v="2.8571428571428571E-5"/>
    <n v="1"/>
    <x v="6"/>
    <s v="food trucks"/>
    <x v="431"/>
    <d v="2435-10-19T14:48:20"/>
  </r>
  <r>
    <n v="3124"/>
    <s v="Theater &amp; Arts &amp; Day Care (Canceled)"/>
    <s v="A place where kids/ teens' dreams come true, and one finds there home without sparkly red shoes!"/>
    <x v="135"/>
    <n v="26"/>
    <x v="0"/>
    <s v="US"/>
    <s v="USD"/>
    <n v="1422902601"/>
    <n v="1417718601"/>
    <b v="0"/>
    <n v="4"/>
    <b v="0"/>
    <x v="24"/>
    <n v="3.2499999999999997E-5"/>
    <n v="6.5"/>
    <x v="8"/>
    <s v="spaces"/>
    <x v="432"/>
    <d v="2420-11-24T19:13:30"/>
  </r>
  <r>
    <n v="445"/>
    <s v="Shutupsystems.com Innapropriate Cartoon and Comics Dvd set"/>
    <s v="We're ready to officially launch our website with a collectable dvd and comic package. Three shows and a double comic."/>
    <x v="134"/>
    <n v="2"/>
    <x v="1"/>
    <s v="US"/>
    <s v="USD"/>
    <n v="1432195375"/>
    <n v="1430899375"/>
    <b v="0"/>
    <n v="2"/>
    <b v="0"/>
    <x v="2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s v="US"/>
    <s v="USD"/>
    <n v="1411701739"/>
    <n v="1409109739"/>
    <b v="0"/>
    <n v="1"/>
    <b v="0"/>
    <x v="11"/>
    <n v="3.3333333333333335E-5"/>
    <n v="1"/>
    <x v="6"/>
    <s v="food trucks"/>
    <x v="434"/>
    <d v="2417-05-08T09:43:10"/>
  </r>
  <r>
    <n v="2910"/>
    <s v="Strive"/>
    <s v="Free drama, dance and singing workshops for disadvantaged young people to inspire, create and help them follow their dreams."/>
    <x v="41"/>
    <n v="1"/>
    <x v="1"/>
    <s v="GB"/>
    <s v="GBP"/>
    <n v="1434139887"/>
    <n v="1428955887"/>
    <b v="0"/>
    <n v="1"/>
    <b v="0"/>
    <x v="23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x v="99"/>
    <n v="4"/>
    <x v="1"/>
    <s v="GB"/>
    <s v="GBP"/>
    <n v="1478425747"/>
    <n v="1475398147"/>
    <b v="0"/>
    <n v="2"/>
    <b v="0"/>
    <x v="10"/>
    <n v="3.6363636363636364E-5"/>
    <n v="2"/>
    <x v="5"/>
    <s v="mobile games"/>
    <x v="436"/>
    <d v="2438-06-30T02:11:10"/>
  </r>
  <r>
    <n v="666"/>
    <s v="Ducky Diapers"/>
    <s v="Have you ever dreamed of having a pet duckling, but concerned about all the pooping, here is a a solution to help solve that issue."/>
    <x v="9"/>
    <n v="8"/>
    <x v="1"/>
    <s v="US"/>
    <s v="USD"/>
    <n v="1408305498"/>
    <n v="1405713498"/>
    <b v="0"/>
    <n v="4"/>
    <b v="0"/>
    <x v="4"/>
    <n v="4.0000000000000003E-5"/>
    <n v="2"/>
    <x v="1"/>
    <s v="wearables"/>
    <x v="437"/>
    <d v="2416-04-10T07:43:00"/>
  </r>
  <r>
    <n v="1134"/>
    <s v="New Mario Bro's style game!"/>
    <s v="We are creating a new Mario Bro's style game called KFK:Original. It's challenging, fun and totally awesome!!!"/>
    <x v="23"/>
    <n v="1"/>
    <x v="1"/>
    <s v="AU"/>
    <s v="AUD"/>
    <n v="1417235580"/>
    <n v="1416034228"/>
    <b v="0"/>
    <n v="1"/>
    <b v="0"/>
    <x v="10"/>
    <n v="4.0000000000000003E-5"/>
    <n v="1"/>
    <x v="5"/>
    <s v="mobile games"/>
    <x v="438"/>
    <d v="2419-02-07T21:30:00"/>
  </r>
  <r>
    <n v="2914"/>
    <s v="Hercules the Panto"/>
    <s v="Hercules must complete four challenges in order to meet the father he never knew"/>
    <x v="23"/>
    <n v="1"/>
    <x v="1"/>
    <s v="GB"/>
    <s v="GBP"/>
    <n v="1426365994"/>
    <n v="1421185594"/>
    <b v="0"/>
    <n v="1"/>
    <b v="0"/>
    <x v="23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x v="23"/>
    <n v="1"/>
    <x v="1"/>
    <s v="US"/>
    <s v="USD"/>
    <n v="1425250955"/>
    <n v="1422658955"/>
    <b v="0"/>
    <n v="1"/>
    <b v="0"/>
    <x v="24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x v="23"/>
    <n v="1"/>
    <x v="1"/>
    <s v="US"/>
    <s v="USD"/>
    <n v="1475853060"/>
    <n v="1470672906"/>
    <b v="0"/>
    <n v="1"/>
    <b v="0"/>
    <x v="25"/>
    <n v="4.0000000000000003E-5"/>
    <n v="1"/>
    <x v="8"/>
    <s v="musical"/>
    <x v="441"/>
    <d v="2437-09-05T07:50:00"/>
  </r>
  <r>
    <n v="3796"/>
    <s v="A Staged Reading of &quot;CALL ME TANIA&quot;"/>
    <s v="Part Psychological Thriller - Part Heartbreaking Drama - Part Spectacular Farce - 100% New American Musical Theatre"/>
    <x v="136"/>
    <n v="1"/>
    <x v="1"/>
    <s v="US"/>
    <s v="USD"/>
    <n v="1484354556"/>
    <n v="1479170556"/>
    <b v="0"/>
    <n v="1"/>
    <b v="0"/>
    <x v="25"/>
    <n v="4.4444444444444447E-5"/>
    <n v="1"/>
    <x v="8"/>
    <s v="musical"/>
    <x v="442"/>
    <d v="2440-05-16T07:06:00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n v="1428075293"/>
    <b v="0"/>
    <n v="9"/>
    <b v="0"/>
    <x v="24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x v="2"/>
    <n v="1"/>
    <x v="1"/>
    <s v="US"/>
    <s v="USD"/>
    <n v="1420844390"/>
    <n v="1415660390"/>
    <b v="0"/>
    <n v="1"/>
    <b v="0"/>
    <x v="24"/>
    <n v="5.0000000000000002E-5"/>
    <n v="1"/>
    <x v="8"/>
    <s v="spaces"/>
    <x v="444"/>
    <d v="2420-03-31T13:58:20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n v="1455230275"/>
    <b v="0"/>
    <n v="1"/>
    <b v="0"/>
    <x v="3"/>
    <n v="5.5555555555555558E-5"/>
    <n v="1"/>
    <x v="1"/>
    <s v="web"/>
    <x v="445"/>
    <d v="2431-12-19T10:19:10"/>
  </r>
  <r>
    <n v="1176"/>
    <s v="Mirlin's Sushi"/>
    <s v="Mirlins Sushi!_x000a_Find us on Facebook!_x000a_(Gives backers a voice, and a direct link to us! No kickstarter disappearing act here!)"/>
    <x v="97"/>
    <n v="10"/>
    <x v="1"/>
    <s v="AU"/>
    <s v="AUD"/>
    <n v="1488805200"/>
    <n v="1484094498"/>
    <b v="0"/>
    <n v="1"/>
    <b v="0"/>
    <x v="11"/>
    <n v="5.7142857142857142E-5"/>
    <n v="10"/>
    <x v="6"/>
    <s v="food trucks"/>
    <x v="446"/>
    <d v="2441-10-13T10:00:00"/>
  </r>
  <r>
    <n v="2373"/>
    <s v="Cykelauktion.com (Canceled)"/>
    <s v="We want to create a safe marketplace for buying and selling bicycles."/>
    <x v="137"/>
    <n v="50"/>
    <x v="0"/>
    <s v="SE"/>
    <s v="SEK"/>
    <n v="1440863624"/>
    <n v="1438271624"/>
    <b v="0"/>
    <n v="1"/>
    <b v="0"/>
    <x v="3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x v="138"/>
    <n v="81"/>
    <x v="0"/>
    <s v="US"/>
    <s v="USD"/>
    <n v="1437657935"/>
    <n v="1434201935"/>
    <b v="0"/>
    <n v="4"/>
    <b v="0"/>
    <x v="0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x v="22"/>
    <n v="3"/>
    <x v="1"/>
    <s v="US"/>
    <s v="USD"/>
    <n v="1431549912"/>
    <n v="1428957912"/>
    <b v="0"/>
    <n v="1"/>
    <b v="0"/>
    <x v="23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x v="139"/>
    <n v="1"/>
    <x v="1"/>
    <s v="US"/>
    <s v="USD"/>
    <n v="1427745150"/>
    <n v="1425156750"/>
    <b v="0"/>
    <n v="1"/>
    <b v="0"/>
    <x v="17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x v="57"/>
    <n v="1"/>
    <x v="1"/>
    <s v="US"/>
    <s v="USD"/>
    <n v="1423078606"/>
    <n v="1420486606"/>
    <b v="0"/>
    <n v="1"/>
    <b v="0"/>
    <x v="3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s v="US"/>
    <s v="USD"/>
    <n v="1408225452"/>
    <n v="1405633452"/>
    <b v="0"/>
    <n v="1"/>
    <b v="0"/>
    <x v="11"/>
    <n v="6.666666666666667E-5"/>
    <n v="5"/>
    <x v="6"/>
    <s v="food trucks"/>
    <x v="452"/>
    <d v="2416-04-01T01:22:00"/>
  </r>
  <r>
    <n v="1497"/>
    <s v="Daddy"/>
    <s v="After 25 years apart, a father and son's reunion is less magical and more explosive as the revelations come out and the gloves come off"/>
    <x v="57"/>
    <n v="1"/>
    <x v="1"/>
    <s v="US"/>
    <s v="USD"/>
    <n v="1375299780"/>
    <n v="1371655522"/>
    <b v="0"/>
    <n v="1"/>
    <b v="0"/>
    <x v="5"/>
    <n v="6.666666666666667E-5"/>
    <n v="1"/>
    <x v="2"/>
    <s v="fiction"/>
    <x v="453"/>
    <d v="2405-10-25T05:10:00"/>
  </r>
  <r>
    <n v="3912"/>
    <s v="JoLee Productions"/>
    <s v="Producing &amp; directing Jake's Women by Neil Simon opening July 9 and running through July 26 for Sonoma Arts Live"/>
    <x v="57"/>
    <n v="1"/>
    <x v="1"/>
    <s v="US"/>
    <s v="USD"/>
    <n v="1429936500"/>
    <n v="1424759330"/>
    <b v="0"/>
    <n v="1"/>
    <b v="0"/>
    <x v="23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s v="US"/>
    <s v="USD"/>
    <n v="1455647587"/>
    <n v="1453487587"/>
    <b v="0"/>
    <n v="1"/>
    <b v="0"/>
    <x v="23"/>
    <n v="6.666666666666667E-5"/>
    <n v="2"/>
    <x v="8"/>
    <s v="plays"/>
    <x v="455"/>
    <d v="2431-04-11T17:31:10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s v="IT"/>
    <s v="EUR"/>
    <n v="1464285463"/>
    <n v="1461693463"/>
    <b v="0"/>
    <n v="1"/>
    <b v="0"/>
    <x v="13"/>
    <n v="7.6923076923076926E-5"/>
    <n v="1"/>
    <x v="2"/>
    <s v="translations"/>
    <x v="456"/>
    <d v="2434-01-05T11:37:10"/>
  </r>
  <r>
    <n v="152"/>
    <s v="The Great Dark (Canceled)"/>
    <s v="The Great Dark is a journey through the unimaginable...and un foreseeable..."/>
    <x v="140"/>
    <n v="30"/>
    <x v="0"/>
    <s v="US"/>
    <s v="USD"/>
    <n v="1411437100"/>
    <n v="1408845100"/>
    <b v="0"/>
    <n v="2"/>
    <b v="0"/>
    <x v="0"/>
    <n v="7.8947368421052633E-5"/>
    <n v="15"/>
    <x v="0"/>
    <s v="science fiction"/>
    <x v="457"/>
    <d v="2417-04-07T18:36:40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x v="1"/>
    <s v="US"/>
    <s v="USD"/>
    <n v="1425655349"/>
    <n v="1420471349"/>
    <b v="0"/>
    <n v="1"/>
    <b v="0"/>
    <x v="1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x v="23"/>
    <n v="2"/>
    <x v="0"/>
    <s v="US"/>
    <s v="USD"/>
    <n v="1428804762"/>
    <n v="1426212762"/>
    <b v="0"/>
    <n v="1"/>
    <b v="0"/>
    <x v="3"/>
    <n v="8.0000000000000007E-5"/>
    <n v="2"/>
    <x v="1"/>
    <s v="web"/>
    <x v="459"/>
    <d v="2015-04-12T02:12:42"/>
  </r>
  <r>
    <n v="1181"/>
    <s v="Gringo Loco Tacos Food Truck"/>
    <s v="Bringing the best tacos to the streets of Chicago!"/>
    <x v="22"/>
    <n v="4"/>
    <x v="1"/>
    <s v="US"/>
    <s v="USD"/>
    <n v="1425197321"/>
    <n v="1422605321"/>
    <b v="0"/>
    <n v="3"/>
    <b v="0"/>
    <x v="11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s v="US"/>
    <s v="USD"/>
    <n v="1458097364"/>
    <n v="1455508964"/>
    <b v="0"/>
    <n v="1"/>
    <b v="0"/>
    <x v="23"/>
    <n v="8.3333333333333331E-5"/>
    <n v="1"/>
    <x v="8"/>
    <s v="plays"/>
    <x v="461"/>
    <d v="2432-01-20T06:27:20"/>
  </r>
  <r>
    <n v="638"/>
    <s v="W (Canceled)"/>
    <s v="O0"/>
    <x v="9"/>
    <n v="18"/>
    <x v="0"/>
    <s v="DE"/>
    <s v="EUR"/>
    <n v="1490447662"/>
    <n v="1485267262"/>
    <b v="0"/>
    <n v="6"/>
    <b v="0"/>
    <x v="3"/>
    <n v="9.0000000000000006E-5"/>
    <n v="3"/>
    <x v="1"/>
    <s v="web"/>
    <x v="462"/>
    <d v="2442-04-21T12:23:40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x v="1"/>
    <s v="AU"/>
    <s v="AUD"/>
    <n v="1401662239"/>
    <n v="1399070239"/>
    <b v="0"/>
    <n v="1"/>
    <b v="0"/>
    <x v="2"/>
    <n v="9.0909090909090904E-5"/>
    <n v="50"/>
    <x v="0"/>
    <s v="animation"/>
    <x v="463"/>
    <d v="2414-03-03T10:13:10"/>
  </r>
  <r>
    <n v="2153"/>
    <s v="It's The GOD Complex"/>
    <s v="Crowdfunding the Gamers Way. An online game with real world consequences.Do you dare to play? Can you turn the world around?"/>
    <x v="143"/>
    <n v="34"/>
    <x v="1"/>
    <s v="US"/>
    <s v="USD"/>
    <n v="1420876740"/>
    <n v="1417470718"/>
    <b v="0"/>
    <n v="4"/>
    <b v="0"/>
    <x v="9"/>
    <n v="9.1244548809124457E-5"/>
    <n v="8.5"/>
    <x v="5"/>
    <s v="video games"/>
    <x v="464"/>
    <d v="2420-04-04T07:50:00"/>
  </r>
  <r>
    <n v="3120"/>
    <s v="Subtropisch zwemparadijs Tropicana"/>
    <s v="Wij willen Tropicana het subtropisch zwemparadijs van Rotterdam op een nieuwe locatie gaan bouwen."/>
    <x v="144"/>
    <n v="128"/>
    <x v="1"/>
    <s v="NL"/>
    <s v="EUR"/>
    <n v="1462484196"/>
    <n v="1457303796"/>
    <b v="0"/>
    <n v="10"/>
    <b v="0"/>
    <x v="24"/>
    <n v="9.8461538461538464E-5"/>
    <n v="12.8"/>
    <x v="8"/>
    <s v="spaces"/>
    <x v="465"/>
    <d v="2433-06-11T00:06:00"/>
  </r>
  <r>
    <n v="161"/>
    <s v="Midway: The Turning Point"/>
    <s v="Step 1 (script editing) to produce a dramatic film about the air/sea battle of WWII that turned the tide of victory for the US."/>
    <x v="22"/>
    <n v="5"/>
    <x v="1"/>
    <s v="US"/>
    <s v="USD"/>
    <n v="1404318595"/>
    <n v="1401726595"/>
    <b v="0"/>
    <n v="1"/>
    <b v="0"/>
    <x v="1"/>
    <n v="1E-4"/>
    <n v="5"/>
    <x v="0"/>
    <s v="drama"/>
    <x v="466"/>
    <d v="2415-01-04T20:59:10"/>
  </r>
  <r>
    <n v="167"/>
    <s v="Past"/>
    <s v="A young man experiences a tragedy and has the opportunity to go back and learn from his mistakes and find out his true self."/>
    <x v="99"/>
    <n v="11"/>
    <x v="1"/>
    <s v="US"/>
    <s v="USD"/>
    <n v="1438726535"/>
    <n v="1433542535"/>
    <b v="0"/>
    <n v="2"/>
    <b v="0"/>
    <x v="1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s v="DK"/>
    <s v="DKK"/>
    <n v="1458733927"/>
    <n v="1456145527"/>
    <b v="0"/>
    <n v="1"/>
    <b v="0"/>
    <x v="11"/>
    <n v="1E-4"/>
    <n v="5"/>
    <x v="6"/>
    <s v="food trucks"/>
    <x v="468"/>
    <d v="2432-04-02T22:41:10"/>
  </r>
  <r>
    <n v="1451"/>
    <s v="Modern Literal Torah Translation (Canceled)"/>
    <s v="Modern Literal Translation of the Torah in English and Russian with sub-linear and interlinear layout."/>
    <x v="145"/>
    <n v="2"/>
    <x v="0"/>
    <s v="US"/>
    <s v="USD"/>
    <n v="1416355259"/>
    <n v="1413759659"/>
    <b v="0"/>
    <n v="2"/>
    <b v="0"/>
    <x v="13"/>
    <n v="1.0554089709762533E-4"/>
    <n v="1"/>
    <x v="2"/>
    <s v="translations"/>
    <x v="469"/>
    <d v="2418-10-29T00:09:50"/>
  </r>
  <r>
    <n v="583"/>
    <s v="HackersArchive.com"/>
    <s v="HackersArchive.com will help rid the web of viruses and scams found everywhere else you look!"/>
    <x v="47"/>
    <n v="1"/>
    <x v="1"/>
    <s v="US"/>
    <s v="USD"/>
    <n v="1426800687"/>
    <n v="1424212287"/>
    <b v="0"/>
    <n v="1"/>
    <b v="0"/>
    <x v="3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s v="US"/>
    <s v="USD"/>
    <n v="1416944760"/>
    <n v="1413527001"/>
    <b v="0"/>
    <n v="1"/>
    <b v="0"/>
    <x v="23"/>
    <n v="1.1111111111111112E-4"/>
    <n v="20"/>
    <x v="8"/>
    <s v="plays"/>
    <x v="471"/>
    <d v="2419-01-05T05:40:00"/>
  </r>
  <r>
    <n v="578"/>
    <s v="weBuy Crowdsourced Shopping"/>
    <s v="weBuy trade built on technology and Crowd Sourced Power"/>
    <x v="88"/>
    <n v="14"/>
    <x v="1"/>
    <s v="GB"/>
    <s v="GBP"/>
    <n v="1441633993"/>
    <n v="1439560393"/>
    <b v="0"/>
    <n v="7"/>
    <b v="0"/>
    <x v="3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x v="90"/>
    <n v="29"/>
    <x v="1"/>
    <s v="US"/>
    <s v="USD"/>
    <n v="1457904316"/>
    <n v="1455315916"/>
    <b v="0"/>
    <n v="5"/>
    <b v="0"/>
    <x v="9"/>
    <n v="1.16E-4"/>
    <n v="5.8"/>
    <x v="5"/>
    <s v="video games"/>
    <x v="473"/>
    <d v="2431-12-28T22:12:40"/>
  </r>
  <r>
    <n v="425"/>
    <s v="Patch Bo - Organic toons"/>
    <s v="Support new organic, gluten free cartoon! You'll enjoy this funny story about fruits &amp; vegies and will be able to see new episodes!"/>
    <x v="22"/>
    <n v="6"/>
    <x v="1"/>
    <s v="US"/>
    <s v="USD"/>
    <n v="1448660404"/>
    <n v="1443472804"/>
    <b v="0"/>
    <n v="2"/>
    <b v="0"/>
    <x v="2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x v="36"/>
    <n v="12"/>
    <x v="1"/>
    <s v="CA"/>
    <s v="CAD"/>
    <n v="1418841045"/>
    <n v="1416249045"/>
    <b v="0"/>
    <n v="3"/>
    <b v="0"/>
    <x v="3"/>
    <n v="1.2E-4"/>
    <n v="4"/>
    <x v="1"/>
    <s v="web"/>
    <x v="475"/>
    <d v="2419-08-12T17:07:30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x v="1"/>
    <s v="US"/>
    <s v="USD"/>
    <n v="1407624222"/>
    <n v="1405032222"/>
    <b v="0"/>
    <n v="4"/>
    <b v="0"/>
    <x v="4"/>
    <n v="1.2375123751237513E-4"/>
    <n v="2.75"/>
    <x v="1"/>
    <s v="wearables"/>
    <x v="476"/>
    <d v="2416-01-22T11:17:00"/>
  </r>
  <r>
    <n v="589"/>
    <s v="Get Neighborly"/>
    <s v="Services closer than you think..."/>
    <x v="37"/>
    <n v="1"/>
    <x v="1"/>
    <s v="US"/>
    <s v="USD"/>
    <n v="1436366699"/>
    <n v="1435070699"/>
    <b v="0"/>
    <n v="1"/>
    <b v="0"/>
    <x v="3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s v="US"/>
    <s v="USD"/>
    <n v="1418510965"/>
    <n v="1415918965"/>
    <b v="0"/>
    <n v="1"/>
    <b v="0"/>
    <x v="16"/>
    <n v="1.3333333333333334E-4"/>
    <n v="1"/>
    <x v="7"/>
    <s v="places"/>
    <x v="478"/>
    <d v="2419-07-05T12:14:10"/>
  </r>
  <r>
    <n v="2423"/>
    <s v="FBTR BBQ"/>
    <s v="FBTR is a Texas-style, North Carolina based, homemade BBQ company looking to bring good meat to the masses."/>
    <x v="134"/>
    <n v="8"/>
    <x v="1"/>
    <s v="US"/>
    <s v="USD"/>
    <n v="1420044890"/>
    <n v="1417452890"/>
    <b v="0"/>
    <n v="1"/>
    <b v="0"/>
    <x v="11"/>
    <n v="1.3333333333333334E-4"/>
    <n v="8"/>
    <x v="6"/>
    <s v="food trucks"/>
    <x v="479"/>
    <d v="2419-12-30T01:08:20"/>
  </r>
  <r>
    <n v="3862"/>
    <s v="The Container Play"/>
    <s v="The hit immersive theatre experience of England comes to Corpus Christi!"/>
    <x v="37"/>
    <n v="1"/>
    <x v="1"/>
    <s v="US"/>
    <s v="USD"/>
    <n v="1473699540"/>
    <n v="1472451356"/>
    <b v="0"/>
    <n v="1"/>
    <b v="0"/>
    <x v="23"/>
    <n v="1.3333333333333334E-4"/>
    <n v="1"/>
    <x v="8"/>
    <s v="plays"/>
    <x v="480"/>
    <d v="2436-12-30T01:50:00"/>
  </r>
  <r>
    <n v="1593"/>
    <s v="Picturing Italy"/>
    <s v="A trip to fulfill a dream of capturing the wonders and history of ancient Italy in person."/>
    <x v="107"/>
    <n v="3"/>
    <x v="1"/>
    <s v="US"/>
    <s v="USD"/>
    <n v="1425154655"/>
    <n v="1422562655"/>
    <b v="0"/>
    <n v="3"/>
    <b v="0"/>
    <x v="16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x v="147"/>
    <n v="1100"/>
    <x v="1"/>
    <s v="ES"/>
    <s v="EUR"/>
    <n v="1443121765"/>
    <n v="1440529765"/>
    <b v="0"/>
    <n v="2"/>
    <b v="0"/>
    <x v="26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s v="HK"/>
    <s v="HKD"/>
    <n v="1475457107"/>
    <n v="1472865107"/>
    <b v="0"/>
    <n v="1"/>
    <b v="0"/>
    <x v="0"/>
    <n v="1.4285714285714287E-4"/>
    <n v="10"/>
    <x v="0"/>
    <s v="science fiction"/>
    <x v="483"/>
    <d v="2437-07-21T11:57:50"/>
  </r>
  <r>
    <n v="2432"/>
    <s v="funding for bbq trailer"/>
    <s v="Looking to start competition cooking and need start-up help.  Offering brisket tasting to all contributors."/>
    <x v="42"/>
    <n v="2"/>
    <x v="1"/>
    <s v="US"/>
    <s v="USD"/>
    <n v="1425791697"/>
    <n v="1423199697"/>
    <b v="0"/>
    <n v="2"/>
    <b v="0"/>
    <x v="11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x v="11"/>
    <n v="1"/>
    <x v="1"/>
    <s v="US"/>
    <s v="USD"/>
    <n v="1437331463"/>
    <n v="1434739463"/>
    <b v="0"/>
    <n v="1"/>
    <b v="0"/>
    <x v="23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x v="18"/>
    <n v="75"/>
    <x v="1"/>
    <s v="US"/>
    <s v="USD"/>
    <n v="1467999134"/>
    <n v="1465407134"/>
    <b v="0"/>
    <n v="3"/>
    <b v="0"/>
    <x v="13"/>
    <n v="1.4999999999999999E-4"/>
    <n v="25"/>
    <x v="2"/>
    <s v="translations"/>
    <x v="486"/>
    <d v="2435-03-11T07:22:20"/>
  </r>
  <r>
    <n v="212"/>
    <s v="The Ecstasy of Vengeance - Feature Length Film"/>
    <s v="This film is a fictional crime drama following the events of a heist that ended in bloodshed."/>
    <x v="148"/>
    <n v="1"/>
    <x v="1"/>
    <s v="US"/>
    <s v="USD"/>
    <n v="1460837320"/>
    <n v="1455656920"/>
    <b v="0"/>
    <n v="1"/>
    <b v="0"/>
    <x v="1"/>
    <n v="1.5873015873015873E-4"/>
    <n v="1"/>
    <x v="0"/>
    <s v="drama"/>
    <x v="487"/>
    <d v="2432-12-02T09:26:40"/>
  </r>
  <r>
    <n v="1874"/>
    <s v="PATH to Reading Brain Training"/>
    <s v="PATH to Reading (PATH) is a patented break-through technology  that dramatically and permanently improves attention, reading, memory"/>
    <x v="149"/>
    <n v="26"/>
    <x v="1"/>
    <s v="US"/>
    <s v="USD"/>
    <n v="1467155733"/>
    <n v="1465427733"/>
    <b v="0"/>
    <n v="2"/>
    <b v="0"/>
    <x v="10"/>
    <n v="1.6249999999999999E-4"/>
    <n v="13"/>
    <x v="5"/>
    <s v="mobile games"/>
    <x v="488"/>
    <d v="2434-12-03T16:35:30"/>
  </r>
  <r>
    <n v="447"/>
    <s v="Fat Rich Bastards Animated videos"/>
    <s v="10 tracks have been professionally recorded by CGI supergroup, The Fat Rich Bastards. Funding required for 10 animated music videos."/>
    <x v="41"/>
    <n v="5"/>
    <x v="1"/>
    <s v="GB"/>
    <s v="GBP"/>
    <n v="1364041163"/>
    <n v="1361884763"/>
    <b v="0"/>
    <n v="1"/>
    <b v="0"/>
    <x v="2"/>
    <n v="1.6666666666666666E-4"/>
    <n v="5"/>
    <x v="0"/>
    <s v="animation"/>
    <x v="489"/>
    <d v="2402-04-01T03:13:50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s v="IT"/>
    <s v="EUR"/>
    <n v="1464939520"/>
    <n v="1461051520"/>
    <b v="0"/>
    <n v="1"/>
    <b v="0"/>
    <x v="13"/>
    <n v="1.6666666666666666E-4"/>
    <n v="1"/>
    <x v="2"/>
    <s v="translations"/>
    <x v="490"/>
    <d v="2434-03-22T04:26:40"/>
  </r>
  <r>
    <n v="2421"/>
    <s v="hot dog cart"/>
    <s v="help me start Merrill's first hot dog cart in this empty lot"/>
    <x v="16"/>
    <n v="1"/>
    <x v="1"/>
    <s v="US"/>
    <s v="USD"/>
    <n v="1424536196"/>
    <n v="1421944196"/>
    <b v="0"/>
    <n v="1"/>
    <b v="0"/>
    <x v="11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x v="30"/>
    <n v="25"/>
    <x v="1"/>
    <s v="US"/>
    <s v="USD"/>
    <n v="1440412396"/>
    <n v="1437820396"/>
    <b v="0"/>
    <n v="1"/>
    <b v="0"/>
    <x v="23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n v="1459414740"/>
    <b v="0"/>
    <n v="3"/>
    <b v="0"/>
    <x v="24"/>
    <n v="1.6666666666666666E-4"/>
    <n v="1"/>
    <x v="8"/>
    <s v="spaces"/>
    <x v="493"/>
    <d v="2433-11-02T17:50:00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s v="US"/>
    <s v="USD"/>
    <n v="1477791960"/>
    <n v="1476549262"/>
    <b v="0"/>
    <n v="2"/>
    <b v="0"/>
    <x v="24"/>
    <n v="1.6666666666666666E-4"/>
    <n v="1"/>
    <x v="8"/>
    <s v="spaces"/>
    <x v="494"/>
    <d v="2438-04-17T17:40:00"/>
  </r>
  <r>
    <n v="982"/>
    <s v="Smart 2-in-1 I-PHONE HANDLE/WALLETtm"/>
    <s v="revolutonary ultra-slim 2-in-1 Smart  2-in-1 I-PHONE handle/WALLETtm with 360 rotatiion"/>
    <x v="56"/>
    <n v="3"/>
    <x v="1"/>
    <s v="US"/>
    <s v="USD"/>
    <n v="1475431486"/>
    <n v="1472839486"/>
    <b v="0"/>
    <n v="3"/>
    <b v="0"/>
    <x v="4"/>
    <n v="1.7142857142857143E-4"/>
    <n v="1"/>
    <x v="1"/>
    <s v="wearables"/>
    <x v="495"/>
    <d v="2437-07-18T12:47:40"/>
  </r>
  <r>
    <n v="1081"/>
    <s v="The Creature"/>
    <s v="Finishing your last job before you retire until a disaster strikes the cargo ship can you survive The Creature?"/>
    <x v="150"/>
    <n v="12"/>
    <x v="1"/>
    <s v="US"/>
    <s v="USD"/>
    <n v="1422483292"/>
    <n v="1419891292"/>
    <b v="0"/>
    <n v="4"/>
    <b v="0"/>
    <x v="9"/>
    <n v="1.7647058823529413E-4"/>
    <n v="3"/>
    <x v="5"/>
    <s v="video games"/>
    <x v="496"/>
    <d v="2420-10-07T06:28:40"/>
  </r>
  <r>
    <n v="4092"/>
    <s v="A CRY FOR HELP"/>
    <s v="&quot;A Cry for Help is Riveting, Inspiring, and Mesmerizing. You will laugh, cry, and be thinking about your own Cry for Help&quot;"/>
    <x v="99"/>
    <n v="20"/>
    <x v="1"/>
    <s v="US"/>
    <s v="USD"/>
    <n v="1428205247"/>
    <n v="1423024847"/>
    <b v="0"/>
    <n v="1"/>
    <b v="0"/>
    <x v="23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x v="12"/>
    <n v="376"/>
    <x v="1"/>
    <s v="US"/>
    <s v="USD"/>
    <n v="1419644444"/>
    <n v="1414456844"/>
    <b v="0"/>
    <n v="7"/>
    <b v="0"/>
    <x v="24"/>
    <n v="1.8799999999999999E-4"/>
    <n v="53.714285714285715"/>
    <x v="8"/>
    <s v="spaces"/>
    <x v="498"/>
    <d v="2419-11-13T16:47:20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s v="US"/>
    <s v="USD"/>
    <n v="1468513533"/>
    <n v="1465921533"/>
    <b v="0"/>
    <n v="1"/>
    <b v="0"/>
    <x v="3"/>
    <n v="2.0000000000000001E-4"/>
    <n v="1"/>
    <x v="1"/>
    <s v="web"/>
    <x v="499"/>
    <d v="2435-05-09T20:15:30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x v="0"/>
    <s v="SE"/>
    <s v="SEK"/>
    <n v="1457996400"/>
    <n v="1452842511"/>
    <b v="0"/>
    <n v="1"/>
    <b v="0"/>
    <x v="3"/>
    <n v="2.0000000000000001E-4"/>
    <n v="90"/>
    <x v="1"/>
    <s v="web"/>
    <x v="500"/>
    <d v="2432-01-08T14:00:00"/>
  </r>
  <r>
    <n v="634"/>
    <s v="pitchtograndma (Canceled)"/>
    <s v="We help companies to explain what they do in simple, grandma-would-understand terms."/>
    <x v="6"/>
    <n v="1"/>
    <x v="0"/>
    <s v="US"/>
    <s v="USD"/>
    <n v="1424989029"/>
    <n v="1422397029"/>
    <b v="0"/>
    <n v="1"/>
    <b v="0"/>
    <x v="3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x v="6"/>
    <n v="1"/>
    <x v="1"/>
    <s v="US"/>
    <s v="USD"/>
    <n v="1455207510"/>
    <n v="1453997910"/>
    <b v="0"/>
    <n v="1"/>
    <b v="0"/>
    <x v="9"/>
    <n v="2.0000000000000001E-4"/>
    <n v="1"/>
    <x v="5"/>
    <s v="video games"/>
    <x v="502"/>
    <d v="2431-02-19T19:05:00"/>
  </r>
  <r>
    <n v="2418"/>
    <s v="Mexican food truck"/>
    <s v="I want to start my food truck business."/>
    <x v="23"/>
    <n v="5"/>
    <x v="1"/>
    <s v="US"/>
    <s v="USD"/>
    <n v="1427225644"/>
    <n v="1422045244"/>
    <b v="0"/>
    <n v="5"/>
    <b v="0"/>
    <x v="11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x v="22"/>
    <n v="10"/>
    <x v="1"/>
    <s v="US"/>
    <s v="USD"/>
    <n v="1430149330"/>
    <n v="1424968930"/>
    <b v="0"/>
    <n v="1"/>
    <b v="0"/>
    <x v="11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x v="20"/>
    <n v="2"/>
    <x v="1"/>
    <s v="US"/>
    <s v="USD"/>
    <n v="1410041339"/>
    <n v="1404857339"/>
    <b v="0"/>
    <n v="2"/>
    <b v="0"/>
    <x v="23"/>
    <n v="2.0000000000000001E-4"/>
    <n v="1"/>
    <x v="8"/>
    <s v="plays"/>
    <x v="505"/>
    <d v="2416-10-28T05:29:50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s v="US"/>
    <s v="USD"/>
    <n v="1425833403"/>
    <n v="1423245003"/>
    <b v="0"/>
    <n v="1"/>
    <b v="0"/>
    <x v="23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x v="6"/>
    <n v="1"/>
    <x v="1"/>
    <s v="AU"/>
    <s v="AUD"/>
    <n v="1408596589"/>
    <n v="1406004589"/>
    <b v="0"/>
    <n v="1"/>
    <b v="0"/>
    <x v="23"/>
    <n v="2.0000000000000001E-4"/>
    <n v="1"/>
    <x v="8"/>
    <s v="plays"/>
    <x v="507"/>
    <d v="2416-05-14T00:18:10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x v="1"/>
    <s v="US"/>
    <s v="USD"/>
    <n v="1449989260"/>
    <n v="1447397260"/>
    <b v="0"/>
    <n v="1"/>
    <b v="0"/>
    <x v="3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x v="114"/>
    <n v="1"/>
    <x v="1"/>
    <s v="US"/>
    <s v="USD"/>
    <n v="1431046356"/>
    <n v="1428454356"/>
    <b v="0"/>
    <n v="1"/>
    <b v="0"/>
    <x v="17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x v="153"/>
    <n v="645"/>
    <x v="1"/>
    <s v="US"/>
    <s v="USD"/>
    <n v="1434309540"/>
    <n v="1429287900"/>
    <b v="0"/>
    <n v="7"/>
    <b v="0"/>
    <x v="24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x v="154"/>
    <n v="10"/>
    <x v="1"/>
    <s v="NZ"/>
    <s v="NZD"/>
    <n v="1407545334"/>
    <n v="1404953334"/>
    <b v="0"/>
    <n v="1"/>
    <b v="0"/>
    <x v="27"/>
    <n v="2.3529411764705883E-4"/>
    <n v="10"/>
    <x v="1"/>
    <s v="gadgets"/>
    <x v="511"/>
    <d v="2416-01-13T08:09:00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s v="US"/>
    <s v="USD"/>
    <n v="1438576057"/>
    <n v="1435552057"/>
    <b v="0"/>
    <n v="1"/>
    <b v="0"/>
    <x v="11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s v="US"/>
    <s v="USD"/>
    <n v="1426345200"/>
    <n v="1421343743"/>
    <b v="0"/>
    <n v="1"/>
    <b v="0"/>
    <x v="11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x v="36"/>
    <n v="25"/>
    <x v="1"/>
    <s v="US"/>
    <s v="USD"/>
    <n v="1442775956"/>
    <n v="1437591956"/>
    <b v="0"/>
    <n v="1"/>
    <b v="0"/>
    <x v="24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x v="27"/>
    <n v="7"/>
    <x v="1"/>
    <s v="US"/>
    <s v="USD"/>
    <n v="1468020354"/>
    <n v="1464045954"/>
    <b v="0"/>
    <n v="1"/>
    <b v="0"/>
    <x v="23"/>
    <n v="2.5000000000000001E-4"/>
    <n v="7"/>
    <x v="8"/>
    <s v="plays"/>
    <x v="515"/>
    <d v="2435-03-13T18:19:00"/>
  </r>
  <r>
    <n v="3853"/>
    <s v="The Original Laughter Therapist"/>
    <s v="A dose of One-woman &quot;Dramedy&quot; to cure those daily blues is just what the doctor ordered!"/>
    <x v="36"/>
    <n v="26"/>
    <x v="1"/>
    <s v="US"/>
    <s v="USD"/>
    <n v="1409602178"/>
    <n v="1406578178"/>
    <b v="0"/>
    <n v="2"/>
    <b v="0"/>
    <x v="23"/>
    <n v="2.5999999999999998E-4"/>
    <n v="13"/>
    <x v="8"/>
    <s v="plays"/>
    <x v="516"/>
    <d v="2416-09-07T09:36:20"/>
  </r>
  <r>
    <n v="771"/>
    <s v="Donald Trump Presidential Stress Cube"/>
    <s v="A satire gift, the stress cube has original artwork, comes on a custom mahogany stand and has a funny exercise booklet."/>
    <x v="155"/>
    <n v="10"/>
    <x v="1"/>
    <s v="US"/>
    <s v="USD"/>
    <n v="1454183202"/>
    <n v="1449863202"/>
    <b v="0"/>
    <n v="1"/>
    <b v="0"/>
    <x v="5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x v="156"/>
    <n v="26"/>
    <x v="1"/>
    <s v="US"/>
    <s v="USD"/>
    <n v="1424375279"/>
    <n v="1422992879"/>
    <b v="0"/>
    <n v="2"/>
    <b v="0"/>
    <x v="2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s v="US"/>
    <s v="USD"/>
    <n v="1464386640"/>
    <n v="1463090149"/>
    <b v="0"/>
    <n v="1"/>
    <b v="0"/>
    <x v="11"/>
    <n v="2.8571428571428574E-4"/>
    <n v="1"/>
    <x v="6"/>
    <s v="food trucks"/>
    <x v="519"/>
    <d v="2434-01-17T04:40:00"/>
  </r>
  <r>
    <n v="596"/>
    <s v="DigitaliBook free library"/>
    <s v="We present digitaibook,com site which can become a free electronic library with your help,"/>
    <x v="2"/>
    <n v="6"/>
    <x v="1"/>
    <s v="US"/>
    <s v="USD"/>
    <n v="1478122292"/>
    <n v="1475530292"/>
    <b v="0"/>
    <n v="2"/>
    <b v="0"/>
    <x v="3"/>
    <n v="2.9999999999999997E-4"/>
    <n v="3"/>
    <x v="1"/>
    <s v="web"/>
    <x v="520"/>
    <d v="2438-05-25T23:15:20"/>
  </r>
  <r>
    <n v="674"/>
    <s v="Something To Wear For Hearing Sounds By Feeling Vibrations"/>
    <s v="Listen to sounds by feeling an array of vibrational patterns against your body."/>
    <x v="22"/>
    <n v="15"/>
    <x v="1"/>
    <s v="US"/>
    <s v="USD"/>
    <n v="1407811627"/>
    <n v="1402627627"/>
    <b v="0"/>
    <n v="2"/>
    <b v="0"/>
    <x v="4"/>
    <n v="2.9999999999999997E-4"/>
    <n v="7.5"/>
    <x v="1"/>
    <s v="wearables"/>
    <x v="521"/>
    <d v="2416-02-13T03:51:10"/>
  </r>
  <r>
    <n v="3904"/>
    <s v="Black America from Prophets to Pimps"/>
    <s v="A play that will cover 4000 years of black history."/>
    <x v="20"/>
    <n v="3"/>
    <x v="1"/>
    <s v="US"/>
    <s v="USD"/>
    <n v="1429074240"/>
    <n v="1427866200"/>
    <b v="0"/>
    <n v="2"/>
    <b v="0"/>
    <x v="23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x v="59"/>
    <n v="1"/>
    <x v="1"/>
    <s v="US"/>
    <s v="USD"/>
    <n v="1487318029"/>
    <n v="1484726029"/>
    <b v="0"/>
    <n v="1"/>
    <b v="0"/>
    <x v="2"/>
    <n v="3.0303030303030303E-4"/>
    <n v="1"/>
    <x v="0"/>
    <s v="animation"/>
    <x v="523"/>
    <d v="2441-04-24T06:58:10"/>
  </r>
  <r>
    <n v="121"/>
    <s v="MICRO-MISSION"/>
    <s v="NAVY SEALS sent on a Area 51 Top-Secret rescue mission where they are shrunken and injected into an ET body, the immune system mutated."/>
    <x v="7"/>
    <n v="1"/>
    <x v="0"/>
    <s v="US"/>
    <s v="USD"/>
    <n v="1429352160"/>
    <n v="1427993710"/>
    <b v="0"/>
    <n v="1"/>
    <b v="0"/>
    <x v="0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x v="7"/>
    <n v="1"/>
    <x v="1"/>
    <s v="US"/>
    <s v="USD"/>
    <n v="1474580867"/>
    <n v="1471988867"/>
    <b v="0"/>
    <n v="1"/>
    <b v="0"/>
    <x v="3"/>
    <n v="3.3333333333333332E-4"/>
    <n v="1"/>
    <x v="1"/>
    <s v="web"/>
    <x v="525"/>
    <d v="2437-04-11T01:57:50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n v="1417453538"/>
    <b v="0"/>
    <n v="2"/>
    <b v="0"/>
    <x v="14"/>
    <n v="3.3333333333333332E-4"/>
    <n v="3"/>
    <x v="7"/>
    <s v="nature"/>
    <x v="526"/>
    <d v="2419-12-30T02:56:20"/>
  </r>
  <r>
    <n v="1545"/>
    <s v="Nevada County Hearts"/>
    <s v="&quot;He will not be a wise man who does not study human hearts!&quot;_x000a_Hope in natural art, creation!"/>
    <x v="7"/>
    <n v="1"/>
    <x v="1"/>
    <s v="US"/>
    <s v="USD"/>
    <n v="1425330960"/>
    <n v="1422393234"/>
    <b v="0"/>
    <n v="1"/>
    <b v="0"/>
    <x v="14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s v="GB"/>
    <s v="GBP"/>
    <n v="1428231600"/>
    <n v="1423520177"/>
    <b v="0"/>
    <n v="1"/>
    <b v="0"/>
    <x v="17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x v="41"/>
    <n v="10"/>
    <x v="2"/>
    <s v="US"/>
    <s v="USD"/>
    <n v="1492759460"/>
    <n v="1487579060"/>
    <b v="0"/>
    <n v="1"/>
    <b v="0"/>
    <x v="23"/>
    <n v="3.3333333333333332E-4"/>
    <n v="10"/>
    <x v="8"/>
    <s v="plays"/>
    <x v="529"/>
    <d v="2443-01-14T02:03:20"/>
  </r>
  <r>
    <n v="3630"/>
    <s v="Jeremy Kyle- The Opera"/>
    <s v="The Jeremy Kyle Show offers so much subject matter to create an opera with.  Along with his brilliant put downs it could be excellent!"/>
    <x v="7"/>
    <n v="1"/>
    <x v="1"/>
    <s v="GB"/>
    <s v="GBP"/>
    <n v="1417295990"/>
    <n v="1414700390"/>
    <b v="0"/>
    <n v="1"/>
    <b v="0"/>
    <x v="25"/>
    <n v="3.3333333333333332E-4"/>
    <n v="1"/>
    <x v="8"/>
    <s v="musical"/>
    <x v="530"/>
    <d v="2419-02-14T21:18:20"/>
  </r>
  <r>
    <n v="1722"/>
    <s v="Preserving the DC Gospel Stars"/>
    <s v="I am raising money to leave a legacy for the DC Gospel Stars and preserve this art form for music lovers of this style."/>
    <x v="157"/>
    <n v="1"/>
    <x v="1"/>
    <s v="US"/>
    <s v="USD"/>
    <n v="1459642200"/>
    <n v="1456441429"/>
    <b v="0"/>
    <n v="1"/>
    <b v="0"/>
    <x v="17"/>
    <n v="3.4722222222222224E-4"/>
    <n v="1"/>
    <x v="3"/>
    <s v="faith"/>
    <x v="531"/>
    <d v="2432-07-17T01:40:00"/>
  </r>
  <r>
    <n v="2875"/>
    <s v="Right Tracey!"/>
    <s v="Play about Tracey a gay man trapped in his room by his Bible thumping mother. He finds love but the room can not keep the love alive."/>
    <x v="2"/>
    <n v="7"/>
    <x v="1"/>
    <s v="US"/>
    <s v="USD"/>
    <n v="1462417493"/>
    <n v="1459825493"/>
    <b v="0"/>
    <n v="3"/>
    <b v="0"/>
    <x v="23"/>
    <n v="3.5E-4"/>
    <n v="2.3333333333333335"/>
    <x v="8"/>
    <s v="plays"/>
    <x v="532"/>
    <d v="2433-06-03T06:48:50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n v="1334089208"/>
    <b v="0"/>
    <n v="10"/>
    <b v="0"/>
    <x v="9"/>
    <n v="3.5704000000000004E-4"/>
    <n v="17.852"/>
    <x v="5"/>
    <s v="video games"/>
    <x v="533"/>
    <d v="2394-05-26T11:21:20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x v="1"/>
    <s v="CA"/>
    <s v="CAD"/>
    <n v="1454078770"/>
    <n v="1448894770"/>
    <b v="0"/>
    <n v="2"/>
    <b v="0"/>
    <x v="11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x v="159"/>
    <n v="5"/>
    <x v="1"/>
    <s v="AU"/>
    <s v="AUD"/>
    <n v="1432873653"/>
    <n v="1430281653"/>
    <b v="0"/>
    <n v="1"/>
    <b v="0"/>
    <x v="9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x v="22"/>
    <n v="20"/>
    <x v="1"/>
    <s v="US"/>
    <s v="USD"/>
    <n v="1439734001"/>
    <n v="1437142547"/>
    <b v="0"/>
    <n v="1"/>
    <b v="0"/>
    <x v="1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s v="US"/>
    <s v="USD"/>
    <n v="1477509604"/>
    <n v="1474917604"/>
    <b v="0"/>
    <n v="1"/>
    <b v="0"/>
    <x v="4"/>
    <n v="4.0000000000000002E-4"/>
    <n v="1"/>
    <x v="1"/>
    <s v="wearables"/>
    <x v="537"/>
    <d v="2438-03-16T01:20:40"/>
  </r>
  <r>
    <n v="1111"/>
    <s v="Funding HyperLight Studios"/>
    <s v="We are bringing a new gaming experience to the field. One that will connect a community of people and servers from around the world."/>
    <x v="46"/>
    <n v="1"/>
    <x v="1"/>
    <s v="US"/>
    <s v="USD"/>
    <n v="1452228790"/>
    <n v="1449636790"/>
    <b v="0"/>
    <n v="1"/>
    <b v="0"/>
    <x v="9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x v="6"/>
    <n v="2"/>
    <x v="0"/>
    <s v="CA"/>
    <s v="CAD"/>
    <n v="1454864280"/>
    <n v="1452272280"/>
    <b v="0"/>
    <n v="1"/>
    <b v="0"/>
    <x v="3"/>
    <n v="4.0000000000000002E-4"/>
    <n v="2"/>
    <x v="1"/>
    <s v="web"/>
    <x v="539"/>
    <d v="2431-01-11T01:40:00"/>
  </r>
  <r>
    <n v="2863"/>
    <s v="Equality Theatre"/>
    <s v="I would like to start a Acting Company that supports and includes LGBTQ youth and young adults in very conservative North Texas"/>
    <x v="22"/>
    <n v="20"/>
    <x v="1"/>
    <s v="US"/>
    <s v="USD"/>
    <n v="1410279123"/>
    <n v="1405095123"/>
    <b v="0"/>
    <n v="1"/>
    <b v="0"/>
    <x v="23"/>
    <n v="4.0000000000000002E-4"/>
    <n v="20"/>
    <x v="8"/>
    <s v="plays"/>
    <x v="540"/>
    <d v="2416-11-24T18:00:30"/>
  </r>
  <r>
    <n v="3065"/>
    <s v="The Castle Project"/>
    <s v="A castle themed events center with large and small spaces to support a variety of arts i.e. performing, visual, music, theater, dance"/>
    <x v="23"/>
    <n v="10"/>
    <x v="1"/>
    <s v="US"/>
    <s v="USD"/>
    <n v="1406683172"/>
    <n v="1404523172"/>
    <b v="0"/>
    <n v="2"/>
    <b v="0"/>
    <x v="24"/>
    <n v="4.0000000000000002E-4"/>
    <n v="5"/>
    <x v="8"/>
    <s v="spaces"/>
    <x v="541"/>
    <d v="2415-10-05T13:15:20"/>
  </r>
  <r>
    <n v="3110"/>
    <s v="Hip Justice Catmunity Center"/>
    <s v="Cat People Unite! It's time we get a space of our own to relax, socialize and learn! Join the Catmunity!"/>
    <x v="23"/>
    <n v="10"/>
    <x v="1"/>
    <s v="US"/>
    <s v="USD"/>
    <n v="1487465119"/>
    <n v="1484009119"/>
    <b v="0"/>
    <n v="1"/>
    <b v="0"/>
    <x v="24"/>
    <n v="4.0000000000000002E-4"/>
    <n v="10"/>
    <x v="8"/>
    <s v="spaces"/>
    <x v="542"/>
    <d v="2441-05-11T07:33:10"/>
  </r>
  <r>
    <n v="3859"/>
    <s v="What Dreams Were Made Of"/>
    <s v="This is a play that will have each and everyone that sees it thinking about the dreams they had growing up. It's a dramady"/>
    <x v="46"/>
    <n v="1"/>
    <x v="1"/>
    <s v="US"/>
    <s v="USD"/>
    <n v="1403730000"/>
    <n v="1401485207"/>
    <b v="0"/>
    <n v="1"/>
    <b v="0"/>
    <x v="23"/>
    <n v="4.0000000000000002E-4"/>
    <n v="1"/>
    <x v="8"/>
    <s v="plays"/>
    <x v="543"/>
    <d v="2414-10-28T18:00:00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s v="IE"/>
    <s v="EUR"/>
    <n v="1456617600"/>
    <n v="1454280186"/>
    <b v="0"/>
    <n v="1"/>
    <b v="0"/>
    <x v="23"/>
    <n v="4.0000000000000002E-4"/>
    <n v="1"/>
    <x v="8"/>
    <s v="plays"/>
    <x v="544"/>
    <d v="2431-08-02T00:00:00"/>
  </r>
  <r>
    <n v="1101"/>
    <s v="Strain Wars"/>
    <s v="Different strains of marijuana leafs battling to the death to see which one is the top strain."/>
    <x v="36"/>
    <n v="41"/>
    <x v="1"/>
    <s v="US"/>
    <s v="USD"/>
    <n v="1468519920"/>
    <n v="1466188338"/>
    <b v="0"/>
    <n v="6"/>
    <b v="0"/>
    <x v="9"/>
    <n v="4.0999999999999999E-4"/>
    <n v="6.833333333333333"/>
    <x v="5"/>
    <s v="video games"/>
    <x v="545"/>
    <d v="2435-05-10T14:00:00"/>
  </r>
  <r>
    <n v="2519"/>
    <s v="Kelli's Kitchen"/>
    <s v="Better than your mom's, better than Cracker Barrel, only at Kelli's Kitchen (all from scratch)."/>
    <x v="30"/>
    <n v="65"/>
    <x v="1"/>
    <s v="US"/>
    <s v="USD"/>
    <n v="1405741404"/>
    <n v="1403149404"/>
    <b v="0"/>
    <n v="4"/>
    <b v="0"/>
    <x v="20"/>
    <n v="4.3333333333333331E-4"/>
    <n v="16.25"/>
    <x v="6"/>
    <s v="restaurants"/>
    <x v="546"/>
    <d v="2415-06-18T13:14:00"/>
  </r>
  <r>
    <n v="2374"/>
    <s v="Alcohol On Call (Canceled)"/>
    <s v="Next time you want a beer, put down your keys and pick up your phone. We prevent drunk driving by delivering alcohol to you at home."/>
    <x v="107"/>
    <n v="10"/>
    <x v="0"/>
    <s v="US"/>
    <s v="USD"/>
    <n v="1423772060"/>
    <n v="1421180060"/>
    <b v="0"/>
    <n v="1"/>
    <b v="0"/>
    <x v="3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x v="36"/>
    <n v="47"/>
    <x v="1"/>
    <s v="US"/>
    <s v="USD"/>
    <n v="1393786877"/>
    <n v="1390330877"/>
    <b v="0"/>
    <n v="7"/>
    <b v="0"/>
    <x v="9"/>
    <n v="4.6999999999999999E-4"/>
    <n v="6.7142857142857144"/>
    <x v="5"/>
    <s v="video games"/>
    <x v="548"/>
    <d v="2411-09-03T22:12:50"/>
  </r>
  <r>
    <n v="1047"/>
    <s v="Start a New Podcast (Canceled)"/>
    <s v="I wish to start a new podcast called Voices of Texas, and I want to interview interesting people of Texas each week."/>
    <x v="38"/>
    <n v="1"/>
    <x v="0"/>
    <s v="US"/>
    <s v="USD"/>
    <n v="1415219915"/>
    <n v="1412624315"/>
    <b v="0"/>
    <n v="1"/>
    <b v="0"/>
    <x v="8"/>
    <n v="5.0000000000000001E-4"/>
    <n v="1"/>
    <x v="4"/>
    <s v="audio"/>
    <x v="549"/>
    <d v="2418-06-19T14:25:50"/>
  </r>
  <r>
    <n v="1694"/>
    <s v="Thundercreek Studios"/>
    <s v="Hey all I'm building out my Christian Recording studio in a new building. I have the building but lack the funds to build it out!!!"/>
    <x v="20"/>
    <n v="5"/>
    <x v="2"/>
    <s v="US"/>
    <s v="USD"/>
    <n v="1490589360"/>
    <n v="1488038674"/>
    <b v="0"/>
    <n v="1"/>
    <b v="0"/>
    <x v="17"/>
    <n v="5.0000000000000001E-4"/>
    <n v="5"/>
    <x v="3"/>
    <s v="faith"/>
    <x v="550"/>
    <d v="2442-05-07T22:00:00"/>
  </r>
  <r>
    <n v="1867"/>
    <s v="Meme Wars - Dank Age"/>
    <s v="A mix of PokemonGo, Game of War- Fire Age, DragonSoul, &amp; Throwdown. Join a clan, collect meme, upgrade features, fight, &amp; compete."/>
    <x v="2"/>
    <n v="10"/>
    <x v="1"/>
    <s v="US"/>
    <s v="USD"/>
    <n v="1478383912"/>
    <n v="1475791912"/>
    <b v="0"/>
    <n v="1"/>
    <b v="0"/>
    <x v="10"/>
    <n v="5.0000000000000001E-4"/>
    <n v="10"/>
    <x v="5"/>
    <s v="mobile games"/>
    <x v="551"/>
    <d v="2438-06-25T05:58:40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s v="GB"/>
    <s v="GBP"/>
    <n v="1457947483"/>
    <n v="1455359083"/>
    <b v="0"/>
    <n v="1"/>
    <b v="0"/>
    <x v="19"/>
    <n v="5.0000000000000001E-4"/>
    <n v="1"/>
    <x v="7"/>
    <s v="people"/>
    <x v="552"/>
    <d v="2432-01-02T22:07:10"/>
  </r>
  <r>
    <n v="2126"/>
    <s v="DodgeBall Blitz"/>
    <s v="Lead your team to victory in this fast-paced, action, sports game! Use Power-ups and avoid attacks as you fight for victory!"/>
    <x v="2"/>
    <n v="10"/>
    <x v="1"/>
    <s v="US"/>
    <s v="USD"/>
    <n v="1418080887"/>
    <n v="1415488887"/>
    <b v="0"/>
    <n v="2"/>
    <b v="0"/>
    <x v="9"/>
    <n v="5.0000000000000001E-4"/>
    <n v="5"/>
    <x v="5"/>
    <s v="video games"/>
    <x v="553"/>
    <d v="2419-05-16T17:34:30"/>
  </r>
  <r>
    <n v="2393"/>
    <s v="Game Swapper (Canceled)"/>
    <s v="Imagine a world where you can swap a video game you're tired of playing for a video game you actually want to play for just $1.50!"/>
    <x v="36"/>
    <n v="50"/>
    <x v="0"/>
    <s v="US"/>
    <s v="USD"/>
    <n v="1439048017"/>
    <n v="1436456017"/>
    <b v="0"/>
    <n v="1"/>
    <b v="0"/>
    <x v="3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s v="US"/>
    <s v="USD"/>
    <n v="1427414732"/>
    <n v="1424826332"/>
    <b v="0"/>
    <n v="1"/>
    <b v="0"/>
    <x v="24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s v="US"/>
    <s v="USD"/>
    <n v="1429622726"/>
    <n v="1424442326"/>
    <b v="0"/>
    <n v="6"/>
    <b v="0"/>
    <x v="21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x v="22"/>
    <n v="26"/>
    <x v="1"/>
    <s v="US"/>
    <s v="USD"/>
    <n v="1430234394"/>
    <n v="1425053994"/>
    <b v="0"/>
    <n v="2"/>
    <b v="0"/>
    <x v="24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x v="160"/>
    <n v="35"/>
    <x v="1"/>
    <s v="CA"/>
    <s v="CAD"/>
    <n v="1431278557"/>
    <n v="1427390557"/>
    <b v="0"/>
    <n v="2"/>
    <b v="0"/>
    <x v="11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n v="1433014746"/>
    <b v="0"/>
    <n v="1"/>
    <b v="0"/>
    <x v="25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s v="AU"/>
    <s v="AUD"/>
    <n v="1434633191"/>
    <n v="1429449191"/>
    <b v="0"/>
    <n v="5"/>
    <b v="0"/>
    <x v="0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x v="134"/>
    <n v="35"/>
    <x v="1"/>
    <s v="US"/>
    <s v="USD"/>
    <n v="1411662264"/>
    <n v="1408983864"/>
    <b v="0"/>
    <n v="2"/>
    <b v="0"/>
    <x v="11"/>
    <n v="5.8333333333333338E-4"/>
    <n v="17.5"/>
    <x v="6"/>
    <s v="food trucks"/>
    <x v="561"/>
    <d v="2417-05-03T20:04:00"/>
  </r>
  <r>
    <n v="2136"/>
    <s v="Dark Paradise"/>
    <s v="A dark and twisted game with physiological madness and corruption as a man becomes the ultimate bio weapon."/>
    <x v="51"/>
    <n v="47.69"/>
    <x v="1"/>
    <s v="US"/>
    <s v="USD"/>
    <n v="1382184786"/>
    <n v="1379592786"/>
    <b v="0"/>
    <n v="4"/>
    <b v="0"/>
    <x v="9"/>
    <n v="5.9612499999999998E-4"/>
    <n v="11.922499999999999"/>
    <x v="5"/>
    <s v="video games"/>
    <x v="562"/>
    <d v="2407-12-31T02:11:00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s v="IE"/>
    <s v="EUR"/>
    <n v="1424940093"/>
    <n v="1422348093"/>
    <b v="0"/>
    <n v="2"/>
    <b v="0"/>
    <x v="3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x v="161"/>
    <n v="1800"/>
    <x v="1"/>
    <s v="US"/>
    <s v="USD"/>
    <n v="1438437600"/>
    <n v="1433254875"/>
    <b v="0"/>
    <n v="6"/>
    <b v="0"/>
    <x v="25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s v="US"/>
    <s v="USD"/>
    <n v="1437570130"/>
    <n v="1434978130"/>
    <b v="0"/>
    <n v="2"/>
    <b v="0"/>
    <x v="3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x v="22"/>
    <n v="31"/>
    <x v="1"/>
    <s v="US"/>
    <s v="USD"/>
    <n v="1425827760"/>
    <n v="1423769402"/>
    <b v="0"/>
    <n v="2"/>
    <b v="0"/>
    <x v="3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x v="28"/>
    <n v="5"/>
    <x v="1"/>
    <s v="US"/>
    <s v="USD"/>
    <n v="1420100426"/>
    <n v="1417508426"/>
    <b v="0"/>
    <n v="1"/>
    <b v="0"/>
    <x v="10"/>
    <n v="6.2500000000000001E-4"/>
    <n v="5"/>
    <x v="5"/>
    <s v="mobile games"/>
    <x v="567"/>
    <d v="2420-01-05T11:24:20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x v="1"/>
    <s v="US"/>
    <s v="USD"/>
    <n v="1321201327"/>
    <n v="1316013727"/>
    <b v="0"/>
    <n v="1"/>
    <b v="0"/>
    <x v="2"/>
    <n v="6.4102564102564103E-4"/>
    <n v="25"/>
    <x v="0"/>
    <s v="animation"/>
    <x v="568"/>
    <d v="2388-09-02T19:41:10"/>
  </r>
  <r>
    <n v="2346"/>
    <s v="Ez 2c 3D Viewers (Canceled)"/>
    <s v="Watch and Make FREE 3D Videos &amp; Pics - No Viewer needed. To Help Learn we have Training and Instant 3D viewers."/>
    <x v="134"/>
    <n v="39"/>
    <x v="0"/>
    <s v="US"/>
    <s v="USD"/>
    <n v="1476731431"/>
    <n v="1472843431"/>
    <b v="0"/>
    <n v="3"/>
    <b v="0"/>
    <x v="3"/>
    <n v="6.4999999999999997E-4"/>
    <n v="13"/>
    <x v="1"/>
    <s v="web"/>
    <x v="569"/>
    <d v="2437-12-15T23:45:10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s v="AU"/>
    <s v="AUD"/>
    <n v="1404022381"/>
    <n v="1402294381"/>
    <b v="0"/>
    <n v="1"/>
    <b v="0"/>
    <x v="25"/>
    <n v="6.6666666666666664E-4"/>
    <n v="5"/>
    <x v="8"/>
    <s v="musical"/>
    <x v="570"/>
    <d v="2414-12-01T14:10:10"/>
  </r>
  <r>
    <n v="4050"/>
    <s v="Ø¢Ù…ÙŠÙ† (Amen)"/>
    <s v="Amen is an important jarring story about the repercussions of reporting the war from the front lines and the war that follows them home"/>
    <x v="17"/>
    <n v="1"/>
    <x v="1"/>
    <s v="US"/>
    <s v="USD"/>
    <n v="1414077391"/>
    <n v="1411485391"/>
    <b v="0"/>
    <n v="1"/>
    <b v="0"/>
    <x v="23"/>
    <n v="6.6666666666666664E-4"/>
    <n v="1"/>
    <x v="8"/>
    <s v="plays"/>
    <x v="571"/>
    <d v="2418-02-07T08:45:10"/>
  </r>
  <r>
    <n v="1072"/>
    <s v="World Defense : Tower Defense"/>
    <s v="A tower defense game that is played anywhere on the earth's surface!  This project is to expand it to be multiplayer and mod support."/>
    <x v="53"/>
    <n v="51"/>
    <x v="1"/>
    <s v="US"/>
    <s v="USD"/>
    <n v="1391630297"/>
    <n v="1389038297"/>
    <b v="0"/>
    <n v="4"/>
    <b v="0"/>
    <x v="9"/>
    <n v="6.8000000000000005E-4"/>
    <n v="12.75"/>
    <x v="5"/>
    <s v="video games"/>
    <x v="572"/>
    <d v="2410-12-28T07:42:50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n v="1467736477"/>
    <b v="0"/>
    <n v="5"/>
    <b v="0"/>
    <x v="1"/>
    <n v="6.8999999999999997E-4"/>
    <n v="69"/>
    <x v="0"/>
    <s v="drama"/>
    <x v="573"/>
    <d v="2436-09-30T21:46:10"/>
  </r>
  <r>
    <n v="455"/>
    <s v="The FunBunch Cartoon!!!"/>
    <s v="Goal The FunBunch characters animated on TV: Fun entertainment for kids just like other authors before us (ex.Arthur,Clifford,Dr Seuss)"/>
    <x v="160"/>
    <n v="45"/>
    <x v="1"/>
    <s v="US"/>
    <s v="USD"/>
    <n v="1334622660"/>
    <n v="1330733022"/>
    <b v="0"/>
    <n v="2"/>
    <b v="0"/>
    <x v="2"/>
    <n v="6.9230769230769226E-4"/>
    <n v="22.5"/>
    <x v="0"/>
    <s v="animation"/>
    <x v="574"/>
    <d v="2392-12-04T05:10:00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s v="US"/>
    <s v="USD"/>
    <n v="1445013352"/>
    <n v="1442421352"/>
    <b v="0"/>
    <n v="2"/>
    <b v="0"/>
    <x v="24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x v="104"/>
    <n v="25"/>
    <x v="0"/>
    <s v="US"/>
    <s v="USD"/>
    <n v="1420910460"/>
    <n v="1415726460"/>
    <b v="0"/>
    <n v="1"/>
    <b v="0"/>
    <x v="3"/>
    <n v="7.1428571428571429E-4"/>
    <n v="25"/>
    <x v="1"/>
    <s v="web"/>
    <x v="576"/>
    <d v="2420-04-08T05:30:00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s v="US"/>
    <s v="USD"/>
    <n v="1460925811"/>
    <n v="1458333811"/>
    <b v="0"/>
    <n v="2"/>
    <b v="0"/>
    <x v="23"/>
    <n v="7.3333333333333334E-4"/>
    <n v="5.5"/>
    <x v="8"/>
    <s v="plays"/>
    <x v="577"/>
    <d v="2432-12-12T15:15:10"/>
  </r>
  <r>
    <n v="1811"/>
    <s v="The Year of Sunsets"/>
    <s v="A collection of 365 color photographs of sunsets in 2014, beautifully presented in a hardcover book."/>
    <x v="163"/>
    <n v="40"/>
    <x v="1"/>
    <s v="US"/>
    <s v="USD"/>
    <n v="1414123200"/>
    <n v="1408962270"/>
    <b v="0"/>
    <n v="26"/>
    <b v="0"/>
    <x v="18"/>
    <n v="7.407407407407407E-4"/>
    <n v="1.5384615384615385"/>
    <x v="7"/>
    <s v="photobooks"/>
    <x v="578"/>
    <d v="2418-02-12T16:00:00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s v="GB"/>
    <s v="GBP"/>
    <n v="1411681391"/>
    <n v="1409089391"/>
    <b v="0"/>
    <n v="1"/>
    <b v="0"/>
    <x v="16"/>
    <n v="7.5000000000000002E-4"/>
    <n v="15"/>
    <x v="7"/>
    <s v="places"/>
    <x v="579"/>
    <d v="2417-05-06T01:11:50"/>
  </r>
  <r>
    <n v="2502"/>
    <s v="Cupcake Chaos"/>
    <s v="A small sweet shop featuring the cupcake variety offered by Cupcake Chaos, candy, cotton candy, shakes and malts, located in Dalhart,TX"/>
    <x v="99"/>
    <n v="86"/>
    <x v="1"/>
    <s v="US"/>
    <s v="USD"/>
    <n v="1411328918"/>
    <n v="1407440918"/>
    <b v="0"/>
    <n v="5"/>
    <b v="0"/>
    <x v="20"/>
    <n v="7.8181818181818181E-4"/>
    <n v="17.2"/>
    <x v="6"/>
    <s v="restaurants"/>
    <x v="580"/>
    <d v="2417-03-26T06:06:20"/>
  </r>
  <r>
    <n v="148"/>
    <s v="Space Gangstars (Canceled)"/>
    <s v="An aspiring pilot decides to take his Dad's ship for a joyride, and learns it was the biggest mistake of his life in this Sci-Fi comedy"/>
    <x v="22"/>
    <n v="40"/>
    <x v="0"/>
    <s v="US"/>
    <s v="USD"/>
    <n v="1456555536"/>
    <n v="1453963536"/>
    <b v="0"/>
    <n v="2"/>
    <b v="0"/>
    <x v="0"/>
    <n v="8.0000000000000004E-4"/>
    <n v="20"/>
    <x v="0"/>
    <s v="science fiction"/>
    <x v="581"/>
    <d v="2431-07-25T19:36:00"/>
  </r>
  <r>
    <n v="2907"/>
    <s v="Little Nell's - a play"/>
    <s v="Spend an evening in the afterlife with some of the greatest women who ever lived. LITTLE NELL's,by Jill Hughes, Los Angeles- June, 2016"/>
    <x v="46"/>
    <n v="2"/>
    <x v="1"/>
    <s v="US"/>
    <s v="USD"/>
    <n v="1463259837"/>
    <n v="1458075837"/>
    <b v="0"/>
    <n v="2"/>
    <b v="0"/>
    <x v="23"/>
    <n v="8.0000000000000004E-4"/>
    <n v="1"/>
    <x v="8"/>
    <s v="plays"/>
    <x v="582"/>
    <d v="2433-09-08T18:39:30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s v="US"/>
    <s v="USD"/>
    <n v="1436914815"/>
    <n v="1434322815"/>
    <b v="0"/>
    <n v="1"/>
    <b v="0"/>
    <x v="23"/>
    <n v="8.0000000000000004E-4"/>
    <n v="16"/>
    <x v="8"/>
    <s v="plays"/>
    <x v="583"/>
    <d v="2015-07-14T23:00:15"/>
  </r>
  <r>
    <n v="1086"/>
    <s v="Cyber Universe Online"/>
    <s v="Humanity's future in the Galaxy"/>
    <x v="71"/>
    <n v="15"/>
    <x v="1"/>
    <s v="US"/>
    <s v="USD"/>
    <n v="1408913291"/>
    <n v="1406321291"/>
    <b v="0"/>
    <n v="2"/>
    <b v="0"/>
    <x v="9"/>
    <n v="8.3333333333333339E-4"/>
    <n v="7.5"/>
    <x v="5"/>
    <s v="video games"/>
    <x v="584"/>
    <d v="2416-06-19T16:01:50"/>
  </r>
  <r>
    <n v="630"/>
    <s v="Ecosteader (Canceled)"/>
    <s v="Land development network for an eco-conscious collective. Community portal features ideas on lean design, green building, urban ecology"/>
    <x v="164"/>
    <n v="10"/>
    <x v="0"/>
    <s v="US"/>
    <s v="USD"/>
    <n v="1441516200"/>
    <n v="1438959121"/>
    <b v="0"/>
    <n v="1"/>
    <b v="0"/>
    <x v="3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x v="11"/>
    <n v="6"/>
    <x v="0"/>
    <s v="US"/>
    <s v="USD"/>
    <n v="1425587220"/>
    <n v="1420668801"/>
    <b v="0"/>
    <n v="2"/>
    <b v="0"/>
    <x v="8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x v="134"/>
    <n v="52"/>
    <x v="1"/>
    <s v="US"/>
    <s v="USD"/>
    <n v="1445097715"/>
    <n v="1441209715"/>
    <b v="0"/>
    <n v="2"/>
    <b v="0"/>
    <x v="3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s v="FR"/>
    <s v="EUR"/>
    <n v="1457617359"/>
    <n v="1455025359"/>
    <b v="0"/>
    <n v="3"/>
    <b v="0"/>
    <x v="24"/>
    <n v="8.8000000000000003E-4"/>
    <n v="7.333333333333333"/>
    <x v="8"/>
    <s v="spaces"/>
    <x v="588"/>
    <d v="2431-11-25T17:06:30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s v="GB"/>
    <s v="GBP"/>
    <n v="1446154848"/>
    <n v="1443562848"/>
    <b v="0"/>
    <n v="1"/>
    <b v="0"/>
    <x v="3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s v="AU"/>
    <s v="AUD"/>
    <n v="1424137247"/>
    <n v="1421545247"/>
    <b v="0"/>
    <n v="2"/>
    <b v="0"/>
    <x v="3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x v="165"/>
    <n v="91"/>
    <x v="0"/>
    <s v="US"/>
    <s v="USD"/>
    <n v="1469913194"/>
    <n v="1467321194"/>
    <b v="0"/>
    <n v="4"/>
    <b v="0"/>
    <x v="21"/>
    <n v="9.2857142857142856E-4"/>
    <n v="22.75"/>
    <x v="1"/>
    <s v="space exploration"/>
    <x v="591"/>
    <d v="2435-10-18T20:12:20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s v="US"/>
    <s v="USD"/>
    <n v="1448388418"/>
    <n v="1443200818"/>
    <b v="0"/>
    <n v="5"/>
    <b v="0"/>
    <x v="21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s v="US"/>
    <s v="USD"/>
    <n v="1445885890"/>
    <n v="1440701890"/>
    <b v="0"/>
    <n v="1"/>
    <b v="0"/>
    <x v="23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x v="166"/>
    <n v="1"/>
    <x v="1"/>
    <s v="DE"/>
    <s v="EUR"/>
    <n v="1463602935"/>
    <n v="1461874935"/>
    <b v="0"/>
    <n v="1"/>
    <b v="0"/>
    <x v="2"/>
    <n v="9.9009900990099011E-4"/>
    <n v="1"/>
    <x v="0"/>
    <s v="animation"/>
    <x v="594"/>
    <d v="2433-10-18T11:42:30"/>
  </r>
  <r>
    <n v="2649"/>
    <s v="The Mission - Please Check Back Soon (Canceled)"/>
    <s v="They have launched a Kickstarter."/>
    <x v="88"/>
    <n v="124"/>
    <x v="0"/>
    <s v="US"/>
    <s v="USD"/>
    <n v="1454370941"/>
    <n v="1449186941"/>
    <b v="0"/>
    <n v="3"/>
    <b v="0"/>
    <x v="21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x v="6"/>
    <n v="5"/>
    <x v="1"/>
    <s v="US"/>
    <s v="USD"/>
    <n v="1458859153"/>
    <n v="1456270753"/>
    <b v="0"/>
    <n v="1"/>
    <b v="0"/>
    <x v="2"/>
    <n v="1E-3"/>
    <n v="5"/>
    <x v="0"/>
    <s v="animation"/>
    <x v="596"/>
    <d v="2432-04-17T10:32:10"/>
  </r>
  <r>
    <n v="443"/>
    <s v="Bad Teddy Studios"/>
    <s v="We love cartoons!! We want to make more but it costs money to so. Be apart of your daily dose of WTF!?! Pledge now!!"/>
    <x v="20"/>
    <n v="10"/>
    <x v="1"/>
    <s v="CA"/>
    <s v="CAD"/>
    <n v="1391991701"/>
    <n v="1389399701"/>
    <b v="0"/>
    <n v="2"/>
    <b v="0"/>
    <x v="2"/>
    <n v="1E-3"/>
    <n v="5"/>
    <x v="0"/>
    <s v="animation"/>
    <x v="597"/>
    <d v="2411-02-08T03:36:50"/>
  </r>
  <r>
    <n v="482"/>
    <s v="Animated Stand-up Routines Shenanigans"/>
    <s v="Help me quit my day job and also create animated Stand-up routines from local up and coming comedians."/>
    <x v="20"/>
    <n v="10"/>
    <x v="1"/>
    <s v="US"/>
    <s v="USD"/>
    <n v="1460644440"/>
    <n v="1458336690"/>
    <b v="0"/>
    <n v="1"/>
    <b v="0"/>
    <x v="2"/>
    <n v="1E-3"/>
    <n v="10"/>
    <x v="0"/>
    <s v="animation"/>
    <x v="598"/>
    <d v="2432-11-10T01:40:00"/>
  </r>
  <r>
    <n v="1128"/>
    <s v="Flying Turds"/>
    <s v="#havingfunFTW"/>
    <x v="19"/>
    <n v="1"/>
    <x v="1"/>
    <s v="GB"/>
    <s v="GBP"/>
    <n v="1407425717"/>
    <n v="1404833717"/>
    <b v="0"/>
    <n v="1"/>
    <b v="0"/>
    <x v="10"/>
    <n v="1E-3"/>
    <n v="1"/>
    <x v="5"/>
    <s v="mobile games"/>
    <x v="599"/>
    <d v="2415-12-30T11:52:50"/>
  </r>
  <r>
    <n v="1171"/>
    <s v="The Mean Green Purple Machine"/>
    <s v="Tulsa's first true biodiesel, alternative energy powered food truck! Oh yeah, and delicious food!"/>
    <x v="23"/>
    <n v="25"/>
    <x v="1"/>
    <s v="US"/>
    <s v="USD"/>
    <n v="1415909927"/>
    <n v="1414351127"/>
    <b v="0"/>
    <n v="1"/>
    <b v="0"/>
    <x v="11"/>
    <n v="1E-3"/>
    <n v="25"/>
    <x v="6"/>
    <s v="food trucks"/>
    <x v="600"/>
    <d v="2418-09-07T11:07:50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s v="SE"/>
    <s v="SEK"/>
    <n v="1423432709"/>
    <n v="1420840709"/>
    <b v="0"/>
    <n v="2"/>
    <b v="0"/>
    <x v="13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x v="57"/>
    <n v="15"/>
    <x v="1"/>
    <s v="IT"/>
    <s v="EUR"/>
    <n v="1444589020"/>
    <n v="1441997020"/>
    <b v="0"/>
    <n v="2"/>
    <b v="0"/>
    <x v="13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s v="US"/>
    <s v="USD"/>
    <n v="1347004260"/>
    <n v="1345062936"/>
    <b v="0"/>
    <n v="1"/>
    <b v="0"/>
    <x v="5"/>
    <n v="1E-3"/>
    <n v="5"/>
    <x v="2"/>
    <s v="fiction"/>
    <x v="603"/>
    <d v="2396-11-06T06:30:00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s v="US"/>
    <s v="USD"/>
    <n v="1432843500"/>
    <n v="1430124509"/>
    <b v="0"/>
    <n v="1"/>
    <b v="0"/>
    <x v="15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s v="US"/>
    <s v="USD"/>
    <n v="1462391932"/>
    <n v="1457297932"/>
    <b v="0"/>
    <n v="1"/>
    <b v="0"/>
    <x v="17"/>
    <n v="1E-3"/>
    <n v="1"/>
    <x v="3"/>
    <s v="faith"/>
    <x v="605"/>
    <d v="2433-05-31T07:48:40"/>
  </r>
  <r>
    <n v="1904"/>
    <s v="Small Animal Deterrent Latch (S.A.D.L.)"/>
    <s v="Animals knocking over your waste wheeler making a mess on trash day? The S.A.D.L. will help prevent that from happening!"/>
    <x v="22"/>
    <n v="50"/>
    <x v="1"/>
    <s v="US"/>
    <s v="USD"/>
    <n v="1451752021"/>
    <n v="1447864021"/>
    <b v="0"/>
    <n v="2"/>
    <b v="0"/>
    <x v="27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s v="CA"/>
    <s v="CAD"/>
    <n v="1466789269"/>
    <n v="1464197269"/>
    <b v="0"/>
    <n v="1"/>
    <b v="0"/>
    <x v="3"/>
    <n v="1E-3"/>
    <n v="1"/>
    <x v="1"/>
    <s v="web"/>
    <x v="607"/>
    <d v="2434-10-22T06:38:10"/>
  </r>
  <r>
    <n v="2946"/>
    <s v="Create The Twisted Tree Theatre"/>
    <s v="I have set up a new theatre company, and am looking to raise funds to purchase a venue with a difference to a standard theatre."/>
    <x v="38"/>
    <n v="2"/>
    <x v="1"/>
    <s v="GB"/>
    <s v="GBP"/>
    <n v="1471265092"/>
    <n v="1468673092"/>
    <b v="0"/>
    <n v="2"/>
    <b v="0"/>
    <x v="24"/>
    <n v="1E-3"/>
    <n v="1"/>
    <x v="8"/>
    <s v="spaces"/>
    <x v="608"/>
    <d v="2436-03-23T07:28:40"/>
  </r>
  <r>
    <n v="3117"/>
    <s v="Cowes and The Sea"/>
    <s v="Performing Arts workshops, for young people aged 5 -16, exploring how the sea has shaped Cowes as a settlement."/>
    <x v="19"/>
    <n v="1"/>
    <x v="1"/>
    <s v="GB"/>
    <s v="GBP"/>
    <n v="1464354720"/>
    <n v="1463648360"/>
    <b v="0"/>
    <n v="1"/>
    <b v="0"/>
    <x v="24"/>
    <n v="1E-3"/>
    <n v="1"/>
    <x v="8"/>
    <s v="spaces"/>
    <x v="609"/>
    <d v="2434-01-13T12:00:00"/>
  </r>
  <r>
    <n v="3645"/>
    <s v="If the Shoe Fits"/>
    <s v="This new musical comedy empowers women and girls of all ages to be themselves in their shoes, whatever shoes they choose."/>
    <x v="19"/>
    <n v="1"/>
    <x v="1"/>
    <s v="CA"/>
    <s v="CAD"/>
    <n v="1479773838"/>
    <n v="1477178238"/>
    <b v="0"/>
    <n v="1"/>
    <b v="0"/>
    <x v="25"/>
    <n v="1E-3"/>
    <n v="1"/>
    <x v="8"/>
    <s v="musical"/>
    <x v="610"/>
    <d v="2438-12-03T02:53:00"/>
  </r>
  <r>
    <n v="3939"/>
    <s v="'Potter.' Funding 2015"/>
    <s v="'Potter.' is a parody of the popular Harry Potter series allowing aspiring actors a chance to work in a professional production."/>
    <x v="6"/>
    <n v="5"/>
    <x v="1"/>
    <s v="AU"/>
    <s v="AUD"/>
    <n v="1412656200"/>
    <n v="1412328979"/>
    <b v="0"/>
    <n v="1"/>
    <b v="0"/>
    <x v="23"/>
    <n v="1E-3"/>
    <n v="5"/>
    <x v="8"/>
    <s v="plays"/>
    <x v="611"/>
    <d v="2417-08-26T21:00:00"/>
  </r>
  <r>
    <n v="594"/>
    <s v="Unleashed Fitness"/>
    <s v="Creating a fitness site that will change the fitness game forever!"/>
    <x v="23"/>
    <n v="26"/>
    <x v="1"/>
    <s v="US"/>
    <s v="USD"/>
    <n v="1460832206"/>
    <n v="1458240206"/>
    <b v="0"/>
    <n v="2"/>
    <b v="0"/>
    <x v="3"/>
    <n v="1.0399999999999999E-3"/>
    <n v="13"/>
    <x v="1"/>
    <s v="web"/>
    <x v="612"/>
    <d v="2432-12-01T19:14:20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s v="US"/>
    <s v="USD"/>
    <n v="1409770164"/>
    <n v="1407178164"/>
    <b v="0"/>
    <n v="2"/>
    <b v="0"/>
    <x v="4"/>
    <n v="1.0399999999999999E-3"/>
    <n v="13"/>
    <x v="1"/>
    <s v="wearables"/>
    <x v="613"/>
    <d v="2416-09-26T20:14: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s v="NZ"/>
    <s v="NZD"/>
    <n v="1474436704"/>
    <n v="1471844704"/>
    <b v="0"/>
    <n v="2"/>
    <b v="0"/>
    <x v="13"/>
    <n v="1.0399999999999999E-3"/>
    <n v="13"/>
    <x v="2"/>
    <s v="translations"/>
    <x v="614"/>
    <d v="2437-03-25T09:30:40"/>
  </r>
  <r>
    <n v="1129"/>
    <s v="Angry words with Friends"/>
    <s v="This app will provide you with the ability to use your most favorite profanities while playing a game with your friends."/>
    <x v="2"/>
    <n v="21"/>
    <x v="1"/>
    <s v="US"/>
    <s v="USD"/>
    <n v="1465107693"/>
    <n v="1462515693"/>
    <b v="0"/>
    <n v="2"/>
    <b v="0"/>
    <x v="10"/>
    <n v="1.0499999999999999E-3"/>
    <n v="10.5"/>
    <x v="5"/>
    <s v="mobile games"/>
    <x v="615"/>
    <d v="2434-04-10T15:35:30"/>
  </r>
  <r>
    <n v="682"/>
    <s v="Deception Belt"/>
    <s v="The Deception Belt is an innovative belt with app capability, designed to assist any user gain control over their appetite."/>
    <x v="22"/>
    <n v="53"/>
    <x v="1"/>
    <s v="US"/>
    <s v="USD"/>
    <n v="1489512122"/>
    <n v="1486923722"/>
    <b v="0"/>
    <n v="4"/>
    <b v="0"/>
    <x v="4"/>
    <n v="1.06E-3"/>
    <n v="13.25"/>
    <x v="1"/>
    <s v="wearables"/>
    <x v="616"/>
    <d v="2442-01-03T05:40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s v="US"/>
    <s v="USD"/>
    <n v="1389055198"/>
    <n v="1386463198"/>
    <b v="0"/>
    <n v="1"/>
    <b v="0"/>
    <x v="6"/>
    <n v="1.1111111111111111E-3"/>
    <n v="50"/>
    <x v="3"/>
    <s v="jazz"/>
    <x v="617"/>
    <d v="2410-03-05T06:39:40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n v="1355342424"/>
    <b v="0"/>
    <n v="11"/>
    <b v="0"/>
    <x v="9"/>
    <n v="1.1199999999999999E-3"/>
    <n v="50.909090909090907"/>
    <x v="5"/>
    <s v="video games"/>
    <x v="618"/>
    <d v="2400-04-24T08:04:00"/>
  </r>
  <r>
    <n v="763"/>
    <s v="Highland Sabre - A Black Beast Books Project"/>
    <s v="Highland Sabre explores a possible yet terrifying explanation for the mystery big cats said to prowl the British countryside."/>
    <x v="167"/>
    <n v="5"/>
    <x v="1"/>
    <s v="GB"/>
    <s v="GBP"/>
    <n v="1376563408"/>
    <n v="1373971408"/>
    <b v="0"/>
    <n v="1"/>
    <b v="0"/>
    <x v="5"/>
    <n v="1.1655011655011655E-3"/>
    <n v="5"/>
    <x v="2"/>
    <s v="fiction"/>
    <x v="619"/>
    <d v="2406-03-20T11:14:40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s v="US"/>
    <s v="USD"/>
    <n v="1424920795"/>
    <n v="1422328795"/>
    <b v="0"/>
    <n v="3"/>
    <b v="0"/>
    <x v="24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x v="46"/>
    <n v="3"/>
    <x v="1"/>
    <s v="GB"/>
    <s v="GBP"/>
    <n v="1457308531"/>
    <n v="1452124531"/>
    <b v="0"/>
    <n v="3"/>
    <b v="0"/>
    <x v="1"/>
    <n v="1.1999999999999999E-3"/>
    <n v="1"/>
    <x v="0"/>
    <s v="drama"/>
    <x v="621"/>
    <d v="2431-10-20T23:15:10"/>
  </r>
  <r>
    <n v="1879"/>
    <s v="Alex and More"/>
    <s v="Juego de plataformas con 20 personajes. Cada personaje tiene cuatro habilidades distintas al resto de personajes y sus propias voces."/>
    <x v="6"/>
    <n v="6"/>
    <x v="1"/>
    <s v="ES"/>
    <s v="EUR"/>
    <n v="1457966129"/>
    <n v="1455377729"/>
    <b v="0"/>
    <n v="2"/>
    <b v="0"/>
    <x v="10"/>
    <n v="1.1999999999999999E-3"/>
    <n v="3"/>
    <x v="5"/>
    <s v="mobile games"/>
    <x v="622"/>
    <d v="2432-01-05T01:54:50"/>
  </r>
  <r>
    <n v="506"/>
    <s v="Age of Spirit: The Battle in Heaven"/>
    <s v="A feature-length 3D animation that depicts what happened when the Son of the Morning rebelled against God."/>
    <x v="9"/>
    <n v="250"/>
    <x v="1"/>
    <s v="US"/>
    <s v="USD"/>
    <n v="1376140520"/>
    <n v="1373548520"/>
    <b v="0"/>
    <n v="1"/>
    <b v="0"/>
    <x v="2"/>
    <n v="1.25E-3"/>
    <n v="250"/>
    <x v="0"/>
    <s v="animation"/>
    <x v="623"/>
    <d v="2406-01-30T12:33:20"/>
  </r>
  <r>
    <n v="1145"/>
    <s v="A FORK IN THE ROAD food truck"/>
    <s v="Emphasizing locally and responsibly raised ingredients, serving delicious food! I need your help."/>
    <x v="51"/>
    <n v="100"/>
    <x v="1"/>
    <s v="US"/>
    <s v="USD"/>
    <n v="1412272592"/>
    <n v="1407088592"/>
    <b v="0"/>
    <n v="1"/>
    <b v="0"/>
    <x v="11"/>
    <n v="1.25E-3"/>
    <n v="100"/>
    <x v="6"/>
    <s v="food trucks"/>
    <x v="624"/>
    <d v="2417-07-13T11:25:20"/>
  </r>
  <r>
    <n v="1406"/>
    <s v="Man Down! Translation project"/>
    <s v="The White coat and the battle dress uniform"/>
    <x v="39"/>
    <n v="15"/>
    <x v="1"/>
    <s v="IT"/>
    <s v="EUR"/>
    <n v="1449914400"/>
    <n v="1445336607"/>
    <b v="0"/>
    <n v="3"/>
    <b v="0"/>
    <x v="13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x v="168"/>
    <n v="1"/>
    <x v="1"/>
    <s v="US"/>
    <s v="USD"/>
    <n v="1437926458"/>
    <n v="1432742458"/>
    <b v="0"/>
    <n v="1"/>
    <b v="0"/>
    <x v="16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x v="2"/>
    <n v="25"/>
    <x v="0"/>
    <s v="US"/>
    <s v="USD"/>
    <n v="1427825044"/>
    <n v="1425236644"/>
    <b v="0"/>
    <n v="1"/>
    <b v="0"/>
    <x v="3"/>
    <n v="1.25E-3"/>
    <n v="25"/>
    <x v="1"/>
    <s v="web"/>
    <x v="627"/>
    <d v="2015-03-31T18:04:04"/>
  </r>
  <r>
    <n v="4000"/>
    <s v="The Escorts"/>
    <s v="An Enticing Trip into the World of Assisted Dying"/>
    <x v="28"/>
    <n v="10"/>
    <x v="1"/>
    <s v="US"/>
    <s v="USD"/>
    <n v="1462631358"/>
    <n v="1457450958"/>
    <b v="0"/>
    <n v="1"/>
    <b v="0"/>
    <x v="23"/>
    <n v="1.25E-3"/>
    <n v="10"/>
    <x v="8"/>
    <s v="plays"/>
    <x v="628"/>
    <d v="2433-06-28T00:53:00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s v="US"/>
    <s v="USD"/>
    <n v="1438662474"/>
    <n v="1435206474"/>
    <b v="0"/>
    <n v="2"/>
    <b v="0"/>
    <x v="11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s v="US"/>
    <s v="USD"/>
    <n v="1459352495"/>
    <n v="1456764095"/>
    <b v="0"/>
    <n v="4"/>
    <b v="0"/>
    <x v="9"/>
    <n v="1.325E-3"/>
    <n v="13.25"/>
    <x v="5"/>
    <s v="video games"/>
    <x v="630"/>
    <d v="2432-06-13T12:55:50"/>
  </r>
  <r>
    <n v="1992"/>
    <s v="The Wonderful World of Princes &amp; Princesses"/>
    <s v="A complete revamp of all the Disney Princes &amp; Princesses!"/>
    <x v="17"/>
    <n v="2"/>
    <x v="1"/>
    <s v="US"/>
    <s v="USD"/>
    <n v="1424229991"/>
    <n v="1421637991"/>
    <b v="0"/>
    <n v="2"/>
    <b v="0"/>
    <x v="19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x v="28"/>
    <n v="11"/>
    <x v="1"/>
    <s v="US"/>
    <s v="USD"/>
    <n v="1479667727"/>
    <n v="1475776127"/>
    <b v="0"/>
    <n v="2"/>
    <b v="0"/>
    <x v="2"/>
    <n v="1.3749999999999999E-3"/>
    <n v="5.5"/>
    <x v="0"/>
    <s v="animation"/>
    <x v="632"/>
    <d v="2438-11-20T20:07:50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s v="US"/>
    <s v="USD"/>
    <n v="1410810903"/>
    <n v="1405626903"/>
    <b v="0"/>
    <n v="12"/>
    <b v="0"/>
    <x v="11"/>
    <n v="1.3849999999999999E-3"/>
    <n v="23.083333333333332"/>
    <x v="6"/>
    <s v="food trucks"/>
    <x v="633"/>
    <d v="2417-01-25T07:10:30"/>
  </r>
  <r>
    <n v="2688"/>
    <s v="Mac N Cheez Food Truck"/>
    <s v="The amazing gourmet Mac N Cheez Food Truck Campaigne!"/>
    <x v="22"/>
    <n v="74"/>
    <x v="1"/>
    <s v="US"/>
    <s v="USD"/>
    <n v="1424746800"/>
    <n v="1422067870"/>
    <b v="0"/>
    <n v="14"/>
    <b v="0"/>
    <x v="11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x v="41"/>
    <n v="45"/>
    <x v="1"/>
    <s v="US"/>
    <s v="USD"/>
    <n v="1460274864"/>
    <n v="1457686464"/>
    <b v="0"/>
    <n v="4"/>
    <b v="0"/>
    <x v="9"/>
    <n v="1.5E-3"/>
    <n v="11.25"/>
    <x v="5"/>
    <s v="video games"/>
    <x v="635"/>
    <d v="2432-09-28T07:04:00"/>
  </r>
  <r>
    <n v="1149"/>
    <s v="The Floridian Food Truck"/>
    <s v="Bringing culturally diverse Floridian cuisine to the people!"/>
    <x v="22"/>
    <n v="75"/>
    <x v="1"/>
    <s v="US"/>
    <s v="USD"/>
    <n v="1466096566"/>
    <n v="1463504566"/>
    <b v="0"/>
    <n v="2"/>
    <b v="0"/>
    <x v="11"/>
    <n v="1.5E-3"/>
    <n v="37.5"/>
    <x v="6"/>
    <s v="food trucks"/>
    <x v="636"/>
    <d v="2434-08-03T02:27:40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s v="US"/>
    <s v="USD"/>
    <n v="1431647772"/>
    <n v="1426463772"/>
    <b v="0"/>
    <n v="2"/>
    <b v="0"/>
    <x v="20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x v="22"/>
    <n v="75"/>
    <x v="1"/>
    <s v="US"/>
    <s v="USD"/>
    <n v="1432828740"/>
    <n v="1430237094"/>
    <b v="0"/>
    <n v="2"/>
    <b v="0"/>
    <x v="24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x v="169"/>
    <n v="605"/>
    <x v="0"/>
    <s v="US"/>
    <s v="USD"/>
    <n v="1444330821"/>
    <n v="1441738821"/>
    <b v="0"/>
    <n v="3"/>
    <b v="0"/>
    <x v="24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x v="170"/>
    <n v="335"/>
    <x v="1"/>
    <s v="US"/>
    <s v="USD"/>
    <n v="1443422134"/>
    <n v="1440830134"/>
    <b v="0"/>
    <n v="6"/>
    <b v="0"/>
    <x v="24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x v="2"/>
    <n v="31"/>
    <x v="1"/>
    <s v="US"/>
    <s v="USD"/>
    <n v="1404356400"/>
    <n v="1402343765"/>
    <b v="0"/>
    <n v="3"/>
    <b v="0"/>
    <x v="2"/>
    <n v="1.5499999999999999E-3"/>
    <n v="10.333333333333334"/>
    <x v="0"/>
    <s v="animation"/>
    <x v="641"/>
    <d v="2415-01-09T06:00:00"/>
  </r>
  <r>
    <n v="1105"/>
    <s v="Nightmare Zombies"/>
    <s v="Nightmare Zombies is the first Oculus Rift Only immersive zombie simulator in the Post-Apocalypse urban environment of New York City."/>
    <x v="171"/>
    <n v="1431"/>
    <x v="1"/>
    <s v="US"/>
    <s v="USD"/>
    <n v="1395627327"/>
    <n v="1393038927"/>
    <b v="0"/>
    <n v="20"/>
    <b v="0"/>
    <x v="9"/>
    <n v="1.5900000000000001E-3"/>
    <n v="71.55"/>
    <x v="5"/>
    <s v="video games"/>
    <x v="642"/>
    <d v="2412-04-03T22:34:30"/>
  </r>
  <r>
    <n v="1114"/>
    <s v="TeleRide"/>
    <s v="SciFi racing game for Android &amp; iOS platforms. Player gets a unique weapon which introduces an additional dimension to the competition."/>
    <x v="16"/>
    <n v="10"/>
    <x v="1"/>
    <s v="GB"/>
    <s v="GBP"/>
    <n v="1381306687"/>
    <n v="1378714687"/>
    <b v="0"/>
    <n v="3"/>
    <b v="0"/>
    <x v="9"/>
    <n v="1.6666666666666668E-3"/>
    <n v="3.3333333333333335"/>
    <x v="5"/>
    <s v="video games"/>
    <x v="643"/>
    <d v="2407-09-20T11:01:10"/>
  </r>
  <r>
    <n v="2128"/>
    <s v="Makayla's Quest"/>
    <s v="The Royal Snail has misdelivered all the invitations to the Royal Ball.  It's up to Makayla to set things right in the Fairy Forest"/>
    <x v="57"/>
    <n v="25"/>
    <x v="1"/>
    <s v="CA"/>
    <s v="CAD"/>
    <n v="1411324369"/>
    <n v="1406140369"/>
    <b v="0"/>
    <n v="1"/>
    <b v="0"/>
    <x v="9"/>
    <n v="1.6666666666666668E-3"/>
    <n v="25"/>
    <x v="5"/>
    <s v="video games"/>
    <x v="644"/>
    <d v="2417-03-25T17:28:10"/>
  </r>
  <r>
    <n v="2152"/>
    <s v="Space Shooter RPG+"/>
    <s v="Our game is going to be a space shooter that has RPG elements with New Game+! It will be unlike any space shooter ever played."/>
    <x v="41"/>
    <n v="50"/>
    <x v="1"/>
    <s v="US"/>
    <s v="USD"/>
    <n v="1394909909"/>
    <n v="1392321509"/>
    <b v="0"/>
    <n v="4"/>
    <b v="0"/>
    <x v="9"/>
    <n v="1.6666666666666668E-3"/>
    <n v="12.5"/>
    <x v="5"/>
    <s v="video games"/>
    <x v="645"/>
    <d v="2412-01-11T21:44:50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s v="US"/>
    <s v="USD"/>
    <n v="1404601632"/>
    <n v="1402009632"/>
    <b v="0"/>
    <n v="1"/>
    <b v="0"/>
    <x v="11"/>
    <n v="1.6666666666666668E-3"/>
    <n v="50"/>
    <x v="6"/>
    <s v="food trucks"/>
    <x v="646"/>
    <d v="2415-02-06T15:12:00"/>
  </r>
  <r>
    <n v="2586"/>
    <s v="Inspire Healthy Eating"/>
    <s v="I would like to bring fresh salad and food to the streets of London at a reasonable price."/>
    <x v="7"/>
    <n v="5"/>
    <x v="1"/>
    <s v="GB"/>
    <s v="GBP"/>
    <n v="1451030136"/>
    <n v="1448438136"/>
    <b v="0"/>
    <n v="1"/>
    <b v="0"/>
    <x v="11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x v="41"/>
    <n v="50"/>
    <x v="1"/>
    <s v="US"/>
    <s v="USD"/>
    <n v="1412536421"/>
    <n v="1409944421"/>
    <b v="0"/>
    <n v="1"/>
    <b v="0"/>
    <x v="11"/>
    <n v="1.6666666666666668E-3"/>
    <n v="50"/>
    <x v="6"/>
    <s v="food trucks"/>
    <x v="648"/>
    <d v="2417-08-13T00:16:5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s v="US"/>
    <s v="USD"/>
    <n v="1420971324"/>
    <n v="1418379324"/>
    <b v="0"/>
    <n v="1"/>
    <b v="0"/>
    <x v="23"/>
    <n v="1.6666666666666668E-3"/>
    <n v="5"/>
    <x v="8"/>
    <s v="plays"/>
    <x v="649"/>
    <d v="2420-04-15T06:34:00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s v="US"/>
    <s v="USD"/>
    <n v="1463619388"/>
    <n v="1461027388"/>
    <b v="0"/>
    <n v="1"/>
    <b v="0"/>
    <x v="23"/>
    <n v="1.6666666666666668E-3"/>
    <n v="25"/>
    <x v="8"/>
    <s v="plays"/>
    <x v="650"/>
    <d v="2433-10-20T09:24:40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s v="US"/>
    <s v="USD"/>
    <n v="1466375521"/>
    <n v="1463783521"/>
    <b v="0"/>
    <n v="1"/>
    <b v="0"/>
    <x v="23"/>
    <n v="1.6666666666666668E-3"/>
    <n v="5"/>
    <x v="8"/>
    <s v="plays"/>
    <x v="651"/>
    <d v="2434-09-04T09:20:10"/>
  </r>
  <r>
    <n v="570"/>
    <s v="Relaunching in May"/>
    <s v="Humans have AM/FM/Satellite radio, kids have radio Disney, pets have DogCatRadio."/>
    <x v="108"/>
    <n v="142"/>
    <x v="1"/>
    <s v="US"/>
    <s v="USD"/>
    <n v="1455822569"/>
    <n v="1453230569"/>
    <b v="0"/>
    <n v="1"/>
    <b v="0"/>
    <x v="3"/>
    <n v="1.6705882352941177E-3"/>
    <n v="142"/>
    <x v="1"/>
    <s v="web"/>
    <x v="652"/>
    <d v="2431-05-01T23:34:50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s v="US"/>
    <s v="USD"/>
    <n v="1410127994"/>
    <n v="1407535994"/>
    <b v="0"/>
    <n v="4"/>
    <b v="0"/>
    <x v="27"/>
    <n v="1.6800000000000001E-3"/>
    <n v="10.5"/>
    <x v="1"/>
    <s v="gadgets"/>
    <x v="653"/>
    <d v="2416-11-07T06:12:20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s v="US"/>
    <s v="USD"/>
    <n v="1424593763"/>
    <n v="1422001763"/>
    <b v="0"/>
    <n v="3"/>
    <b v="0"/>
    <x v="11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s v="AU"/>
    <s v="AUD"/>
    <n v="1463239108"/>
    <n v="1460647108"/>
    <b v="0"/>
    <n v="3"/>
    <b v="0"/>
    <x v="3"/>
    <n v="1.75E-3"/>
    <n v="116.66666666666667"/>
    <x v="1"/>
    <s v="web"/>
    <x v="655"/>
    <d v="2433-09-06T09:04:40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s v="GB"/>
    <s v="GBP"/>
    <n v="1446766372"/>
    <n v="1443220372"/>
    <b v="0"/>
    <n v="11"/>
    <b v="0"/>
    <x v="2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x v="0"/>
    <s v="FR"/>
    <s v="EUR"/>
    <n v="1437861540"/>
    <n v="1435160452"/>
    <b v="0"/>
    <n v="1"/>
    <b v="0"/>
    <x v="3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x v="173"/>
    <n v="1"/>
    <x v="1"/>
    <s v="CA"/>
    <s v="CAD"/>
    <n v="1461530721"/>
    <n v="1460666721"/>
    <b v="0"/>
    <n v="1"/>
    <b v="0"/>
    <x v="22"/>
    <n v="1.8867924528301887E-3"/>
    <n v="1"/>
    <x v="2"/>
    <s v="children's books"/>
    <x v="658"/>
    <d v="2433-02-20T15:33:30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x v="0"/>
    <s v="US"/>
    <s v="USD"/>
    <n v="1473044340"/>
    <n v="1468180462"/>
    <b v="0"/>
    <n v="4"/>
    <b v="0"/>
    <x v="4"/>
    <n v="1.9088937093275488E-3"/>
    <n v="55"/>
    <x v="1"/>
    <s v="wearables"/>
    <x v="659"/>
    <d v="2436-10-15T05:50:00"/>
  </r>
  <r>
    <n v="3088"/>
    <s v="Destination Small Town &quot;Visitor Center&quot; To The Midwest"/>
    <s v="We believe it's time to open a visitor's center that highlights the small towns of the upper Midwest."/>
    <x v="160"/>
    <n v="126"/>
    <x v="1"/>
    <s v="US"/>
    <s v="USD"/>
    <n v="1420724460"/>
    <n v="1418046247"/>
    <b v="0"/>
    <n v="3"/>
    <b v="0"/>
    <x v="24"/>
    <n v="1.9384615384615384E-3"/>
    <n v="42"/>
    <x v="8"/>
    <s v="spaces"/>
    <x v="660"/>
    <d v="2420-03-17T16:50:00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x v="1"/>
    <s v="US"/>
    <s v="USD"/>
    <n v="1421337405"/>
    <n v="1418745405"/>
    <b v="0"/>
    <n v="2"/>
    <b v="0"/>
    <x v="17"/>
    <n v="1.9801980198019802E-3"/>
    <n v="5"/>
    <x v="3"/>
    <s v="faith"/>
    <x v="661"/>
    <d v="2420-05-27T15:27:30"/>
  </r>
  <r>
    <n v="509"/>
    <s v="Indian in Chelsea - Web Animated series"/>
    <s v="A hilarious comedy podcast being turned into an animated series  about an indian servant and his boss."/>
    <x v="6"/>
    <n v="10"/>
    <x v="1"/>
    <s v="GB"/>
    <s v="GBP"/>
    <n v="1435504170"/>
    <n v="1432912170"/>
    <b v="0"/>
    <n v="1"/>
    <b v="0"/>
    <x v="2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x v="6"/>
    <n v="10"/>
    <x v="1"/>
    <s v="US"/>
    <s v="USD"/>
    <n v="1463753302"/>
    <n v="1458569302"/>
    <b v="0"/>
    <n v="1"/>
    <b v="0"/>
    <x v="3"/>
    <n v="2E-3"/>
    <n v="10"/>
    <x v="1"/>
    <s v="web"/>
    <x v="663"/>
    <d v="2433-11-04T21:23:40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s v="NL"/>
    <s v="EUR"/>
    <n v="1432479600"/>
    <n v="1428507409"/>
    <b v="0"/>
    <n v="1"/>
    <b v="0"/>
    <x v="3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x v="38"/>
    <n v="4"/>
    <x v="0"/>
    <s v="GB"/>
    <s v="GBP"/>
    <n v="1433587620"/>
    <n v="1430996150"/>
    <b v="0"/>
    <n v="1"/>
    <b v="0"/>
    <x v="3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s v="US"/>
    <s v="USD"/>
    <n v="1437161739"/>
    <n v="1434569739"/>
    <b v="0"/>
    <n v="1"/>
    <b v="0"/>
    <x v="4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s v="US"/>
    <s v="USD"/>
    <n v="1483423467"/>
    <n v="1480831467"/>
    <b v="0"/>
    <n v="1"/>
    <b v="0"/>
    <x v="13"/>
    <n v="2E-3"/>
    <n v="1"/>
    <x v="2"/>
    <s v="translations"/>
    <x v="667"/>
    <d v="2440-01-29T12:44:30"/>
  </r>
  <r>
    <n v="1418"/>
    <s v="Realidades del Hombre"/>
    <s v="Â¿Y si hubiera una camino intermedio entre ciencia y religion?_x000a_Descubre la respuesta ayudando a publicar y traducir este libro."/>
    <x v="7"/>
    <n v="6"/>
    <x v="1"/>
    <s v="ES"/>
    <s v="EUR"/>
    <n v="1456397834"/>
    <n v="1453805834"/>
    <b v="0"/>
    <n v="1"/>
    <b v="0"/>
    <x v="13"/>
    <n v="2E-3"/>
    <n v="6"/>
    <x v="2"/>
    <s v="translations"/>
    <x v="668"/>
    <d v="2431-07-07T13:32:20"/>
  </r>
  <r>
    <n v="2396"/>
    <s v="Projektwebseite (Canceled)"/>
    <s v="I'm creating a website with projects which I'll create later / Ich erstelle eine Webseite mit Projekten, welche ich spÃ¤ter erstelle."/>
    <x v="6"/>
    <n v="10"/>
    <x v="0"/>
    <s v="CH"/>
    <s v="CHF"/>
    <n v="1444940558"/>
    <n v="1442348558"/>
    <b v="0"/>
    <n v="1"/>
    <b v="0"/>
    <x v="3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x v="57"/>
    <n v="30"/>
    <x v="1"/>
    <s v="US"/>
    <s v="USD"/>
    <n v="1415247757"/>
    <n v="1412652157"/>
    <b v="0"/>
    <n v="2"/>
    <b v="0"/>
    <x v="11"/>
    <n v="2E-3"/>
    <n v="15"/>
    <x v="6"/>
    <s v="food trucks"/>
    <x v="670"/>
    <d v="2418-06-22T19:46:10"/>
  </r>
  <r>
    <n v="2422"/>
    <s v="Help starting a family owned food truck"/>
    <s v="Family owned business serving BBQ and seafood to the public"/>
    <x v="60"/>
    <n v="1"/>
    <x v="1"/>
    <s v="US"/>
    <s v="USD"/>
    <n v="1426091036"/>
    <n v="1423502636"/>
    <b v="0"/>
    <n v="1"/>
    <b v="0"/>
    <x v="11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x v="6"/>
    <n v="10"/>
    <x v="1"/>
    <s v="BE"/>
    <s v="EUR"/>
    <n v="1455399313"/>
    <n v="1452807313"/>
    <b v="0"/>
    <n v="2"/>
    <b v="0"/>
    <x v="11"/>
    <n v="2E-3"/>
    <n v="5"/>
    <x v="6"/>
    <s v="food trucks"/>
    <x v="672"/>
    <d v="2431-03-13T23:52:10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s v="US"/>
    <s v="USD"/>
    <n v="1432913659"/>
    <n v="1430321659"/>
    <b v="0"/>
    <n v="3"/>
    <b v="0"/>
    <x v="23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s v="US"/>
    <s v="USD"/>
    <n v="1427427276"/>
    <n v="1425270876"/>
    <b v="0"/>
    <n v="2"/>
    <b v="0"/>
    <x v="23"/>
    <n v="2E-3"/>
    <n v="10"/>
    <x v="8"/>
    <s v="plays"/>
    <x v="674"/>
    <d v="2015-03-27T03:34:36"/>
  </r>
  <r>
    <n v="3868"/>
    <s v="1000 words (Canceled)"/>
    <s v="New collection of music by Scott Evan Davis!"/>
    <x v="6"/>
    <n v="10"/>
    <x v="0"/>
    <s v="GB"/>
    <s v="GBP"/>
    <n v="1410191405"/>
    <n v="1408031405"/>
    <b v="0"/>
    <n v="1"/>
    <b v="0"/>
    <x v="25"/>
    <n v="2E-3"/>
    <n v="10"/>
    <x v="8"/>
    <s v="musical"/>
    <x v="675"/>
    <d v="2416-11-14T14:20:50"/>
  </r>
  <r>
    <n v="3918"/>
    <s v="The Singing Teacher"/>
    <s v="A fantastic new comedy coming to the West End 2014.  An Alan Ayckbourn meets Richard Curtis style comedy. Who knew singing was therapy!"/>
    <x v="134"/>
    <n v="120"/>
    <x v="1"/>
    <s v="GB"/>
    <s v="GBP"/>
    <n v="1407168000"/>
    <n v="1406131023"/>
    <b v="0"/>
    <n v="3"/>
    <b v="0"/>
    <x v="23"/>
    <n v="2E-3"/>
    <n v="40"/>
    <x v="8"/>
    <s v="plays"/>
    <x v="676"/>
    <d v="2415-11-30T16:00:00"/>
  </r>
  <r>
    <n v="4004"/>
    <s v="South Florida Tours"/>
    <s v="Help Launch The Queen Into South Florida!"/>
    <x v="60"/>
    <n v="1"/>
    <x v="1"/>
    <s v="US"/>
    <s v="USD"/>
    <n v="1412740457"/>
    <n v="1410148457"/>
    <b v="0"/>
    <n v="1"/>
    <b v="0"/>
    <x v="23"/>
    <n v="2E-3"/>
    <n v="1"/>
    <x v="8"/>
    <s v="plays"/>
    <x v="677"/>
    <d v="2417-09-05T15:02:50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s v="US"/>
    <s v="USD"/>
    <n v="1452234840"/>
    <n v="1450619123"/>
    <b v="0"/>
    <n v="3"/>
    <b v="0"/>
    <x v="23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x v="176"/>
    <n v="85"/>
    <x v="1"/>
    <s v="US"/>
    <s v="USD"/>
    <n v="1408154663"/>
    <n v="1405130663"/>
    <b v="0"/>
    <n v="4"/>
    <b v="0"/>
    <x v="9"/>
    <n v="2.0238095238095236E-3"/>
    <n v="21.25"/>
    <x v="5"/>
    <s v="video games"/>
    <x v="679"/>
    <d v="2416-03-23T20:43:50"/>
  </r>
  <r>
    <n v="673"/>
    <s v="HORIZON: LIFE ENHANCED GLASSWARE"/>
    <s v="Will assist the deaf to have better communication and safety through the use of LCD glassware with audio &amp; sensory components."/>
    <x v="36"/>
    <n v="205"/>
    <x v="1"/>
    <s v="US"/>
    <s v="USD"/>
    <n v="1409602217"/>
    <n v="1405714217"/>
    <b v="0"/>
    <n v="3"/>
    <b v="0"/>
    <x v="4"/>
    <n v="2.0500000000000002E-3"/>
    <n v="68.333333333333329"/>
    <x v="1"/>
    <s v="wearables"/>
    <x v="680"/>
    <d v="2416-09-07T09:42:50"/>
  </r>
  <r>
    <n v="4042"/>
    <s v="Messages"/>
    <s v="Acting group and production for inner city youth, about inner city youth. The problems and stuation that they see everyday."/>
    <x v="20"/>
    <n v="21"/>
    <x v="1"/>
    <s v="US"/>
    <s v="USD"/>
    <n v="1421781360"/>
    <n v="1419213664"/>
    <b v="0"/>
    <n v="3"/>
    <b v="0"/>
    <x v="23"/>
    <n v="2.0999999999999999E-3"/>
    <n v="7"/>
    <x v="8"/>
    <s v="plays"/>
    <x v="681"/>
    <d v="2420-07-18T00:40:00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s v="US"/>
    <s v="USD"/>
    <n v="1442722891"/>
    <n v="1440130891"/>
    <b v="0"/>
    <n v="5"/>
    <b v="0"/>
    <x v="24"/>
    <n v="2.1029999999999998E-3"/>
    <n v="420.6"/>
    <x v="8"/>
    <s v="spaces"/>
    <x v="682"/>
    <d v="2015-09-20T04:21:31"/>
  </r>
  <r>
    <n v="1718"/>
    <s v="The Prodigal Son"/>
    <s v="A melody for the galaxy."/>
    <x v="104"/>
    <n v="75"/>
    <x v="1"/>
    <s v="US"/>
    <s v="USD"/>
    <n v="1463201940"/>
    <n v="1459435149"/>
    <b v="0"/>
    <n v="2"/>
    <b v="0"/>
    <x v="17"/>
    <n v="2.142857142857143E-3"/>
    <n v="37.5"/>
    <x v="3"/>
    <s v="faith"/>
    <x v="683"/>
    <d v="2433-09-02T01:50:00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x v="1"/>
    <s v="US"/>
    <s v="USD"/>
    <n v="1455466832"/>
    <n v="1452874832"/>
    <b v="0"/>
    <n v="4"/>
    <b v="0"/>
    <x v="4"/>
    <n v="2.1649484536082476E-3"/>
    <n v="26.25"/>
    <x v="1"/>
    <s v="wearables"/>
    <x v="684"/>
    <d v="2431-03-21T19:25:20"/>
  </r>
  <r>
    <n v="1123"/>
    <s v="Droplets"/>
    <s v="Fast paced mobile game where you control a rain drop by tilting your screen. Absorb other rain drops to go faster, but avoid clouds."/>
    <x v="6"/>
    <n v="11"/>
    <x v="1"/>
    <s v="US"/>
    <s v="USD"/>
    <n v="1397910848"/>
    <n v="1395318848"/>
    <b v="0"/>
    <n v="3"/>
    <b v="0"/>
    <x v="9"/>
    <n v="2.2000000000000001E-3"/>
    <n v="3.6666666666666665"/>
    <x v="5"/>
    <s v="video games"/>
    <x v="685"/>
    <d v="2412-12-24T05:41:20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s v="US"/>
    <s v="USD"/>
    <n v="1416963300"/>
    <n v="1411775700"/>
    <b v="0"/>
    <n v="3"/>
    <b v="0"/>
    <x v="10"/>
    <n v="2.2000000000000001E-3"/>
    <n v="3.6666666666666665"/>
    <x v="5"/>
    <s v="mobile games"/>
    <x v="686"/>
    <d v="2419-01-07T09:10:00"/>
  </r>
  <r>
    <n v="1715"/>
    <s v="The Heart of a P.K."/>
    <s v="Kimberly Stokes the daughter of Elder Baby Stokes Jr, of Bibleway C.O.G.I.C, is currently working on a EP. She is sharing her heart"/>
    <x v="6"/>
    <n v="11"/>
    <x v="1"/>
    <s v="US"/>
    <s v="USD"/>
    <n v="1427772120"/>
    <n v="1425186785"/>
    <b v="0"/>
    <n v="2"/>
    <b v="0"/>
    <x v="17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x v="6"/>
    <n v="11"/>
    <x v="1"/>
    <s v="US"/>
    <s v="USD"/>
    <n v="1420199351"/>
    <n v="1416311351"/>
    <b v="0"/>
    <n v="2"/>
    <b v="0"/>
    <x v="23"/>
    <n v="2.2000000000000001E-3"/>
    <n v="5.5"/>
    <x v="8"/>
    <s v="plays"/>
    <x v="688"/>
    <d v="2420-01-16T22:11:50"/>
  </r>
  <r>
    <n v="3909"/>
    <s v="Woman2Woman"/>
    <s v="I am trying to put on a gospel comedy stage play that is full of laughter and life lessons as well that will change your life forever,"/>
    <x v="134"/>
    <n v="135"/>
    <x v="1"/>
    <s v="US"/>
    <s v="USD"/>
    <n v="1410424642"/>
    <n v="1407832642"/>
    <b v="0"/>
    <n v="4"/>
    <b v="0"/>
    <x v="23"/>
    <n v="2.2499999999999998E-3"/>
    <n v="33.75"/>
    <x v="8"/>
    <s v="plays"/>
    <x v="689"/>
    <d v="2416-12-11T14:13:40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s v="US"/>
    <s v="USD"/>
    <n v="1433178060"/>
    <n v="1429290060"/>
    <b v="0"/>
    <n v="5"/>
    <b v="0"/>
    <x v="4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x v="178"/>
    <n v="10"/>
    <x v="1"/>
    <s v="GB"/>
    <s v="GBP"/>
    <n v="1455753540"/>
    <n v="1452058282"/>
    <b v="0"/>
    <n v="1"/>
    <b v="0"/>
    <x v="1"/>
    <n v="2.2727272727272726E-3"/>
    <n v="10"/>
    <x v="0"/>
    <s v="drama"/>
    <x v="691"/>
    <d v="2431-04-23T23:50:00"/>
  </r>
  <r>
    <n v="2763"/>
    <s v="My Christmas Star"/>
    <s v="How Santa finds childrens homes without getting lost by following certain stars."/>
    <x v="179"/>
    <n v="90"/>
    <x v="1"/>
    <s v="US"/>
    <s v="USD"/>
    <n v="1369403684"/>
    <n v="1365515684"/>
    <b v="0"/>
    <n v="3"/>
    <b v="0"/>
    <x v="22"/>
    <n v="2.2842639593908631E-3"/>
    <n v="30"/>
    <x v="2"/>
    <s v="children's books"/>
    <x v="692"/>
    <d v="2403-12-12T19:07:20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s v="GB"/>
    <s v="GBP"/>
    <n v="1423185900"/>
    <n v="1420766700"/>
    <b v="0"/>
    <n v="3"/>
    <b v="0"/>
    <x v="13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x v="1"/>
    <s v="US"/>
    <s v="USD"/>
    <n v="1396810864"/>
    <n v="1395687664"/>
    <b v="0"/>
    <n v="1"/>
    <b v="0"/>
    <x v="9"/>
    <n v="2.3809523809523812E-3"/>
    <n v="5"/>
    <x v="5"/>
    <s v="video games"/>
    <x v="694"/>
    <d v="2412-08-18T22:10:40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s v="US"/>
    <s v="USD"/>
    <n v="1425009761"/>
    <n v="1422417761"/>
    <b v="0"/>
    <n v="3"/>
    <b v="0"/>
    <x v="5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x v="57"/>
    <n v="36"/>
    <x v="1"/>
    <s v="US"/>
    <s v="USD"/>
    <n v="1425233240"/>
    <n v="1422641240"/>
    <b v="0"/>
    <n v="3"/>
    <b v="0"/>
    <x v="11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x v="38"/>
    <n v="5"/>
    <x v="1"/>
    <s v="US"/>
    <s v="USD"/>
    <n v="1470355833"/>
    <n v="1465171833"/>
    <b v="0"/>
    <n v="1"/>
    <b v="0"/>
    <x v="5"/>
    <n v="2.5000000000000001E-3"/>
    <n v="5"/>
    <x v="2"/>
    <s v="fiction"/>
    <x v="697"/>
    <d v="2435-12-09T01:45:30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s v="US"/>
    <s v="USD"/>
    <n v="1429028365"/>
    <n v="1425143965"/>
    <b v="0"/>
    <n v="2"/>
    <b v="0"/>
    <x v="3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x v="36"/>
    <n v="250"/>
    <x v="0"/>
    <s v="AU"/>
    <s v="AUD"/>
    <n v="1463645521"/>
    <n v="1458461521"/>
    <b v="0"/>
    <n v="4"/>
    <b v="0"/>
    <x v="11"/>
    <n v="2.5000000000000001E-3"/>
    <n v="62.5"/>
    <x v="6"/>
    <s v="food trucks"/>
    <x v="699"/>
    <d v="2433-10-23T10:00:10"/>
  </r>
  <r>
    <n v="2769"/>
    <s v="Raph the Ninja Giraffe"/>
    <s v="Raph the Ninja Giraffe is a project that is my 5 year old sons idea, &amp; I am working with him to bring his idea to life."/>
    <x v="168"/>
    <n v="2"/>
    <x v="1"/>
    <s v="GB"/>
    <s v="GBP"/>
    <n v="1401997790"/>
    <n v="1397677790"/>
    <b v="0"/>
    <n v="2"/>
    <b v="0"/>
    <x v="22"/>
    <n v="2.5000000000000001E-3"/>
    <n v="1"/>
    <x v="2"/>
    <s v="children's books"/>
    <x v="700"/>
    <d v="2414-04-11T06:18:20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s v="IT"/>
    <s v="EUR"/>
    <n v="1439827559"/>
    <n v="1434643559"/>
    <b v="0"/>
    <n v="3"/>
    <b v="0"/>
    <x v="24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s v="US"/>
    <s v="USD"/>
    <n v="1431717268"/>
    <n v="1429125268"/>
    <b v="0"/>
    <n v="1"/>
    <b v="0"/>
    <x v="23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x v="38"/>
    <n v="5"/>
    <x v="1"/>
    <s v="US"/>
    <s v="USD"/>
    <n v="1405761690"/>
    <n v="1403169690"/>
    <b v="0"/>
    <n v="1"/>
    <b v="0"/>
    <x v="23"/>
    <n v="2.5000000000000001E-3"/>
    <n v="5"/>
    <x v="8"/>
    <s v="plays"/>
    <x v="703"/>
    <d v="2415-06-20T21:35:00"/>
  </r>
  <r>
    <n v="4007"/>
    <s v="POLES APART - A PLAY IN 2 ACTS"/>
    <s v="Is the public ready to hear Matt's story? Is he willing to risk public speaking and the waning reputation among his own race?"/>
    <x v="38"/>
    <n v="5"/>
    <x v="1"/>
    <s v="US"/>
    <s v="USD"/>
    <n v="1409070480"/>
    <n v="1406572381"/>
    <b v="0"/>
    <n v="1"/>
    <b v="0"/>
    <x v="23"/>
    <n v="2.5000000000000001E-3"/>
    <n v="5"/>
    <x v="8"/>
    <s v="plays"/>
    <x v="704"/>
    <d v="2416-07-07T20:40:00"/>
  </r>
  <r>
    <n v="2879"/>
    <s v="Girls, Ladies and Women - A Gospel Drama"/>
    <s v="She that fines a husband? Wait, is that right? Girl... you better check yourself, before you wreck yourself!"/>
    <x v="181"/>
    <n v="29"/>
    <x v="1"/>
    <s v="US"/>
    <s v="USD"/>
    <n v="1453310661"/>
    <n v="1450718661"/>
    <b v="0"/>
    <n v="1"/>
    <b v="0"/>
    <x v="23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x v="44"/>
    <n v="118"/>
    <x v="1"/>
    <s v="US"/>
    <s v="USD"/>
    <n v="1467231614"/>
    <n v="1464639614"/>
    <b v="0"/>
    <n v="6"/>
    <b v="0"/>
    <x v="9"/>
    <n v="2.6222222222222224E-3"/>
    <n v="19.666666666666668"/>
    <x v="5"/>
    <s v="video games"/>
    <x v="706"/>
    <d v="2434-12-12T11:22:20"/>
  </r>
  <r>
    <n v="597"/>
    <s v="Rolodex: One Contact List to Rule Them All"/>
    <s v="Rolodex is a web application that strives to nurture business to business relationships by connecting users via email."/>
    <x v="37"/>
    <n v="20"/>
    <x v="1"/>
    <s v="US"/>
    <s v="USD"/>
    <n v="1469980800"/>
    <n v="1466787335"/>
    <b v="0"/>
    <n v="2"/>
    <b v="0"/>
    <x v="3"/>
    <n v="2.6666666666666666E-3"/>
    <n v="10"/>
    <x v="1"/>
    <s v="web"/>
    <x v="707"/>
    <d v="2435-10-26T16:00:00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s v="US"/>
    <s v="USD"/>
    <n v="1429823138"/>
    <n v="1427231138"/>
    <b v="0"/>
    <n v="2"/>
    <b v="0"/>
    <x v="11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x v="182"/>
    <n v="8"/>
    <x v="0"/>
    <s v="US"/>
    <s v="USD"/>
    <n v="1456523572"/>
    <n v="1453931572"/>
    <b v="0"/>
    <n v="2"/>
    <b v="0"/>
    <x v="0"/>
    <n v="2.671118530884808E-3"/>
    <n v="4"/>
    <x v="0"/>
    <s v="science fiction"/>
    <x v="709"/>
    <d v="2431-07-22T02:48:40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x v="0"/>
    <s v="MX"/>
    <s v="MXN"/>
    <n v="1482953115"/>
    <n v="1480361115"/>
    <b v="0"/>
    <n v="1"/>
    <b v="0"/>
    <x v="4"/>
    <n v="2.6737967914438501E-3"/>
    <n v="250"/>
    <x v="1"/>
    <s v="wearables"/>
    <x v="710"/>
    <d v="2439-12-06T02:12:30"/>
  </r>
  <r>
    <n v="3103"/>
    <s v="Professional Venue for local artists!!"/>
    <s v="Creating a place for local artists to perform, at substantially less cost for them"/>
    <x v="184"/>
    <n v="11"/>
    <x v="1"/>
    <s v="US"/>
    <s v="USD"/>
    <n v="1434080706"/>
    <n v="1428896706"/>
    <b v="0"/>
    <n v="2"/>
    <b v="0"/>
    <x v="24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s v="US"/>
    <s v="USD"/>
    <n v="1414533600"/>
    <n v="1411411564"/>
    <b v="0"/>
    <n v="6"/>
    <b v="0"/>
    <x v="0"/>
    <n v="2.7454545454545453E-3"/>
    <n v="25.166666666666668"/>
    <x v="0"/>
    <s v="science fiction"/>
    <x v="712"/>
    <d v="2418-04-01T04:00:00"/>
  </r>
  <r>
    <n v="1595"/>
    <s v="Civil war battlefields and forts"/>
    <s v="To make a coffee table book,  displaying civil war battlefields and forts,  taken at the same time of year the battles were fought."/>
    <x v="36"/>
    <n v="280"/>
    <x v="1"/>
    <s v="US"/>
    <s v="USD"/>
    <n v="1403122380"/>
    <n v="1400634728"/>
    <b v="0"/>
    <n v="7"/>
    <b v="0"/>
    <x v="16"/>
    <n v="2.8E-3"/>
    <n v="40"/>
    <x v="7"/>
    <s v="places"/>
    <x v="713"/>
    <d v="2414-08-19T10:10:00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s v="US"/>
    <s v="USD"/>
    <n v="1409547600"/>
    <n v="1406986278"/>
    <b v="0"/>
    <n v="3"/>
    <b v="0"/>
    <x v="24"/>
    <n v="2.8E-3"/>
    <n v="18.666666666666668"/>
    <x v="8"/>
    <s v="spaces"/>
    <x v="714"/>
    <d v="2416-09-01T02:00:00"/>
  </r>
  <r>
    <n v="3792"/>
    <s v="BorikÃ©n: The Show"/>
    <s v="A cultural and historic journey through Puerto Rico's music and dance!"/>
    <x v="141"/>
    <n v="35"/>
    <x v="1"/>
    <s v="US"/>
    <s v="USD"/>
    <n v="1436957022"/>
    <n v="1434365022"/>
    <b v="0"/>
    <n v="2"/>
    <b v="0"/>
    <x v="25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x v="41"/>
    <n v="85"/>
    <x v="1"/>
    <s v="US"/>
    <s v="USD"/>
    <n v="1400853925"/>
    <n v="1399557925"/>
    <b v="0"/>
    <n v="4"/>
    <b v="0"/>
    <x v="27"/>
    <n v="2.8333333333333335E-3"/>
    <n v="21.25"/>
    <x v="1"/>
    <s v="gadgets"/>
    <x v="716"/>
    <d v="2413-11-29T20:54:10"/>
  </r>
  <r>
    <n v="3917"/>
    <s v="Romeo and Juliet by Cry of Curs"/>
    <s v="We place the actors and script to the fore, with productions stripped down to barest level, aiming to make theatre accessible."/>
    <x v="55"/>
    <n v="10"/>
    <x v="1"/>
    <s v="GB"/>
    <s v="GBP"/>
    <n v="1410439161"/>
    <n v="1407847161"/>
    <b v="0"/>
    <n v="1"/>
    <b v="0"/>
    <x v="23"/>
    <n v="2.8571428571428571E-3"/>
    <n v="10"/>
    <x v="8"/>
    <s v="plays"/>
    <x v="717"/>
    <d v="2416-12-13T06:33:30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s v="US"/>
    <s v="USD"/>
    <n v="1427169540"/>
    <n v="1424701775"/>
    <b v="0"/>
    <n v="1"/>
    <b v="0"/>
    <x v="23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x v="185"/>
    <n v="215"/>
    <x v="1"/>
    <s v="US"/>
    <s v="USD"/>
    <n v="1325763180"/>
    <n v="1323084816"/>
    <b v="0"/>
    <n v="3"/>
    <b v="0"/>
    <x v="2"/>
    <n v="2.8667813379201833E-3"/>
    <n v="71.666666666666671"/>
    <x v="0"/>
    <s v="animation"/>
    <x v="719"/>
    <d v="2390-02-12T19:30:00"/>
  </r>
  <r>
    <n v="460"/>
    <s v="Darwin's Kiss"/>
    <s v="An animated web series about biological evolution gone haywire."/>
    <x v="186"/>
    <n v="25"/>
    <x v="1"/>
    <s v="US"/>
    <s v="USD"/>
    <n v="1401595200"/>
    <n v="1398862875"/>
    <b v="0"/>
    <n v="2"/>
    <b v="0"/>
    <x v="2"/>
    <n v="2.9411764705882353E-3"/>
    <n v="12.5"/>
    <x v="0"/>
    <s v="animation"/>
    <x v="720"/>
    <d v="2414-02-23T16:00:00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s v="US"/>
    <s v="USD"/>
    <n v="1472317209"/>
    <n v="1469725209"/>
    <b v="0"/>
    <n v="1"/>
    <b v="0"/>
    <x v="8"/>
    <n v="2.9411764705882353E-3"/>
    <n v="250"/>
    <x v="4"/>
    <s v="audio"/>
    <x v="721"/>
    <d v="2436-07-23T02:01:30"/>
  </r>
  <r>
    <n v="902"/>
    <s v="MISTER BROWN"/>
    <s v="I'VE STARTED A BRAND NEW ALBUM THAT WILL FEATURE ACID JAZZ, FUNK, ROCK, AND DANCE WITH THE PROMISE OF TOURING NEXT YEAR IN THE USA"/>
    <x v="41"/>
    <n v="90"/>
    <x v="1"/>
    <s v="US"/>
    <s v="USD"/>
    <n v="1409412600"/>
    <n v="1404947422"/>
    <b v="0"/>
    <n v="3"/>
    <b v="0"/>
    <x v="6"/>
    <n v="3.0000000000000001E-3"/>
    <n v="30"/>
    <x v="3"/>
    <s v="jazz"/>
    <x v="722"/>
    <d v="2416-08-16T11:00:00"/>
  </r>
  <r>
    <n v="3926"/>
    <s v="Caryl Churchill's 'Top Girls' - NSW HSC Text"/>
    <s v="Producing syllabus-relevant theatre targeted to HSC students on the NSW Central Coast"/>
    <x v="6"/>
    <n v="15"/>
    <x v="1"/>
    <s v="AU"/>
    <s v="AUD"/>
    <n v="1419645748"/>
    <n v="1417053748"/>
    <b v="0"/>
    <n v="1"/>
    <b v="0"/>
    <x v="23"/>
    <n v="3.0000000000000001E-3"/>
    <n v="15"/>
    <x v="8"/>
    <s v="plays"/>
    <x v="723"/>
    <d v="2419-11-13T20:24:40"/>
  </r>
  <r>
    <n v="904"/>
    <s v="The Woodlands Jazz Fest"/>
    <s v="Support the preservation of Jazz and help us become a national Jazz Festival with the best music, food, and fun for all ages!"/>
    <x v="22"/>
    <n v="151"/>
    <x v="1"/>
    <s v="US"/>
    <s v="USD"/>
    <n v="1451786137"/>
    <n v="1449194137"/>
    <b v="0"/>
    <n v="3"/>
    <b v="0"/>
    <x v="6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s v="GB"/>
    <s v="GBP"/>
    <n v="1432223125"/>
    <n v="1429631125"/>
    <b v="0"/>
    <n v="4"/>
    <b v="0"/>
    <x v="4"/>
    <n v="3.0285714285714286E-3"/>
    <n v="26.5"/>
    <x v="1"/>
    <s v="wearables"/>
    <x v="725"/>
    <d v="2015-05-21T15:45:25"/>
  </r>
  <r>
    <n v="717"/>
    <s v="cool air belt"/>
    <s v="Cool air flowing under clothing keeps you cool."/>
    <x v="36"/>
    <n v="305"/>
    <x v="1"/>
    <s v="US"/>
    <s v="USD"/>
    <n v="1409949002"/>
    <n v="1407357002"/>
    <b v="0"/>
    <n v="4"/>
    <b v="0"/>
    <x v="4"/>
    <n v="3.0500000000000002E-3"/>
    <n v="76.25"/>
    <x v="1"/>
    <s v="wearables"/>
    <x v="726"/>
    <d v="2416-10-17T13:00:20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s v="GB"/>
    <s v="GBP"/>
    <n v="1377995523"/>
    <n v="1375403523"/>
    <b v="0"/>
    <n v="5"/>
    <b v="0"/>
    <x v="6"/>
    <n v="3.0999999999999999E-3"/>
    <n v="12.4"/>
    <x v="3"/>
    <s v="jazz"/>
    <x v="727"/>
    <d v="2406-09-02T05:20:30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n v="1465832123"/>
    <b v="0"/>
    <n v="2"/>
    <b v="0"/>
    <x v="24"/>
    <n v="3.0999999999999999E-3"/>
    <n v="775"/>
    <x v="8"/>
    <s v="spaces"/>
    <x v="728"/>
    <d v="2435-01-09T11:53:50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s v="AU"/>
    <s v="AUD"/>
    <n v="1414807962"/>
    <n v="1412215962"/>
    <b v="0"/>
    <n v="2"/>
    <b v="0"/>
    <x v="3"/>
    <n v="3.1818181818181819E-3"/>
    <n v="35"/>
    <x v="1"/>
    <s v="web"/>
    <x v="729"/>
    <d v="2418-05-02T22:07:00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s v="US"/>
    <s v="USD"/>
    <n v="1403904808"/>
    <n v="1401312808"/>
    <b v="0"/>
    <n v="2"/>
    <b v="0"/>
    <x v="11"/>
    <n v="3.2512500000000002E-3"/>
    <n v="13.005000000000001"/>
    <x v="6"/>
    <s v="food trucks"/>
    <x v="730"/>
    <d v="2414-11-17T23:34:40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s v="US"/>
    <s v="USD"/>
    <n v="1418877141"/>
    <n v="1416285141"/>
    <b v="0"/>
    <n v="4"/>
    <b v="0"/>
    <x v="3"/>
    <n v="3.2799999999999999E-3"/>
    <n v="20.5"/>
    <x v="1"/>
    <s v="web"/>
    <x v="731"/>
    <d v="2419-08-16T21:23:30"/>
  </r>
  <r>
    <n v="2679"/>
    <s v="DIY Garage"/>
    <s v="A do-it-yourself auto garage in Des Moines, Iowa where people can learn how to work on cars &amp; those who know can share their knowledge."/>
    <x v="65"/>
    <n v="132"/>
    <x v="1"/>
    <s v="US"/>
    <s v="USD"/>
    <n v="1425081694"/>
    <n v="1422489694"/>
    <b v="0"/>
    <n v="3"/>
    <b v="0"/>
    <x v="26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x v="7"/>
    <n v="10"/>
    <x v="0"/>
    <s v="US"/>
    <s v="USD"/>
    <n v="1416176778"/>
    <n v="1414358778"/>
    <b v="0"/>
    <n v="1"/>
    <b v="0"/>
    <x v="0"/>
    <n v="3.3333333333333335E-3"/>
    <n v="10"/>
    <x v="0"/>
    <s v="science fiction"/>
    <x v="733"/>
    <d v="2418-10-08T08:23:00"/>
  </r>
  <r>
    <n v="237"/>
    <s v="Making The Choice"/>
    <s v="Making The Choice is a christian short film series."/>
    <x v="57"/>
    <n v="50"/>
    <x v="1"/>
    <s v="US"/>
    <s v="USD"/>
    <n v="1457445069"/>
    <n v="1452261069"/>
    <b v="0"/>
    <n v="1"/>
    <b v="0"/>
    <x v="1"/>
    <n v="3.3333333333333335E-3"/>
    <n v="50"/>
    <x v="0"/>
    <s v="drama"/>
    <x v="734"/>
    <d v="2431-11-05T18:31:30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s v="AU"/>
    <s v="AUD"/>
    <n v="1451637531"/>
    <n v="1449045531"/>
    <b v="0"/>
    <n v="1"/>
    <b v="0"/>
    <x v="13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x v="57"/>
    <n v="50"/>
    <x v="1"/>
    <s v="US"/>
    <s v="USD"/>
    <n v="1430270199"/>
    <n v="1428974199"/>
    <b v="0"/>
    <n v="1"/>
    <b v="0"/>
    <x v="14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x v="57"/>
    <n v="50"/>
    <x v="1"/>
    <s v="US"/>
    <s v="USD"/>
    <n v="1449529062"/>
    <n v="1444341462"/>
    <b v="0"/>
    <n v="1"/>
    <b v="0"/>
    <x v="11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s v="US"/>
    <s v="USD"/>
    <n v="1437149004"/>
    <n v="1434557004"/>
    <b v="0"/>
    <n v="1"/>
    <b v="0"/>
    <x v="22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x v="17"/>
    <n v="5"/>
    <x v="1"/>
    <s v="GB"/>
    <s v="GBP"/>
    <n v="1464824309"/>
    <n v="1462232309"/>
    <b v="0"/>
    <n v="1"/>
    <b v="0"/>
    <x v="23"/>
    <n v="3.3333333333333335E-3"/>
    <n v="5"/>
    <x v="8"/>
    <s v="plays"/>
    <x v="739"/>
    <d v="2434-03-08T20:24:50"/>
  </r>
  <r>
    <n v="4084"/>
    <s v="WANTS (We Are Not The Same)"/>
    <s v="WANTS deals with diversity in all its various facets._x000a_The drama is set in a futuristic society where no diversity si accepted."/>
    <x v="7"/>
    <n v="10"/>
    <x v="1"/>
    <s v="IT"/>
    <s v="EUR"/>
    <n v="1476008906"/>
    <n v="1473416906"/>
    <b v="0"/>
    <n v="1"/>
    <b v="0"/>
    <x v="23"/>
    <n v="3.3333333333333335E-3"/>
    <n v="10"/>
    <x v="8"/>
    <s v="plays"/>
    <x v="740"/>
    <d v="2437-09-23T08:44:20"/>
  </r>
  <r>
    <n v="3095"/>
    <s v="The Old Howard Theatre Company"/>
    <s v="We are a small theatre company looking to provide world class theatre to the working class in the Greater New York area."/>
    <x v="187"/>
    <n v="50"/>
    <x v="1"/>
    <s v="US"/>
    <s v="USD"/>
    <n v="1470011780"/>
    <n v="1464827780"/>
    <b v="0"/>
    <n v="1"/>
    <b v="0"/>
    <x v="24"/>
    <n v="3.351206434316354E-3"/>
    <n v="50"/>
    <x v="8"/>
    <s v="spaces"/>
    <x v="741"/>
    <d v="2435-10-30T06:03:20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s v="GB"/>
    <s v="GBP"/>
    <n v="1384179548"/>
    <n v="1381583948"/>
    <b v="0"/>
    <n v="4"/>
    <b v="0"/>
    <x v="6"/>
    <n v="3.3999999999999998E-3"/>
    <n v="42.5"/>
    <x v="3"/>
    <s v="jazz"/>
    <x v="742"/>
    <d v="2408-08-17T23:11:20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s v="DK"/>
    <s v="DKK"/>
    <n v="1437250456"/>
    <n v="1434658456"/>
    <b v="0"/>
    <n v="7"/>
    <b v="0"/>
    <x v="4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x v="11"/>
    <n v="25"/>
    <x v="1"/>
    <s v="US"/>
    <s v="USD"/>
    <n v="1346585448"/>
    <n v="1343993448"/>
    <b v="0"/>
    <n v="1"/>
    <b v="0"/>
    <x v="6"/>
    <n v="3.5714285714285713E-3"/>
    <n v="25"/>
    <x v="3"/>
    <s v="jazz"/>
    <x v="744"/>
    <d v="2396-09-18T19:08:00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s v="US"/>
    <s v="USD"/>
    <n v="1485035131"/>
    <n v="1483307131"/>
    <b v="0"/>
    <n v="4"/>
    <b v="0"/>
    <x v="10"/>
    <n v="3.5714285714285713E-3"/>
    <n v="31.25"/>
    <x v="5"/>
    <s v="mobile games"/>
    <x v="745"/>
    <d v="2440-08-03T01:35:10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s v="CA"/>
    <s v="CAD"/>
    <n v="1493320519"/>
    <n v="1488140119"/>
    <b v="0"/>
    <n v="1"/>
    <b v="0"/>
    <x v="17"/>
    <n v="3.5999999999999999E-3"/>
    <n v="18"/>
    <x v="3"/>
    <s v="faith"/>
    <x v="746"/>
    <d v="2443-03-20T00:33:10"/>
  </r>
  <r>
    <n v="561"/>
    <s v="CheckMate Careers"/>
    <s v="A marketplace for talent and employers to match. Using intuitive technology we match &amp; place talent with the best career position."/>
    <x v="57"/>
    <n v="55"/>
    <x v="1"/>
    <s v="US"/>
    <s v="USD"/>
    <n v="1445874513"/>
    <n v="1442850513"/>
    <b v="0"/>
    <n v="2"/>
    <b v="0"/>
    <x v="3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x v="57"/>
    <n v="55"/>
    <x v="0"/>
    <s v="US"/>
    <s v="USD"/>
    <n v="1443726142"/>
    <n v="1441134142"/>
    <b v="0"/>
    <n v="3"/>
    <b v="0"/>
    <x v="3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s v="DK"/>
    <s v="DKK"/>
    <n v="1424081477"/>
    <n v="1420798277"/>
    <b v="0"/>
    <n v="3"/>
    <b v="0"/>
    <x v="25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s v="US"/>
    <s v="USD"/>
    <n v="1418938395"/>
    <n v="1415050395"/>
    <b v="0"/>
    <n v="1"/>
    <b v="0"/>
    <x v="4"/>
    <n v="3.7499999999999999E-3"/>
    <n v="75"/>
    <x v="1"/>
    <s v="wearables"/>
    <x v="750"/>
    <d v="2419-08-23T23:32:30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s v="US"/>
    <s v="USD"/>
    <n v="1456006938"/>
    <n v="1450822938"/>
    <b v="0"/>
    <n v="5"/>
    <b v="0"/>
    <x v="3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x v="51"/>
    <n v="310"/>
    <x v="1"/>
    <s v="MX"/>
    <s v="MXN"/>
    <n v="1483773169"/>
    <n v="1481181169"/>
    <b v="0"/>
    <n v="3"/>
    <b v="0"/>
    <x v="9"/>
    <n v="3.875E-3"/>
    <n v="103.33333333333333"/>
    <x v="5"/>
    <s v="video games"/>
    <x v="752"/>
    <d v="2440-03-10T00:08:10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x v="1"/>
    <s v="US"/>
    <s v="USD"/>
    <n v="1421543520"/>
    <n v="1416445931"/>
    <b v="0"/>
    <n v="9"/>
    <b v="0"/>
    <x v="3"/>
    <n v="3.892538925389254E-3"/>
    <n v="38.444444444444443"/>
    <x v="1"/>
    <s v="web"/>
    <x v="753"/>
    <d v="2420-06-20T12:00:00"/>
  </r>
  <r>
    <n v="694"/>
    <s v="Airlock bike helmet"/>
    <s v="You can control how much air enters the helmet by opening or closing the vents. This is very useful in bad weather, or for competition."/>
    <x v="30"/>
    <n v="590"/>
    <x v="1"/>
    <s v="US"/>
    <s v="USD"/>
    <n v="1485964559"/>
    <n v="1483372559"/>
    <b v="0"/>
    <n v="7"/>
    <b v="0"/>
    <x v="4"/>
    <n v="3.933333333333333E-3"/>
    <n v="84.285714285714292"/>
    <x v="1"/>
    <s v="wearables"/>
    <x v="754"/>
    <d v="2440-11-18T15:19:50"/>
  </r>
  <r>
    <n v="230"/>
    <s v="In Love There's War"/>
    <s v="In Love There's War is a spicy web series that will have viewers at the edge of their seats as deception and hidden secrecies unravel."/>
    <x v="57"/>
    <n v="60"/>
    <x v="1"/>
    <s v="US"/>
    <s v="USD"/>
    <n v="1433443151"/>
    <n v="1430851151"/>
    <b v="0"/>
    <n v="2"/>
    <b v="0"/>
    <x v="1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x v="162"/>
    <n v="156"/>
    <x v="1"/>
    <s v="US"/>
    <s v="USD"/>
    <n v="1421404247"/>
    <n v="1418812247"/>
    <b v="0"/>
    <n v="4"/>
    <b v="0"/>
    <x v="4"/>
    <n v="4.0000000000000001E-3"/>
    <n v="39"/>
    <x v="1"/>
    <s v="wearables"/>
    <x v="756"/>
    <d v="2420-06-04T09:07:50"/>
  </r>
  <r>
    <n v="778"/>
    <s v="Summers' Love, A Cute and Funny Cinderella Love Story"/>
    <s v="Laughter, tears and good times in the warm glow of Summer s Love. The perfect recipe for the winter blahs."/>
    <x v="60"/>
    <n v="2"/>
    <x v="1"/>
    <s v="US"/>
    <s v="USD"/>
    <n v="1398876680"/>
    <n v="1396284680"/>
    <b v="0"/>
    <n v="1"/>
    <b v="0"/>
    <x v="5"/>
    <n v="4.0000000000000001E-3"/>
    <n v="2"/>
    <x v="2"/>
    <s v="fiction"/>
    <x v="757"/>
    <d v="2413-04-15T00:33:20"/>
  </r>
  <r>
    <n v="1170"/>
    <s v="Its A Rib Thing"/>
    <s v="They are sweet, sticky and incredibly addictive. People are left with a huge smile and a full stomach but still ask for more!!!"/>
    <x v="23"/>
    <n v="100"/>
    <x v="1"/>
    <s v="GB"/>
    <s v="GBP"/>
    <n v="1433021171"/>
    <n v="1430429171"/>
    <b v="0"/>
    <n v="2"/>
    <b v="0"/>
    <x v="11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x v="6"/>
    <n v="20"/>
    <x v="1"/>
    <s v="US"/>
    <s v="USD"/>
    <n v="1412283542"/>
    <n v="1409691542"/>
    <b v="0"/>
    <n v="1"/>
    <b v="0"/>
    <x v="17"/>
    <n v="4.0000000000000001E-3"/>
    <n v="20"/>
    <x v="3"/>
    <s v="faith"/>
    <x v="759"/>
    <d v="2417-07-14T17:50:20"/>
  </r>
  <r>
    <n v="1863"/>
    <s v="Project: 20M813"/>
    <s v="This is an Android game where you take control of the zombies and try to eat your way to world domination!"/>
    <x v="46"/>
    <n v="10"/>
    <x v="1"/>
    <s v="US"/>
    <s v="USD"/>
    <n v="1402600085"/>
    <n v="1400008085"/>
    <b v="0"/>
    <n v="2"/>
    <b v="0"/>
    <x v="10"/>
    <n v="4.0000000000000001E-3"/>
    <n v="5"/>
    <x v="5"/>
    <s v="mobile games"/>
    <x v="760"/>
    <d v="2414-06-19T23:20:50"/>
  </r>
  <r>
    <n v="3053"/>
    <s v="Showroom"/>
    <s v="Showroom is a multi-disciplinary space providing unorthodox concerts, events &amp; a platform creatives can express their creative vision"/>
    <x v="20"/>
    <n v="40"/>
    <x v="1"/>
    <s v="US"/>
    <s v="USD"/>
    <n v="1412222340"/>
    <n v="1407781013"/>
    <b v="0"/>
    <n v="3"/>
    <b v="0"/>
    <x v="24"/>
    <n v="4.0000000000000001E-3"/>
    <n v="13.333333333333334"/>
    <x v="8"/>
    <s v="spaces"/>
    <x v="761"/>
    <d v="2417-07-07T15:50:00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s v="GB"/>
    <s v="GBP"/>
    <n v="1408646111"/>
    <n v="1403462111"/>
    <b v="0"/>
    <n v="2"/>
    <b v="0"/>
    <x v="23"/>
    <n v="4.0000000000000001E-3"/>
    <n v="2"/>
    <x v="8"/>
    <s v="plays"/>
    <x v="762"/>
    <d v="2416-05-19T17:51:50"/>
  </r>
  <r>
    <n v="709"/>
    <s v="lumiglove"/>
    <s v="A &quot;handheld&quot; light, which eases the way you illuminate objects and/or paths."/>
    <x v="57"/>
    <n v="61"/>
    <x v="1"/>
    <s v="US"/>
    <s v="USD"/>
    <n v="1417741159"/>
    <n v="1415149159"/>
    <b v="0"/>
    <n v="2"/>
    <b v="0"/>
    <x v="4"/>
    <n v="4.0666666666666663E-3"/>
    <n v="30.5"/>
    <x v="1"/>
    <s v="wearables"/>
    <x v="763"/>
    <d v="2419-04-07T09:53:10"/>
  </r>
  <r>
    <n v="2884"/>
    <s v="The Lizard King, a play by Jay Jeff Jones"/>
    <s v="Come explore the dream world of Jim Morrison, rock singer, mystic, poet, shaman."/>
    <x v="44"/>
    <n v="185"/>
    <x v="1"/>
    <s v="US"/>
    <s v="USD"/>
    <n v="1417800435"/>
    <n v="1415208435"/>
    <b v="0"/>
    <n v="4"/>
    <b v="0"/>
    <x v="23"/>
    <n v="4.1111111111111114E-3"/>
    <n v="46.25"/>
    <x v="8"/>
    <s v="plays"/>
    <x v="764"/>
    <d v="2419-04-14T06:32:30"/>
  </r>
  <r>
    <n v="1143"/>
    <s v="Convergence: Rift Wars"/>
    <s v="Convergence: RiftWars is a easy to approach competitive turn-based strategy game, featuring quick game play and military tactics."/>
    <x v="44"/>
    <n v="186"/>
    <x v="1"/>
    <s v="US"/>
    <s v="USD"/>
    <n v="1450327126"/>
    <n v="1447735126"/>
    <b v="0"/>
    <n v="8"/>
    <b v="0"/>
    <x v="10"/>
    <n v="4.1333333333333335E-3"/>
    <n v="23.25"/>
    <x v="5"/>
    <s v="mobile games"/>
    <x v="765"/>
    <d v="2015-12-17T04:38:46"/>
  </r>
  <r>
    <n v="190"/>
    <s v="REGIONRAT, the movie"/>
    <s v="Because hope can be a 4 letter word"/>
    <x v="39"/>
    <n v="50"/>
    <x v="1"/>
    <s v="US"/>
    <s v="USD"/>
    <n v="1466091446"/>
    <n v="1465227446"/>
    <b v="0"/>
    <n v="1"/>
    <b v="0"/>
    <x v="1"/>
    <n v="4.1666666666666666E-3"/>
    <n v="50"/>
    <x v="0"/>
    <s v="drama"/>
    <x v="766"/>
    <d v="2434-08-02T12:14:20"/>
  </r>
  <r>
    <n v="1988"/>
    <s v="Phillip Michael Photography"/>
    <s v="Expressing art in an image!"/>
    <x v="16"/>
    <n v="25"/>
    <x v="1"/>
    <s v="US"/>
    <s v="USD"/>
    <n v="1440094742"/>
    <n v="1437502742"/>
    <b v="0"/>
    <n v="1"/>
    <b v="0"/>
    <x v="19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x v="6"/>
    <n v="21"/>
    <x v="1"/>
    <s v="US"/>
    <s v="USD"/>
    <n v="1459365802"/>
    <n v="1456777402"/>
    <b v="0"/>
    <n v="2"/>
    <b v="0"/>
    <x v="6"/>
    <n v="4.1999999999999997E-3"/>
    <n v="10.5"/>
    <x v="3"/>
    <s v="jazz"/>
    <x v="768"/>
    <d v="2432-06-15T01:53:40"/>
  </r>
  <r>
    <n v="1405"/>
    <s v="The Bible translated into Emoticons"/>
    <s v="Will more people read the Bible if it were translated into Emoticons?"/>
    <x v="23"/>
    <n v="105"/>
    <x v="1"/>
    <s v="US"/>
    <s v="USD"/>
    <n v="1417195201"/>
    <n v="1414599601"/>
    <b v="1"/>
    <n v="17"/>
    <b v="0"/>
    <x v="13"/>
    <n v="4.1999999999999997E-3"/>
    <n v="6.1764705882352944"/>
    <x v="2"/>
    <s v="translations"/>
    <x v="769"/>
    <d v="2419-02-03T05:20:10"/>
  </r>
  <r>
    <n v="3961"/>
    <s v="New Edinburgh play"/>
    <s v="I've written a fun new play exploring the reality of gay stereotypes in 2014 - with accommodation and venue hire it needs some dough :)"/>
    <x v="6"/>
    <n v="21"/>
    <x v="1"/>
    <s v="GB"/>
    <s v="GBP"/>
    <n v="1399584210"/>
    <n v="1397683410"/>
    <b v="0"/>
    <n v="2"/>
    <b v="0"/>
    <x v="23"/>
    <n v="4.1999999999999997E-3"/>
    <n v="10.5"/>
    <x v="8"/>
    <s v="plays"/>
    <x v="770"/>
    <d v="2413-07-05T21:55:00"/>
  </r>
  <r>
    <n v="4041"/>
    <s v="In the Land of Gold"/>
    <s v="A bold, colouful, vibrant play centred around the last remaining monarchy of Africa."/>
    <x v="6"/>
    <n v="21"/>
    <x v="1"/>
    <s v="GB"/>
    <s v="GBP"/>
    <n v="1473160954"/>
    <n v="1467976954"/>
    <b v="0"/>
    <n v="2"/>
    <b v="0"/>
    <x v="23"/>
    <n v="4.1999999999999997E-3"/>
    <n v="10.5"/>
    <x v="8"/>
    <s v="plays"/>
    <x v="771"/>
    <d v="2436-10-28T17:45:40"/>
  </r>
  <r>
    <n v="571"/>
    <s v="Snag-A-Slip"/>
    <s v="Snag-A-Slip is an online platform that connects boaters with awesome marinas and available boat slips so that they can book with ease."/>
    <x v="23"/>
    <n v="106"/>
    <x v="1"/>
    <s v="US"/>
    <s v="USD"/>
    <n v="1437969540"/>
    <n v="1436297723"/>
    <b v="0"/>
    <n v="2"/>
    <b v="0"/>
    <x v="3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x v="36"/>
    <n v="426"/>
    <x v="1"/>
    <s v="US"/>
    <s v="USD"/>
    <n v="1430703638"/>
    <n v="1426815638"/>
    <b v="0"/>
    <n v="8"/>
    <b v="0"/>
    <x v="3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s v="DE"/>
    <s v="EUR"/>
    <n v="1434213443"/>
    <n v="1431621443"/>
    <b v="0"/>
    <n v="4"/>
    <b v="0"/>
    <x v="3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x v="21"/>
    <n v="55"/>
    <x v="1"/>
    <s v="US"/>
    <s v="USD"/>
    <n v="1403636229"/>
    <n v="1401044229"/>
    <b v="0"/>
    <n v="3"/>
    <b v="0"/>
    <x v="23"/>
    <n v="4.3307086614173228E-3"/>
    <n v="18.333333333333332"/>
    <x v="8"/>
    <s v="plays"/>
    <x v="775"/>
    <d v="2414-10-17T21:31:30"/>
  </r>
  <r>
    <n v="505"/>
    <s v="MY4FACES THE ANIMATED MOVIE"/>
    <s v="This wonderful movie will tells the story of two adorable aliens who crash land into a familyâ€™s backyard, and travel the Earth."/>
    <x v="39"/>
    <n v="52"/>
    <x v="1"/>
    <s v="US"/>
    <s v="USD"/>
    <n v="1451010086"/>
    <n v="1447122086"/>
    <b v="0"/>
    <n v="14"/>
    <b v="0"/>
    <x v="2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x v="39"/>
    <n v="52"/>
    <x v="1"/>
    <s v="US"/>
    <s v="USD"/>
    <n v="1431533931"/>
    <n v="1428941931"/>
    <b v="0"/>
    <n v="1"/>
    <b v="0"/>
    <x v="11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x v="28"/>
    <n v="35"/>
    <x v="1"/>
    <s v="US"/>
    <s v="USD"/>
    <n v="1413770820"/>
    <n v="1412005602"/>
    <b v="0"/>
    <n v="4"/>
    <b v="0"/>
    <x v="22"/>
    <n v="4.3750000000000004E-3"/>
    <n v="8.75"/>
    <x v="2"/>
    <s v="children's books"/>
    <x v="778"/>
    <d v="2418-01-02T21:1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s v="US"/>
    <s v="USD"/>
    <n v="1394772031"/>
    <n v="1392183631"/>
    <b v="0"/>
    <n v="3"/>
    <b v="0"/>
    <x v="2"/>
    <n v="4.3939393939393936E-3"/>
    <n v="4.833333333333333"/>
    <x v="0"/>
    <s v="animation"/>
    <x v="779"/>
    <d v="2411-12-26T22:45:10"/>
  </r>
  <r>
    <n v="1543"/>
    <s v="Sunrises in the MidWest"/>
    <s v="I plan to take pictures of the sunrise in the MidWest every day in 2015 and compile them in a slide show for distribution."/>
    <x v="188"/>
    <n v="10"/>
    <x v="1"/>
    <s v="US"/>
    <s v="USD"/>
    <n v="1416662034"/>
    <n v="1414066434"/>
    <b v="0"/>
    <n v="1"/>
    <b v="0"/>
    <x v="14"/>
    <n v="4.4444444444444444E-3"/>
    <n v="10"/>
    <x v="7"/>
    <s v="nature"/>
    <x v="780"/>
    <d v="2418-12-03T12:19:00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s v="US"/>
    <s v="USD"/>
    <n v="1479495790"/>
    <n v="1476900190"/>
    <b v="0"/>
    <n v="3"/>
    <b v="0"/>
    <x v="9"/>
    <n v="4.4999999999999997E-3"/>
    <n v="15"/>
    <x v="5"/>
    <s v="video games"/>
    <x v="781"/>
    <d v="2438-10-31T22:31:40"/>
  </r>
  <r>
    <n v="1873"/>
    <s v="The Red Card Blue Card Game"/>
    <s v="It's time for The Red Card Blue Card Game to be available everywhere! Help save the sanity of ALL parent's! Help make it an App!!"/>
    <x v="28"/>
    <n v="36"/>
    <x v="1"/>
    <s v="CA"/>
    <s v="CAD"/>
    <n v="1436373900"/>
    <n v="1433861210"/>
    <b v="0"/>
    <n v="2"/>
    <b v="0"/>
    <x v="10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s v="US"/>
    <s v="USD"/>
    <n v="1418091128"/>
    <n v="1415499128"/>
    <b v="0"/>
    <n v="3"/>
    <b v="0"/>
    <x v="11"/>
    <n v="4.6666666666666671E-3"/>
    <n v="11.666666666666666"/>
    <x v="6"/>
    <s v="food trucks"/>
    <x v="783"/>
    <d v="2419-05-17T22:01:20"/>
  </r>
  <r>
    <n v="992"/>
    <s v="WairConditioning"/>
    <s v="The HOTTEST and COOLEST thing yet! WairConditioning... an entirely new level of comfortability!"/>
    <x v="36"/>
    <n v="467"/>
    <x v="1"/>
    <s v="US"/>
    <s v="USD"/>
    <n v="1462655519"/>
    <n v="1457475119"/>
    <b v="0"/>
    <n v="4"/>
    <b v="0"/>
    <x v="4"/>
    <n v="4.6699999999999997E-3"/>
    <n v="116.75"/>
    <x v="1"/>
    <s v="wearables"/>
    <x v="784"/>
    <d v="2433-06-30T19:59:50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x v="1"/>
    <s v="US"/>
    <s v="USD"/>
    <n v="1430409651"/>
    <n v="1427817651"/>
    <b v="0"/>
    <n v="7"/>
    <b v="0"/>
    <x v="10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x v="57"/>
    <n v="71"/>
    <x v="1"/>
    <s v="US"/>
    <s v="USD"/>
    <n v="1428981718"/>
    <n v="1423801318"/>
    <b v="0"/>
    <n v="3"/>
    <b v="0"/>
    <x v="11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s v="CA"/>
    <s v="CAD"/>
    <n v="1488495478"/>
    <n v="1485903478"/>
    <b v="0"/>
    <n v="2"/>
    <b v="0"/>
    <x v="24"/>
    <n v="4.7727272727272731E-3"/>
    <n v="52.5"/>
    <x v="8"/>
    <s v="spaces"/>
    <x v="787"/>
    <d v="2441-09-07T13:39:40"/>
  </r>
  <r>
    <n v="1148"/>
    <s v="Warren's / Adilyn's Rollin' Bistro"/>
    <s v="New local (Louisville, KY.) food truck with a refreshing spin on rolling kitchens."/>
    <x v="57"/>
    <n v="73"/>
    <x v="1"/>
    <s v="US"/>
    <s v="USD"/>
    <n v="1480568781"/>
    <n v="1477973181"/>
    <b v="0"/>
    <n v="3"/>
    <b v="0"/>
    <x v="11"/>
    <n v="4.8666666666666667E-3"/>
    <n v="24.333333333333332"/>
    <x v="6"/>
    <s v="food trucks"/>
    <x v="788"/>
    <d v="2439-03-05T03:03:30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s v="SE"/>
    <s v="SEK"/>
    <n v="1444027186"/>
    <n v="1441435186"/>
    <b v="0"/>
    <n v="4"/>
    <b v="0"/>
    <x v="11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x v="23"/>
    <n v="123"/>
    <x v="1"/>
    <s v="US"/>
    <s v="USD"/>
    <n v="1415988991"/>
    <n v="1413393391"/>
    <b v="0"/>
    <n v="6"/>
    <b v="0"/>
    <x v="3"/>
    <n v="4.9199999999999999E-3"/>
    <n v="20.5"/>
    <x v="1"/>
    <s v="web"/>
    <x v="790"/>
    <d v="2418-09-16T14:45:10"/>
  </r>
  <r>
    <n v="919"/>
    <s v="Jazz CD:  Out of The Blue"/>
    <s v="Cool jazz with a New Orleans flavor."/>
    <x v="2"/>
    <n v="100"/>
    <x v="1"/>
    <s v="US"/>
    <s v="USD"/>
    <n v="1355930645"/>
    <n v="1352906645"/>
    <b v="0"/>
    <n v="1"/>
    <b v="0"/>
    <x v="6"/>
    <n v="5.0000000000000001E-3"/>
    <n v="100"/>
    <x v="3"/>
    <s v="jazz"/>
    <x v="791"/>
    <d v="2399-09-05T10:00:50"/>
  </r>
  <r>
    <n v="1099"/>
    <s v="Xeno - A Sci-Fi FPS"/>
    <s v="Xeno is an FPS which combines all the best elements of old school and modern games to create a fresh and unique gameplay experience."/>
    <x v="6"/>
    <n v="25"/>
    <x v="1"/>
    <s v="GB"/>
    <s v="GBP"/>
    <n v="1431547468"/>
    <n v="1428955468"/>
    <b v="0"/>
    <n v="1"/>
    <b v="0"/>
    <x v="9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x v="19"/>
    <n v="5"/>
    <x v="1"/>
    <s v="GB"/>
    <s v="GBP"/>
    <n v="1408058820"/>
    <n v="1405466820"/>
    <b v="0"/>
    <n v="1"/>
    <b v="0"/>
    <x v="9"/>
    <n v="5.0000000000000001E-3"/>
    <n v="5"/>
    <x v="5"/>
    <s v="video games"/>
    <x v="793"/>
    <d v="2416-03-12T18:30:00"/>
  </r>
  <r>
    <n v="1126"/>
    <s v="GAMING TO LEARN"/>
    <s v="Imagine a science class where the teacher walks in a says &quot;Take out your cell phone and play a game.&quot;"/>
    <x v="38"/>
    <n v="10"/>
    <x v="1"/>
    <s v="US"/>
    <s v="USD"/>
    <n v="1468482694"/>
    <n v="1465890694"/>
    <b v="0"/>
    <n v="2"/>
    <b v="0"/>
    <x v="10"/>
    <n v="5.0000000000000001E-3"/>
    <n v="5"/>
    <x v="5"/>
    <s v="mobile games"/>
    <x v="794"/>
    <d v="2435-05-06T06:35:40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s v="US"/>
    <s v="USD"/>
    <n v="1407847978"/>
    <n v="1405687978"/>
    <b v="0"/>
    <n v="2"/>
    <b v="0"/>
    <x v="13"/>
    <n v="5.0000000000000001E-3"/>
    <n v="7.5"/>
    <x v="2"/>
    <s v="translations"/>
    <x v="795"/>
    <d v="2416-02-17T08:49:40"/>
  </r>
  <r>
    <n v="1581"/>
    <s v="The Sharper Image"/>
    <s v="Photographic canvas prints depicting different scenes from around the globe, including local images taken in Sussex England."/>
    <x v="19"/>
    <n v="5"/>
    <x v="1"/>
    <s v="GB"/>
    <s v="GBP"/>
    <n v="1450521990"/>
    <n v="1447757190"/>
    <b v="0"/>
    <n v="1"/>
    <b v="0"/>
    <x v="16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x v="28"/>
    <n v="40"/>
    <x v="1"/>
    <s v="US"/>
    <s v="USD"/>
    <n v="1421042403"/>
    <n v="1415858403"/>
    <b v="1"/>
    <n v="4"/>
    <b v="0"/>
    <x v="18"/>
    <n v="5.0000000000000001E-3"/>
    <n v="10"/>
    <x v="7"/>
    <s v="photobooks"/>
    <x v="797"/>
    <d v="2420-04-23T12:00:30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s v="US"/>
    <s v="USD"/>
    <n v="1488340800"/>
    <n v="1483768497"/>
    <b v="0"/>
    <n v="2"/>
    <b v="0"/>
    <x v="10"/>
    <n v="5.0000000000000001E-3"/>
    <n v="62.5"/>
    <x v="5"/>
    <s v="mobile games"/>
    <x v="798"/>
    <d v="2441-08-20T16:00:00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s v="GB"/>
    <s v="GBP"/>
    <n v="1472745594"/>
    <n v="1470153594"/>
    <b v="0"/>
    <n v="1"/>
    <b v="0"/>
    <x v="11"/>
    <n v="5.0000000000000001E-3"/>
    <n v="50"/>
    <x v="6"/>
    <s v="food trucks"/>
    <x v="799"/>
    <d v="2436-09-10T15:59:00"/>
  </r>
  <r>
    <n v="2583"/>
    <s v="Crazy Daisy Food Truck"/>
    <s v="Crazy Daisy will become the newest member of the food truck distributors in Kansas City, Missouri."/>
    <x v="19"/>
    <n v="5"/>
    <x v="1"/>
    <s v="US"/>
    <s v="USD"/>
    <n v="1426526880"/>
    <n v="1421346480"/>
    <b v="0"/>
    <n v="5"/>
    <b v="0"/>
    <x v="11"/>
    <n v="5.0000000000000001E-3"/>
    <n v="1"/>
    <x v="6"/>
    <s v="food trucks"/>
    <x v="800"/>
    <d v="2015-03-16T17:28:00"/>
  </r>
  <r>
    <n v="2893"/>
    <s v="REDISCOVERING KIA THE PLAY"/>
    <s v="Fundraising for REDISCOVERING KIA THE PLAY"/>
    <x v="6"/>
    <n v="25"/>
    <x v="1"/>
    <s v="US"/>
    <s v="USD"/>
    <n v="1420768800"/>
    <n v="1415644395"/>
    <b v="0"/>
    <n v="2"/>
    <b v="0"/>
    <x v="23"/>
    <n v="5.0000000000000001E-3"/>
    <n v="12.5"/>
    <x v="8"/>
    <s v="plays"/>
    <x v="801"/>
    <d v="2420-03-22T2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s v="NL"/>
    <s v="EUR"/>
    <n v="1483138800"/>
    <n v="1480610046"/>
    <b v="0"/>
    <n v="3"/>
    <b v="0"/>
    <x v="4"/>
    <n v="5.0299999999999997E-3"/>
    <n v="167.66666666666666"/>
    <x v="1"/>
    <s v="wearables"/>
    <x v="802"/>
    <d v="2439-12-27T14:00:00"/>
  </r>
  <r>
    <n v="1110"/>
    <s v="PSI - Role Playing Game"/>
    <s v="PSI is a game about a group of people dealing with the effects of Nightmares becoming reality, life will never be the same."/>
    <x v="22"/>
    <n v="255"/>
    <x v="1"/>
    <s v="US"/>
    <s v="USD"/>
    <n v="1354919022"/>
    <n v="1352327022"/>
    <b v="0"/>
    <n v="11"/>
    <b v="0"/>
    <x v="9"/>
    <n v="5.1000000000000004E-3"/>
    <n v="23.181818181818183"/>
    <x v="5"/>
    <s v="video games"/>
    <x v="803"/>
    <d v="2399-05-11T07:57:00"/>
  </r>
  <r>
    <n v="1875"/>
    <s v="Claws &amp; Fins"/>
    <s v="Sea opposition of Crab's family and angry fishes. Who is going to win, and who is going to loose ?!"/>
    <x v="20"/>
    <n v="51"/>
    <x v="1"/>
    <s v="US"/>
    <s v="USD"/>
    <n v="1470519308"/>
    <n v="1465335308"/>
    <b v="0"/>
    <n v="3"/>
    <b v="0"/>
    <x v="10"/>
    <n v="5.1000000000000004E-3"/>
    <n v="17"/>
    <x v="5"/>
    <s v="mobile games"/>
    <x v="804"/>
    <d v="2435-12-27T23:51:20"/>
  </r>
  <r>
    <n v="1916"/>
    <s v="The Paint Can Holder by U.S. Green Products"/>
    <s v="The Paint Can Holder Makes Painting Easier and Safer on Extension Ladders."/>
    <x v="2"/>
    <n v="102"/>
    <x v="1"/>
    <s v="US"/>
    <s v="USD"/>
    <n v="1478542375"/>
    <n v="1476378775"/>
    <b v="0"/>
    <n v="6"/>
    <b v="0"/>
    <x v="27"/>
    <n v="5.1000000000000004E-3"/>
    <n v="17"/>
    <x v="1"/>
    <s v="gadgets"/>
    <x v="805"/>
    <d v="2438-07-13T14:09:10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s v="US"/>
    <s v="USD"/>
    <n v="1435711246"/>
    <n v="1433292046"/>
    <b v="0"/>
    <n v="10"/>
    <b v="0"/>
    <x v="4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n v="1405966701"/>
    <b v="0"/>
    <n v="7"/>
    <b v="0"/>
    <x v="1"/>
    <n v="5.3333333333333332E-3"/>
    <n v="91.428571428571431"/>
    <x v="0"/>
    <s v="drama"/>
    <x v="807"/>
    <d v="2417-03-05T15:03:30"/>
  </r>
  <r>
    <n v="1242"/>
    <s v="Add your voice to Cellphonia 9/11 (Canceled)"/>
    <s v="Cellphonia 9/11 (http://cellphonia.org/911/) is one of the performance pieces in the Music After marathon concert on 9.11.11"/>
    <x v="190"/>
    <n v="5"/>
    <x v="0"/>
    <s v="US"/>
    <s v="USD"/>
    <n v="1315747080"/>
    <n v="1314417502"/>
    <b v="0"/>
    <n v="1"/>
    <b v="0"/>
    <x v="12"/>
    <n v="5.4884742041712408E-3"/>
    <n v="5"/>
    <x v="3"/>
    <s v="world music"/>
    <x v="808"/>
    <d v="2386-12-11T13:00:00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s v="US"/>
    <s v="USD"/>
    <n v="1343161248"/>
    <n v="1337977248"/>
    <b v="0"/>
    <n v="2"/>
    <b v="0"/>
    <x v="15"/>
    <n v="5.4999999999999997E-3"/>
    <n v="27.5"/>
    <x v="2"/>
    <s v="art books"/>
    <x v="809"/>
    <d v="2395-08-19T11:28:00"/>
  </r>
  <r>
    <n v="3866"/>
    <s v="a feminine ending, brought to you by the East End Theatre Co"/>
    <s v="A funny, moving, witty piece about a girl, her oboe, and her dreams."/>
    <x v="38"/>
    <n v="11"/>
    <x v="1"/>
    <s v="US"/>
    <s v="USD"/>
    <n v="1458703740"/>
    <n v="1454453021"/>
    <b v="0"/>
    <n v="2"/>
    <b v="0"/>
    <x v="23"/>
    <n v="5.4999999999999997E-3"/>
    <n v="5.5"/>
    <x v="8"/>
    <s v="plays"/>
    <x v="810"/>
    <d v="2432-03-30T10:50:00"/>
  </r>
  <r>
    <n v="541"/>
    <s v="Deviations"/>
    <s v="A website dedicated to local Kink Communities; to find others with matching interests and bring them together."/>
    <x v="114"/>
    <n v="25"/>
    <x v="1"/>
    <s v="US"/>
    <s v="USD"/>
    <n v="1446080834"/>
    <n v="1443488834"/>
    <b v="0"/>
    <n v="1"/>
    <b v="0"/>
    <x v="3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x v="134"/>
    <n v="335"/>
    <x v="1"/>
    <s v="US"/>
    <s v="USD"/>
    <n v="1468615346"/>
    <n v="1466023346"/>
    <b v="0"/>
    <n v="6"/>
    <b v="0"/>
    <x v="11"/>
    <n v="5.5833333333333334E-3"/>
    <n v="55.833333333333336"/>
    <x v="6"/>
    <s v="food trucks"/>
    <x v="812"/>
    <d v="2435-05-21T15:04:20"/>
  </r>
  <r>
    <n v="586"/>
    <s v="Employ College 2K"/>
    <s v="Employ College is a movement for companies to hire college graduates from their respected institutions."/>
    <x v="20"/>
    <n v="56"/>
    <x v="1"/>
    <s v="US"/>
    <s v="USD"/>
    <n v="1424032207"/>
    <n v="1421440207"/>
    <b v="0"/>
    <n v="4"/>
    <b v="0"/>
    <x v="3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x v="22"/>
    <n v="280"/>
    <x v="1"/>
    <s v="US"/>
    <s v="USD"/>
    <n v="1458925156"/>
    <n v="1456336756"/>
    <b v="0"/>
    <n v="3"/>
    <b v="0"/>
    <x v="4"/>
    <n v="5.5999999999999999E-3"/>
    <n v="93.333333333333329"/>
    <x v="1"/>
    <s v="wearables"/>
    <x v="814"/>
    <d v="2432-04-25T01:52:40"/>
  </r>
  <r>
    <n v="1082"/>
    <s v="T-Fighter: Code Name M - Mobile Edition"/>
    <s v="Challenge your trivia skills in this action oriented game against several opponents across time."/>
    <x v="20"/>
    <n v="56"/>
    <x v="1"/>
    <s v="US"/>
    <s v="USD"/>
    <n v="1344635088"/>
    <n v="1342043088"/>
    <b v="0"/>
    <n v="3"/>
    <b v="0"/>
    <x v="9"/>
    <n v="5.5999999999999999E-3"/>
    <n v="18.666666666666668"/>
    <x v="5"/>
    <s v="video games"/>
    <x v="815"/>
    <d v="2396-02-06T01:28:00"/>
  </r>
  <r>
    <n v="2121"/>
    <s v="Legend of Decay"/>
    <s v="Join us on an epic journey to discover a millennia old secret which will change the world forever."/>
    <x v="22"/>
    <n v="284"/>
    <x v="1"/>
    <s v="CH"/>
    <s v="CHF"/>
    <n v="1484156948"/>
    <n v="1481564948"/>
    <b v="0"/>
    <n v="10"/>
    <b v="0"/>
    <x v="9"/>
    <n v="5.6800000000000002E-3"/>
    <n v="28.4"/>
    <x v="5"/>
    <s v="video games"/>
    <x v="816"/>
    <d v="2440-04-23T10:11:20"/>
  </r>
  <r>
    <n v="2351"/>
    <s v="NZ Auction site.  No listing or success fees. Only $2 p/m"/>
    <s v="Donate $30 or more and receive a free selfie stick."/>
    <x v="191"/>
    <n v="108"/>
    <x v="0"/>
    <s v="NZ"/>
    <s v="NZD"/>
    <n v="1430360739"/>
    <n v="1427768739"/>
    <b v="0"/>
    <n v="7"/>
    <b v="0"/>
    <x v="3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s v="US"/>
    <s v="USD"/>
    <n v="1484698998"/>
    <n v="1479514998"/>
    <b v="0"/>
    <n v="3"/>
    <b v="0"/>
    <x v="0"/>
    <n v="5.7499999999999999E-3"/>
    <n v="38.333333333333336"/>
    <x v="0"/>
    <s v="science fiction"/>
    <x v="818"/>
    <d v="2440-06-25T03:53:00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s v="US"/>
    <s v="USD"/>
    <n v="1414707762"/>
    <n v="1412115762"/>
    <b v="0"/>
    <n v="4"/>
    <b v="0"/>
    <x v="17"/>
    <n v="5.8333333333333336E-3"/>
    <n v="8.75"/>
    <x v="3"/>
    <s v="faith"/>
    <x v="819"/>
    <d v="2418-04-21T07:47:00"/>
  </r>
  <r>
    <n v="2650"/>
    <s v="The Observer Project 2016 (Canceled)"/>
    <s v="A fully stabilized, mobile, research grade telescope/media platform, used to bring outreach astronomy to those who don't have access."/>
    <x v="134"/>
    <n v="358"/>
    <x v="0"/>
    <s v="US"/>
    <s v="USD"/>
    <n v="1482332343"/>
    <n v="1479740343"/>
    <b v="0"/>
    <n v="5"/>
    <b v="0"/>
    <x v="21"/>
    <n v="5.966666666666667E-3"/>
    <n v="71.599999999999994"/>
    <x v="1"/>
    <s v="space exploration"/>
    <x v="820"/>
    <d v="2439-09-25T05:50:30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s v="US"/>
    <s v="USD"/>
    <n v="1405305000"/>
    <n v="1402612730"/>
    <b v="0"/>
    <n v="1"/>
    <b v="0"/>
    <x v="6"/>
    <n v="6.0000000000000001E-3"/>
    <n v="30"/>
    <x v="3"/>
    <s v="jazz"/>
    <x v="821"/>
    <d v="2415-04-29T01:00:00"/>
  </r>
  <r>
    <n v="2506"/>
    <s v="Bowlz Cafe, Hull"/>
    <s v="Love cereal as much as we do? Then we need your help! We are opening a worldwide cereal cafe, serving the best in imported cereals!"/>
    <x v="6"/>
    <n v="30"/>
    <x v="1"/>
    <s v="GB"/>
    <s v="GBP"/>
    <n v="1443906000"/>
    <n v="1441955269"/>
    <b v="0"/>
    <n v="2"/>
    <b v="0"/>
    <x v="20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x v="186"/>
    <n v="51"/>
    <x v="0"/>
    <s v="US"/>
    <s v="USD"/>
    <n v="1431745200"/>
    <n v="1429170603"/>
    <b v="0"/>
    <n v="2"/>
    <b v="0"/>
    <x v="11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x v="37"/>
    <n v="45"/>
    <x v="1"/>
    <s v="US"/>
    <s v="USD"/>
    <n v="1406170740"/>
    <n v="1402506278"/>
    <b v="0"/>
    <n v="2"/>
    <b v="0"/>
    <x v="23"/>
    <n v="6.0000000000000001E-3"/>
    <n v="22.5"/>
    <x v="8"/>
    <s v="plays"/>
    <x v="824"/>
    <d v="2415-08-07T05:50:00"/>
  </r>
  <r>
    <n v="2411"/>
    <s v="Was ist das"/>
    <s v="I want to create an authentic German food truck to travel all over the US. Spreading amazing German Food to Summer Time Music Festivals"/>
    <x v="23"/>
    <n v="151"/>
    <x v="1"/>
    <s v="US"/>
    <s v="USD"/>
    <n v="1440524082"/>
    <n v="1437932082"/>
    <b v="0"/>
    <n v="3"/>
    <b v="0"/>
    <x v="11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x v="192"/>
    <n v="28"/>
    <x v="0"/>
    <s v="US"/>
    <s v="USD"/>
    <n v="1429375922"/>
    <n v="1426783922"/>
    <b v="0"/>
    <n v="1"/>
    <b v="0"/>
    <x v="4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x v="28"/>
    <n v="50"/>
    <x v="1"/>
    <s v="US"/>
    <s v="USD"/>
    <n v="1434647305"/>
    <n v="1432055305"/>
    <b v="0"/>
    <n v="1"/>
    <b v="0"/>
    <x v="11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s v="US"/>
    <s v="USD"/>
    <n v="1482294990"/>
    <n v="1477107390"/>
    <b v="0"/>
    <n v="2"/>
    <b v="0"/>
    <x v="24"/>
    <n v="6.2500000000000003E-3"/>
    <n v="62.5"/>
    <x v="8"/>
    <s v="spaces"/>
    <x v="828"/>
    <d v="2439-09-20T22:05:00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s v="US"/>
    <s v="USD"/>
    <n v="1460140500"/>
    <n v="1457628680"/>
    <b v="0"/>
    <n v="1"/>
    <b v="0"/>
    <x v="23"/>
    <n v="6.2500000000000003E-3"/>
    <n v="25"/>
    <x v="8"/>
    <s v="plays"/>
    <x v="829"/>
    <d v="2432-09-12T17:50:00"/>
  </r>
  <r>
    <n v="609"/>
    <s v="Swap Anything (Canceled)"/>
    <s v="Can we swap, please? - everybody's said it. I want to create a website that enables anybody to trade their items, without money hassle."/>
    <x v="193"/>
    <n v="5"/>
    <x v="0"/>
    <s v="GB"/>
    <s v="GBP"/>
    <n v="1448761744"/>
    <n v="1446166144"/>
    <b v="0"/>
    <n v="1"/>
    <b v="0"/>
    <x v="3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x v="0"/>
    <s v="GB"/>
    <s v="GBP"/>
    <n v="1434738483"/>
    <n v="1432146483"/>
    <b v="0"/>
    <n v="4"/>
    <b v="0"/>
    <x v="15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x v="7"/>
    <n v="20"/>
    <x v="1"/>
    <s v="GB"/>
    <s v="GBP"/>
    <n v="1406799981"/>
    <n v="1404207981"/>
    <b v="0"/>
    <n v="1"/>
    <b v="0"/>
    <x v="10"/>
    <n v="6.6666666666666671E-3"/>
    <n v="20"/>
    <x v="5"/>
    <s v="mobile games"/>
    <x v="832"/>
    <d v="2415-10-19T01:43:30"/>
  </r>
  <r>
    <n v="2757"/>
    <s v="C is for Crooked"/>
    <s v="A children's letter book that Lampoons Hillary Clinton"/>
    <x v="17"/>
    <n v="10"/>
    <x v="1"/>
    <s v="US"/>
    <s v="USD"/>
    <n v="1470498332"/>
    <n v="1469202332"/>
    <b v="0"/>
    <n v="2"/>
    <b v="0"/>
    <x v="22"/>
    <n v="6.6666666666666671E-3"/>
    <n v="5"/>
    <x v="2"/>
    <s v="children's books"/>
    <x v="833"/>
    <d v="2435-12-25T13:35:20"/>
  </r>
  <r>
    <n v="3121"/>
    <s v="Ant Farm Theatre Project (Canceled)"/>
    <s v="I going to build a theatre for a local ant farm so that Ants can put on their theatre productions."/>
    <x v="17"/>
    <n v="10"/>
    <x v="0"/>
    <s v="CA"/>
    <s v="CAD"/>
    <n v="1411748335"/>
    <n v="1406564335"/>
    <b v="0"/>
    <n v="1"/>
    <b v="0"/>
    <x v="24"/>
    <n v="6.6666666666666671E-3"/>
    <n v="10"/>
    <x v="8"/>
    <s v="spaces"/>
    <x v="834"/>
    <d v="2417-05-13T19:09:10"/>
  </r>
  <r>
    <n v="3736"/>
    <s v="Hot Dogs a new play by Suhayla El-Bushra"/>
    <s v="Hot Dogs is a new play that tackles sexism in schools and addresses issues that current sex/relationship education fails to."/>
    <x v="17"/>
    <n v="10"/>
    <x v="1"/>
    <s v="GB"/>
    <s v="GBP"/>
    <n v="1427133600"/>
    <n v="1423847093"/>
    <b v="0"/>
    <n v="1"/>
    <b v="0"/>
    <x v="23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s v="US"/>
    <s v="USD"/>
    <n v="1450887480"/>
    <n v="1448469719"/>
    <b v="0"/>
    <n v="1"/>
    <b v="0"/>
    <x v="25"/>
    <n v="6.6666666666666671E-3"/>
    <n v="500"/>
    <x v="8"/>
    <s v="musical"/>
    <x v="836"/>
    <d v="2015-12-23T16:18:00"/>
  </r>
  <r>
    <n v="497"/>
    <s v="Galaxy Probe Kids"/>
    <s v="live-action/animated series pilot."/>
    <x v="195"/>
    <n v="30"/>
    <x v="1"/>
    <s v="US"/>
    <s v="USD"/>
    <n v="1419483600"/>
    <n v="1414889665"/>
    <b v="0"/>
    <n v="3"/>
    <b v="0"/>
    <x v="2"/>
    <n v="6.6964285714285711E-3"/>
    <n v="10"/>
    <x v="0"/>
    <s v="animation"/>
    <x v="837"/>
    <d v="2419-10-26T02:00:00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s v="US"/>
    <s v="USD"/>
    <n v="1383789603"/>
    <n v="1381194003"/>
    <b v="0"/>
    <n v="1"/>
    <b v="0"/>
    <x v="15"/>
    <n v="6.7000000000000002E-3"/>
    <n v="67"/>
    <x v="2"/>
    <s v="art books"/>
    <x v="838"/>
    <d v="2408-07-03T20:00:30"/>
  </r>
  <r>
    <n v="4065"/>
    <s v="A Midsummer's Night's Dream"/>
    <s v="A classical/ fantasy version of midsummers done by professionally trained actors in Tulsa!"/>
    <x v="1"/>
    <n v="27"/>
    <x v="1"/>
    <s v="US"/>
    <s v="USD"/>
    <n v="1407883811"/>
    <n v="1405291811"/>
    <b v="0"/>
    <n v="4"/>
    <b v="0"/>
    <x v="23"/>
    <n v="6.7499999999999999E-3"/>
    <n v="6.75"/>
    <x v="8"/>
    <s v="plays"/>
    <x v="839"/>
    <d v="2416-02-21T12:21:50"/>
  </r>
  <r>
    <n v="1710"/>
    <s v="Producing a live album of our upcoming Europe tour"/>
    <s v="We want to create a gospel live album which has never been produced before."/>
    <x v="6"/>
    <n v="34"/>
    <x v="1"/>
    <s v="DE"/>
    <s v="EUR"/>
    <n v="1453122000"/>
    <n v="1449151888"/>
    <b v="0"/>
    <n v="1"/>
    <b v="0"/>
    <x v="17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s v="US"/>
    <s v="USD"/>
    <n v="1469199740"/>
    <n v="1465311740"/>
    <b v="0"/>
    <n v="3"/>
    <b v="0"/>
    <x v="3"/>
    <n v="6.8399999999999997E-3"/>
    <n v="342"/>
    <x v="1"/>
    <s v="web"/>
    <x v="841"/>
    <d v="2435-07-28T06:23:20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s v="US"/>
    <s v="USD"/>
    <n v="1382414340"/>
    <n v="1380559201"/>
    <b v="0"/>
    <n v="3"/>
    <b v="0"/>
    <x v="2"/>
    <n v="6.8631863186318634E-3"/>
    <n v="20.333333333333332"/>
    <x v="0"/>
    <s v="animation"/>
    <x v="842"/>
    <d v="2408-01-26T15:50:00"/>
  </r>
  <r>
    <n v="2355"/>
    <s v="PriceItUpPlease (Canceled)"/>
    <s v="PriceItUpPlease will be an easy to use website that estimates the amount of your startup costs for that great idea you have!"/>
    <x v="28"/>
    <n v="55"/>
    <x v="0"/>
    <s v="AU"/>
    <s v="AUD"/>
    <n v="1430604136"/>
    <n v="1428012136"/>
    <b v="0"/>
    <n v="2"/>
    <b v="0"/>
    <x v="3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x v="28"/>
    <n v="55"/>
    <x v="1"/>
    <s v="US"/>
    <s v="USD"/>
    <n v="1405027750"/>
    <n v="1402867750"/>
    <b v="0"/>
    <n v="2"/>
    <b v="0"/>
    <x v="11"/>
    <n v="6.875E-3"/>
    <n v="27.5"/>
    <x v="6"/>
    <s v="food trucks"/>
    <x v="844"/>
    <d v="2415-03-27T22:51:40"/>
  </r>
  <r>
    <n v="2147"/>
    <s v="Johnny Rocketfingers 3"/>
    <s v="A Point and Click Adventure on Steroids."/>
    <x v="196"/>
    <n v="2716"/>
    <x v="1"/>
    <s v="US"/>
    <s v="USD"/>
    <n v="1416125148"/>
    <n v="1413356748"/>
    <b v="0"/>
    <n v="55"/>
    <b v="0"/>
    <x v="9"/>
    <n v="6.9641025641025639E-3"/>
    <n v="49.381818181818183"/>
    <x v="5"/>
    <s v="video games"/>
    <x v="845"/>
    <d v="2418-10-02T08:58:00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s v="CA"/>
    <s v="CAD"/>
    <n v="1485838800"/>
    <n v="1484756245"/>
    <b v="0"/>
    <n v="4"/>
    <b v="0"/>
    <x v="3"/>
    <n v="7.0000000000000001E-3"/>
    <n v="8.75"/>
    <x v="1"/>
    <s v="web"/>
    <x v="846"/>
    <d v="2440-11-04T02:00:00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s v="US"/>
    <s v="USD"/>
    <n v="1375313577"/>
    <n v="1372721577"/>
    <b v="0"/>
    <n v="3"/>
    <b v="0"/>
    <x v="5"/>
    <n v="7.0000000000000001E-3"/>
    <n v="7"/>
    <x v="2"/>
    <s v="fiction"/>
    <x v="847"/>
    <d v="2405-10-26T19:29:30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s v="US"/>
    <s v="USD"/>
    <n v="1349050622"/>
    <n v="1347322622"/>
    <b v="0"/>
    <n v="2"/>
    <b v="0"/>
    <x v="9"/>
    <n v="7.0000000000000001E-3"/>
    <n v="35"/>
    <x v="5"/>
    <s v="video games"/>
    <x v="848"/>
    <d v="2397-07-01T02:50:20"/>
  </r>
  <r>
    <n v="2430"/>
    <s v="It's so cute! - Great food!"/>
    <s v="This little guy will be circling the streets of Brickell &amp; Wynwood in Miami serving Venezuelan dishes. It needs TLC and some equipment"/>
    <x v="7"/>
    <n v="21"/>
    <x v="1"/>
    <s v="US"/>
    <s v="USD"/>
    <n v="1455246504"/>
    <n v="1452654504"/>
    <b v="0"/>
    <n v="2"/>
    <b v="0"/>
    <x v="11"/>
    <n v="7.0000000000000001E-3"/>
    <n v="10.5"/>
    <x v="6"/>
    <s v="food trucks"/>
    <x v="849"/>
    <d v="2431-02-24T07:24:00"/>
  </r>
  <r>
    <n v="2700"/>
    <s v="Holly's Hot Stuff"/>
    <s v="I currently own and operate a hot dog cart. I am hoping to purchase a used food truck so I can do business year round!"/>
    <x v="197"/>
    <n v="70"/>
    <x v="1"/>
    <s v="US"/>
    <s v="USD"/>
    <n v="1411073972"/>
    <n v="1408481972"/>
    <b v="0"/>
    <n v="4"/>
    <b v="0"/>
    <x v="11"/>
    <n v="7.0007000700070005E-3"/>
    <n v="17.5"/>
    <x v="6"/>
    <s v="food trucks"/>
    <x v="850"/>
    <d v="2417-02-24T17:55:20"/>
  </r>
  <r>
    <n v="1483"/>
    <s v="The Book Club Rebellion"/>
    <s v="When three social outcasts discover that Fictional characters are invading their world, they must form a team to stop this evil force."/>
    <x v="11"/>
    <n v="50"/>
    <x v="1"/>
    <s v="US"/>
    <s v="USD"/>
    <n v="1469162275"/>
    <n v="1467002275"/>
    <b v="0"/>
    <n v="2"/>
    <b v="0"/>
    <x v="5"/>
    <n v="7.1428571428571426E-3"/>
    <n v="25"/>
    <x v="2"/>
    <s v="fiction"/>
    <x v="851"/>
    <d v="2435-07-23T22:19:10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s v="US"/>
    <s v="USD"/>
    <n v="1427266860"/>
    <n v="1424678460"/>
    <b v="0"/>
    <n v="1"/>
    <b v="0"/>
    <x v="11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x v="198"/>
    <n v="80"/>
    <x v="1"/>
    <s v="GB"/>
    <s v="GBP"/>
    <n v="1476873507"/>
    <n v="1474281507"/>
    <b v="0"/>
    <n v="4"/>
    <b v="0"/>
    <x v="3"/>
    <n v="7.1556350626118068E-3"/>
    <n v="20"/>
    <x v="1"/>
    <s v="web"/>
    <x v="853"/>
    <d v="2438-01-01T10:24:30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s v="US"/>
    <s v="USD"/>
    <n v="1457207096"/>
    <n v="1452023096"/>
    <b v="0"/>
    <n v="9"/>
    <b v="0"/>
    <x v="11"/>
    <n v="7.1785714285714283E-3"/>
    <n v="22.333333333333332"/>
    <x v="6"/>
    <s v="food trucks"/>
    <x v="854"/>
    <d v="2431-10-09T05:29:20"/>
  </r>
  <r>
    <n v="153"/>
    <s v="Awakening (Canceled)"/>
    <s v="What would you do if you face something beyond your understanding? If someone you loved disappeared without a trace?"/>
    <x v="22"/>
    <n v="359"/>
    <x v="0"/>
    <s v="US"/>
    <s v="USD"/>
    <n v="1417532644"/>
    <n v="1413900244"/>
    <b v="0"/>
    <n v="10"/>
    <b v="0"/>
    <x v="0"/>
    <n v="7.1799999999999998E-3"/>
    <n v="35.9"/>
    <x v="0"/>
    <s v="science fiction"/>
    <x v="855"/>
    <d v="2419-03-14T06:40:40"/>
  </r>
  <r>
    <n v="220"/>
    <s v="LA VIE"/>
    <s v="A Freelancer abandons everything to chase after his dream of being &quot;great&quot; escape to Bangkok and return to his home-world."/>
    <x v="22"/>
    <n v="360"/>
    <x v="1"/>
    <s v="US"/>
    <s v="USD"/>
    <n v="1440101160"/>
    <n v="1436542030"/>
    <b v="0"/>
    <n v="3"/>
    <b v="0"/>
    <x v="1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s v="US"/>
    <s v="USD"/>
    <n v="1493571600"/>
    <n v="1489106948"/>
    <b v="0"/>
    <n v="1"/>
    <b v="0"/>
    <x v="28"/>
    <n v="7.1999999999999998E-3"/>
    <n v="108"/>
    <x v="6"/>
    <s v="small batch"/>
    <x v="857"/>
    <d v="2443-04-18T02:00:00"/>
  </r>
  <r>
    <n v="2761"/>
    <s v="Learn U.S. Geography: Dreaming my way across The U.S."/>
    <s v="Help me give away 500 copies of my picture book so more kids will know US geography!"/>
    <x v="6"/>
    <n v="36"/>
    <x v="1"/>
    <s v="US"/>
    <s v="USD"/>
    <n v="1357176693"/>
    <n v="1354584693"/>
    <b v="0"/>
    <n v="4"/>
    <b v="0"/>
    <x v="22"/>
    <n v="7.1999999999999998E-3"/>
    <n v="9"/>
    <x v="2"/>
    <s v="children's books"/>
    <x v="858"/>
    <d v="2400-01-27T15:15:30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x v="1"/>
    <s v="US"/>
    <s v="USD"/>
    <n v="1310837574"/>
    <n v="1308245574"/>
    <b v="0"/>
    <n v="2"/>
    <b v="0"/>
    <x v="9"/>
    <n v="7.2222222222222219E-3"/>
    <n v="13"/>
    <x v="5"/>
    <s v="video games"/>
    <x v="859"/>
    <d v="2385-05-22T07:29:00"/>
  </r>
  <r>
    <n v="1736"/>
    <s v="In His Presence"/>
    <s v="A unique meditative album reflecting on the life of Christ, inviting Him into your presence"/>
    <x v="7"/>
    <n v="22"/>
    <x v="1"/>
    <s v="US"/>
    <s v="USD"/>
    <n v="1447018833"/>
    <n v="1444423233"/>
    <b v="0"/>
    <n v="1"/>
    <b v="0"/>
    <x v="17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x v="39"/>
    <n v="90"/>
    <x v="1"/>
    <s v="US"/>
    <s v="USD"/>
    <n v="1487397540"/>
    <n v="1484684247"/>
    <b v="0"/>
    <n v="4"/>
    <b v="0"/>
    <x v="4"/>
    <n v="7.4999999999999997E-3"/>
    <n v="22.5"/>
    <x v="1"/>
    <s v="wearables"/>
    <x v="861"/>
    <d v="2441-05-03T11:50:00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s v="US"/>
    <s v="USD"/>
    <n v="1308431646"/>
    <n v="1305839646"/>
    <b v="0"/>
    <n v="2"/>
    <b v="0"/>
    <x v="5"/>
    <n v="7.4999999999999997E-3"/>
    <n v="15"/>
    <x v="2"/>
    <s v="fiction"/>
    <x v="862"/>
    <d v="2384-08-16T20:21:00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s v="DE"/>
    <s v="EUR"/>
    <n v="1476189339"/>
    <n v="1471005339"/>
    <b v="0"/>
    <n v="3"/>
    <b v="0"/>
    <x v="11"/>
    <n v="7.4999999999999997E-3"/>
    <n v="25"/>
    <x v="6"/>
    <s v="food trucks"/>
    <x v="863"/>
    <d v="2437-10-14T05:56:30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s v="US"/>
    <s v="USD"/>
    <n v="1408040408"/>
    <n v="1405448408"/>
    <b v="0"/>
    <n v="8"/>
    <b v="0"/>
    <x v="11"/>
    <n v="7.5199999999999998E-3"/>
    <n v="23.5"/>
    <x v="6"/>
    <s v="food trucks"/>
    <x v="864"/>
    <d v="2416-03-10T15:21:20"/>
  </r>
  <r>
    <n v="466"/>
    <s v="The Legend Of The Crimson Knight"/>
    <s v="(Working storyboard for animated project) A multi-generational Knight that wages war on criminals and corrupt governments"/>
    <x v="20"/>
    <n v="76"/>
    <x v="1"/>
    <s v="US"/>
    <s v="USD"/>
    <n v="1347057464"/>
    <n v="1344465464"/>
    <b v="0"/>
    <n v="5"/>
    <b v="0"/>
    <x v="2"/>
    <n v="7.6E-3"/>
    <n v="15.2"/>
    <x v="0"/>
    <s v="animation"/>
    <x v="865"/>
    <d v="2396-11-12T10:17:20"/>
  </r>
  <r>
    <n v="1999"/>
    <s v="Planet Venus"/>
    <s v="This is a portrait photo project aiming to inspire women to explore themselves and live their passion"/>
    <x v="200"/>
    <n v="236"/>
    <x v="1"/>
    <s v="GB"/>
    <s v="GBP"/>
    <n v="1415882108"/>
    <n v="1413286508"/>
    <b v="0"/>
    <n v="7"/>
    <b v="0"/>
    <x v="19"/>
    <n v="7.6129032258064515E-3"/>
    <n v="33.714285714285715"/>
    <x v="7"/>
    <s v="people"/>
    <x v="866"/>
    <d v="2418-09-04T05:51:20"/>
  </r>
  <r>
    <n v="423"/>
    <s v="The Dark Brotherhood  (from the makers of COPS: Skyrim)"/>
    <s v="from the makers of COPS: Skyrim comes the Dark Brotherhood. a dramatic series created with Skyrim machinima."/>
    <x v="2"/>
    <n v="153"/>
    <x v="1"/>
    <s v="US"/>
    <s v="USD"/>
    <n v="1370470430"/>
    <n v="1367878430"/>
    <b v="0"/>
    <n v="13"/>
    <b v="0"/>
    <x v="2"/>
    <n v="7.6499999999999997E-3"/>
    <n v="11.76923076923077"/>
    <x v="0"/>
    <s v="animation"/>
    <x v="867"/>
    <d v="2404-04-14T06:18:20"/>
  </r>
  <r>
    <n v="2762"/>
    <s v="How to Create Your Own Magic World. Toy-making guide."/>
    <s v="How-to book of toys and games constructed from materials found in nature, recyclable and easily available."/>
    <x v="201"/>
    <n v="25"/>
    <x v="1"/>
    <s v="US"/>
    <s v="USD"/>
    <n v="1332114795"/>
    <n v="1326934395"/>
    <b v="0"/>
    <n v="1"/>
    <b v="0"/>
    <x v="22"/>
    <n v="7.6923076923076927E-3"/>
    <n v="25"/>
    <x v="2"/>
    <s v="children's books"/>
    <x v="868"/>
    <d v="2392-02-17T22:52:30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s v="DE"/>
    <s v="EUR"/>
    <n v="1456043057"/>
    <n v="1453451057"/>
    <b v="0"/>
    <n v="2"/>
    <b v="0"/>
    <x v="13"/>
    <n v="7.7000000000000002E-3"/>
    <n v="38.5"/>
    <x v="2"/>
    <s v="translations"/>
    <x v="869"/>
    <d v="2431-05-27T12:02:50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s v="US"/>
    <s v="USD"/>
    <n v="1441771218"/>
    <n v="1436587218"/>
    <b v="0"/>
    <n v="4"/>
    <b v="0"/>
    <x v="23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x v="22"/>
    <n v="396"/>
    <x v="1"/>
    <s v="US"/>
    <s v="USD"/>
    <n v="1392417800"/>
    <n v="1389825800"/>
    <b v="0"/>
    <n v="7"/>
    <b v="0"/>
    <x v="2"/>
    <n v="7.92E-3"/>
    <n v="56.571428571428569"/>
    <x v="0"/>
    <s v="animation"/>
    <x v="871"/>
    <d v="2411-03-29T11:13:20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s v="IT"/>
    <s v="EUR"/>
    <n v="1465130532"/>
    <n v="1462538532"/>
    <b v="0"/>
    <n v="1"/>
    <b v="0"/>
    <x v="4"/>
    <n v="7.9600000000000001E-3"/>
    <n v="199"/>
    <x v="1"/>
    <s v="wearables"/>
    <x v="872"/>
    <d v="2434-04-13T07:02:00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s v="CA"/>
    <s v="CAD"/>
    <n v="1441119919"/>
    <n v="1437663919"/>
    <b v="0"/>
    <n v="29"/>
    <b v="0"/>
    <x v="4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s v="US"/>
    <s v="USD"/>
    <n v="1337955240"/>
    <n v="1332808501"/>
    <b v="0"/>
    <n v="3"/>
    <b v="0"/>
    <x v="2"/>
    <n v="8.0000000000000002E-3"/>
    <n v="133.33333333333334"/>
    <x v="0"/>
    <s v="animation"/>
    <x v="874"/>
    <d v="2393-12-24T22:20:00"/>
  </r>
  <r>
    <n v="569"/>
    <s v="Mioti"/>
    <s v="Mioti is an indie game marketplace that doubles as a community for developers to join networks and discuss projects."/>
    <x v="46"/>
    <n v="20"/>
    <x v="1"/>
    <s v="CA"/>
    <s v="CAD"/>
    <n v="1451679612"/>
    <n v="1449087612"/>
    <b v="0"/>
    <n v="1"/>
    <b v="0"/>
    <x v="3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x v="202"/>
    <n v="30"/>
    <x v="1"/>
    <s v="US"/>
    <s v="USD"/>
    <n v="1326520886"/>
    <n v="1322632886"/>
    <b v="0"/>
    <n v="1"/>
    <b v="0"/>
    <x v="7"/>
    <n v="8.0000000000000002E-3"/>
    <n v="30"/>
    <x v="3"/>
    <s v="indie rock"/>
    <x v="876"/>
    <d v="2390-05-11T12:14:20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s v="US"/>
    <s v="USD"/>
    <n v="1381090870"/>
    <n v="1377030070"/>
    <b v="0"/>
    <n v="1"/>
    <b v="0"/>
    <x v="12"/>
    <n v="8.0000000000000002E-3"/>
    <n v="40"/>
    <x v="3"/>
    <s v="world music"/>
    <x v="877"/>
    <d v="2407-08-26T11:31:40"/>
  </r>
  <r>
    <n v="2154"/>
    <s v="Demigods - Rise of the Children - Part 1 (Design)"/>
    <s v="A Real Time Strategy game based on Greek mythology in a fictional world."/>
    <x v="49"/>
    <n v="2"/>
    <x v="1"/>
    <s v="US"/>
    <s v="USD"/>
    <n v="1390921827"/>
    <n v="1389193827"/>
    <b v="0"/>
    <n v="2"/>
    <b v="0"/>
    <x v="9"/>
    <n v="8.0000000000000002E-3"/>
    <n v="1"/>
    <x v="5"/>
    <s v="video games"/>
    <x v="878"/>
    <d v="2410-10-07T07:44:30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s v="US"/>
    <s v="USD"/>
    <n v="1415932643"/>
    <n v="1413337043"/>
    <b v="0"/>
    <n v="8"/>
    <b v="0"/>
    <x v="3"/>
    <n v="8.0000000000000002E-3"/>
    <n v="1"/>
    <x v="1"/>
    <s v="web"/>
    <x v="879"/>
    <d v="2418-09-10T02:13:50"/>
  </r>
  <r>
    <n v="2693"/>
    <s v="Chili dog"/>
    <s v="I want to start a food truck that specializes in chili cheese dogs, using new kinds of meats, cheeses and toppings you wouldn't imagine"/>
    <x v="6"/>
    <n v="40"/>
    <x v="1"/>
    <s v="US"/>
    <s v="USD"/>
    <n v="1407899966"/>
    <n v="1405307966"/>
    <b v="0"/>
    <n v="3"/>
    <b v="0"/>
    <x v="11"/>
    <n v="8.0000000000000002E-3"/>
    <n v="13.333333333333334"/>
    <x v="6"/>
    <s v="food trucks"/>
    <x v="880"/>
    <d v="2416-02-23T09:14:20"/>
  </r>
  <r>
    <n v="2901"/>
    <s v="Avarimor Series (Audio Plays)"/>
    <s v="How can the visual age appreciate something that cant see? With these Audio Plays I will show you, if your willing to listen."/>
    <x v="45"/>
    <n v="6"/>
    <x v="1"/>
    <s v="US"/>
    <s v="USD"/>
    <n v="1423345339"/>
    <n v="1418161339"/>
    <b v="0"/>
    <n v="2"/>
    <b v="0"/>
    <x v="23"/>
    <n v="8.0000000000000002E-3"/>
    <n v="3"/>
    <x v="8"/>
    <s v="plays"/>
    <x v="881"/>
    <d v="2421-01-15T01:03:10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x v="2"/>
    <s v="US"/>
    <s v="USD"/>
    <n v="1492542819"/>
    <n v="1489090419"/>
    <b v="0"/>
    <n v="1"/>
    <b v="0"/>
    <x v="23"/>
    <n v="8.0000000000000002E-3"/>
    <n v="10"/>
    <x v="8"/>
    <s v="plays"/>
    <x v="882"/>
    <d v="2442-12-20T00:16:30"/>
  </r>
  <r>
    <n v="2150"/>
    <s v="The Unknown Door"/>
    <s v="A pixel styled open world detective game."/>
    <x v="22"/>
    <n v="405"/>
    <x v="1"/>
    <s v="NO"/>
    <s v="NOK"/>
    <n v="1468392599"/>
    <n v="1465800599"/>
    <b v="0"/>
    <n v="4"/>
    <b v="0"/>
    <x v="9"/>
    <n v="8.0999999999999996E-3"/>
    <n v="101.25"/>
    <x v="5"/>
    <s v="video games"/>
    <x v="883"/>
    <d v="2435-04-25T20:19:50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s v="US"/>
    <s v="USD"/>
    <n v="1299786527"/>
    <n v="1295898527"/>
    <b v="0"/>
    <n v="2"/>
    <b v="0"/>
    <x v="6"/>
    <n v="8.1250000000000003E-3"/>
    <n v="32.5"/>
    <x v="3"/>
    <s v="jazz"/>
    <x v="884"/>
    <d v="2381-11-20T06:07:50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s v="US"/>
    <s v="USD"/>
    <n v="1417501145"/>
    <n v="1414041545"/>
    <b v="0"/>
    <n v="9"/>
    <b v="0"/>
    <x v="4"/>
    <n v="8.1600000000000006E-3"/>
    <n v="45.333333333333336"/>
    <x v="1"/>
    <s v="wearables"/>
    <x v="885"/>
    <d v="2419-03-10T15:10:50"/>
  </r>
  <r>
    <n v="454"/>
    <s v="Super Hi-Speed Road Strikers"/>
    <s v="Itâ€™s an Action/Adventure Anime for The Yuusha Brave series, G1 Transformer, and the Fast and the Furious Fans!"/>
    <x v="20"/>
    <n v="82"/>
    <x v="1"/>
    <s v="US"/>
    <s v="USD"/>
    <n v="1417007640"/>
    <n v="1414343571"/>
    <b v="0"/>
    <n v="5"/>
    <b v="0"/>
    <x v="2"/>
    <n v="8.2000000000000007E-3"/>
    <n v="16.399999999999999"/>
    <x v="0"/>
    <s v="animation"/>
    <x v="886"/>
    <d v="2419-01-12T12:20:00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s v="CA"/>
    <s v="CAD"/>
    <n v="1406994583"/>
    <n v="1401810583"/>
    <b v="0"/>
    <n v="1"/>
    <b v="0"/>
    <x v="9"/>
    <n v="8.2000000000000007E-3"/>
    <n v="410"/>
    <x v="5"/>
    <s v="video games"/>
    <x v="887"/>
    <d v="2415-11-10T14:17:10"/>
  </r>
  <r>
    <n v="4019"/>
    <s v="We Don't Play Fight"/>
    <s v="Finally a crossover of the arts takes place! Theater &amp; LIVE Pro Wrestling. A unique story featuring TV Pro Wrestling without the TV."/>
    <x v="55"/>
    <n v="29"/>
    <x v="1"/>
    <s v="US"/>
    <s v="USD"/>
    <n v="1460737680"/>
    <n v="1455725596"/>
    <b v="0"/>
    <n v="4"/>
    <b v="0"/>
    <x v="23"/>
    <n v="8.2857142857142851E-3"/>
    <n v="7.25"/>
    <x v="8"/>
    <s v="plays"/>
    <x v="888"/>
    <d v="2432-11-20T20:40:00"/>
  </r>
  <r>
    <n v="2413"/>
    <s v="Lone Pine Coffee Brewery"/>
    <s v="Lone Pine Coffee Brewery will be a portable third-wave coffee shop available for wedding receptions and other events!"/>
    <x v="7"/>
    <n v="25"/>
    <x v="1"/>
    <s v="US"/>
    <s v="USD"/>
    <n v="1401579000"/>
    <n v="1398911882"/>
    <b v="0"/>
    <n v="3"/>
    <b v="0"/>
    <x v="11"/>
    <n v="8.3333333333333332E-3"/>
    <n v="8.3333333333333339"/>
    <x v="6"/>
    <s v="food trucks"/>
    <x v="889"/>
    <d v="2414-02-21T19:00:00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s v="US"/>
    <s v="USD"/>
    <n v="1450554599"/>
    <n v="1447098599"/>
    <b v="0"/>
    <n v="1"/>
    <b v="0"/>
    <x v="23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x v="57"/>
    <n v="125"/>
    <x v="1"/>
    <s v="US"/>
    <s v="USD"/>
    <n v="1414360358"/>
    <n v="1409176358"/>
    <b v="0"/>
    <n v="2"/>
    <b v="0"/>
    <x v="23"/>
    <n v="8.3333333333333332E-3"/>
    <n v="62.5"/>
    <x v="8"/>
    <s v="plays"/>
    <x v="891"/>
    <d v="2418-03-12T02:46:20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s v="US"/>
    <s v="USD"/>
    <n v="1422158199"/>
    <n v="1419566199"/>
    <b v="0"/>
    <n v="5"/>
    <b v="0"/>
    <x v="4"/>
    <n v="8.3999999999999995E-3"/>
    <n v="25.2"/>
    <x v="1"/>
    <s v="wearables"/>
    <x v="892"/>
    <d v="2420-08-30T15:26:30"/>
  </r>
  <r>
    <n v="1579"/>
    <s v="psyÂ·choÂ·miÂ·metÂ·ic: The EsÂ·sence of Life (Canceled)"/>
    <s v="'Compilation of visual and literary art through fine art photography, graphic art, and poetry."/>
    <x v="204"/>
    <n v="28"/>
    <x v="0"/>
    <s v="US"/>
    <s v="USD"/>
    <n v="1377734091"/>
    <n v="1374882891"/>
    <b v="0"/>
    <n v="2"/>
    <b v="0"/>
    <x v="15"/>
    <n v="8.4008400840084006E-3"/>
    <n v="14"/>
    <x v="2"/>
    <s v="art books"/>
    <x v="893"/>
    <d v="2406-08-02T23:08:30"/>
  </r>
  <r>
    <n v="3079"/>
    <s v="Join us in creating a new Hell on Earth!"/>
    <s v="We desire to purchase a portion of Hell, in Michigan just outside of Detroit, to create a world-class performance art space.  Join us."/>
    <x v="205"/>
    <n v="11226"/>
    <x v="1"/>
    <s v="US"/>
    <s v="USD"/>
    <n v="1427040435"/>
    <n v="1424452035"/>
    <b v="0"/>
    <n v="27"/>
    <b v="0"/>
    <x v="24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s v="US"/>
    <s v="USD"/>
    <n v="1486590035"/>
    <n v="1483998035"/>
    <b v="0"/>
    <n v="2"/>
    <b v="0"/>
    <x v="11"/>
    <n v="8.4285714285714294E-3"/>
    <n v="29.5"/>
    <x v="6"/>
    <s v="food trucks"/>
    <x v="895"/>
    <d v="2441-01-30T00:45:50"/>
  </r>
  <r>
    <n v="2160"/>
    <s v="Army vs Aliens - Currently in Alpha"/>
    <s v="An awesome side-scroller tower defense game.  Think &quot;Plants vs Zombies&quot; but from a side-on perspective."/>
    <x v="20"/>
    <n v="85"/>
    <x v="1"/>
    <s v="US"/>
    <s v="USD"/>
    <n v="1337447105"/>
    <n v="1334855105"/>
    <b v="0"/>
    <n v="16"/>
    <b v="0"/>
    <x v="9"/>
    <n v="8.5000000000000006E-3"/>
    <n v="5.3125"/>
    <x v="5"/>
    <s v="video games"/>
    <x v="896"/>
    <d v="2393-10-27T02:50:50"/>
  </r>
  <r>
    <n v="2767"/>
    <s v="the Giant Turnip"/>
    <s v="An animated bedtime story with Dedka, Babka and the rest of the family working together on a BIG problem"/>
    <x v="1"/>
    <n v="34"/>
    <x v="1"/>
    <s v="CA"/>
    <s v="CAD"/>
    <n v="1439766050"/>
    <n v="1434582050"/>
    <b v="0"/>
    <n v="3"/>
    <b v="0"/>
    <x v="22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x v="206"/>
    <n v="32"/>
    <x v="1"/>
    <s v="GB"/>
    <s v="GBP"/>
    <n v="1431298860"/>
    <n v="1428341985"/>
    <b v="0"/>
    <n v="2"/>
    <b v="0"/>
    <x v="5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s v="US"/>
    <s v="USD"/>
    <n v="1477949764"/>
    <n v="1474493764"/>
    <b v="0"/>
    <n v="3"/>
    <b v="0"/>
    <x v="4"/>
    <n v="8.5142857142857138E-3"/>
    <n v="99.333333333333329"/>
    <x v="1"/>
    <s v="wearables"/>
    <x v="899"/>
    <d v="2438-05-06T00:00:40"/>
  </r>
  <r>
    <n v="912"/>
    <s v="Triad a new album by James Murrell"/>
    <s v="My new album will be called Triad, an album of original music performed by me &amp; guest musical artists."/>
    <x v="55"/>
    <n v="30"/>
    <x v="1"/>
    <s v="US"/>
    <s v="USD"/>
    <n v="1355197047"/>
    <n v="1350009447"/>
    <b v="0"/>
    <n v="2"/>
    <b v="0"/>
    <x v="6"/>
    <n v="8.5714285714285719E-3"/>
    <n v="15"/>
    <x v="3"/>
    <s v="jazz"/>
    <x v="900"/>
    <d v="2399-06-12T12:14:30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s v="ES"/>
    <s v="EUR"/>
    <n v="1461535140"/>
    <n v="1459716480"/>
    <b v="0"/>
    <n v="1"/>
    <b v="0"/>
    <x v="13"/>
    <n v="8.5714285714285719E-3"/>
    <n v="15"/>
    <x v="2"/>
    <s v="translations"/>
    <x v="901"/>
    <d v="2433-02-21T03:50:00"/>
  </r>
  <r>
    <n v="226"/>
    <s v="MAGGIE Film"/>
    <s v="A TRUE STORY OF DOMESTIC VILOLENCE THAT SEEKS TO OFFER THE VIEWER OUTLEST OF SUPPORT."/>
    <x v="207"/>
    <n v="250"/>
    <x v="1"/>
    <s v="GB"/>
    <s v="GBP"/>
    <n v="1433064540"/>
    <n v="1428854344"/>
    <b v="0"/>
    <n v="2"/>
    <b v="0"/>
    <x v="1"/>
    <n v="8.6206896551724137E-3"/>
    <n v="125"/>
    <x v="0"/>
    <s v="drama"/>
    <x v="902"/>
    <d v="2015-05-31T09:29:00"/>
  </r>
  <r>
    <n v="2680"/>
    <s v="iHeart Pillow"/>
    <s v="iHeartPillow, Connecting loved ones"/>
    <x v="208"/>
    <n v="276"/>
    <x v="1"/>
    <s v="ES"/>
    <s v="EUR"/>
    <n v="1459915491"/>
    <n v="1457327091"/>
    <b v="0"/>
    <n v="4"/>
    <b v="0"/>
    <x v="26"/>
    <n v="8.6250000000000007E-3"/>
    <n v="69"/>
    <x v="1"/>
    <s v="makerspaces"/>
    <x v="903"/>
    <d v="2432-08-17T16:48:30"/>
  </r>
  <r>
    <n v="704"/>
    <s v="ZNITCH- The Evolution in Helmet Safety"/>
    <s v="Turn you helmet into the safest helmet and don't worry about a thing,you will always have the right fit!!"/>
    <x v="8"/>
    <n v="481"/>
    <x v="1"/>
    <s v="CA"/>
    <s v="CAD"/>
    <n v="1487565468"/>
    <n v="1482381468"/>
    <b v="0"/>
    <n v="4"/>
    <b v="0"/>
    <x v="4"/>
    <n v="8.7454545454545458E-3"/>
    <n v="120.25"/>
    <x v="1"/>
    <s v="wearables"/>
    <x v="904"/>
    <d v="2441-05-22T22:18:00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s v="US"/>
    <s v="USD"/>
    <n v="1410958191"/>
    <n v="1408366191"/>
    <b v="0"/>
    <n v="3"/>
    <b v="0"/>
    <x v="17"/>
    <n v="8.7500000000000008E-3"/>
    <n v="11.666666666666666"/>
    <x v="3"/>
    <s v="faith"/>
    <x v="905"/>
    <d v="2417-02-11T08:18:30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s v="US"/>
    <s v="USD"/>
    <n v="1457543360"/>
    <n v="1454951360"/>
    <b v="0"/>
    <n v="6"/>
    <b v="0"/>
    <x v="21"/>
    <n v="8.8333333333333337E-3"/>
    <n v="17.666666666666668"/>
    <x v="1"/>
    <s v="space exploration"/>
    <x v="906"/>
    <d v="2431-11-17T03:33:20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s v="AU"/>
    <s v="AUD"/>
    <n v="1418183325"/>
    <n v="1415591325"/>
    <b v="0"/>
    <n v="11"/>
    <b v="0"/>
    <x v="21"/>
    <n v="8.8500000000000002E-3"/>
    <n v="80.454545454545453"/>
    <x v="1"/>
    <s v="space exploration"/>
    <x v="907"/>
    <d v="2419-05-28T14:07:30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s v="US"/>
    <s v="USD"/>
    <n v="1468937681"/>
    <n v="1466345681"/>
    <b v="0"/>
    <n v="5"/>
    <b v="0"/>
    <x v="23"/>
    <n v="8.8500000000000002E-3"/>
    <n v="35.4"/>
    <x v="8"/>
    <s v="plays"/>
    <x v="908"/>
    <d v="2435-06-27T22:26:50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s v="US"/>
    <s v="USD"/>
    <n v="1476482400"/>
    <n v="1473893721"/>
    <b v="0"/>
    <n v="2"/>
    <b v="0"/>
    <x v="23"/>
    <n v="8.9999999999999993E-3"/>
    <n v="22.5"/>
    <x v="8"/>
    <s v="plays"/>
    <x v="909"/>
    <d v="2437-11-17T04:00:00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x v="0"/>
    <s v="US"/>
    <s v="USD"/>
    <n v="1334592000"/>
    <n v="1331982127"/>
    <b v="0"/>
    <n v="1"/>
    <b v="0"/>
    <x v="12"/>
    <n v="9.0909090909090905E-3"/>
    <n v="25"/>
    <x v="3"/>
    <s v="world music"/>
    <x v="910"/>
    <d v="2392-11-30T16:00:00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s v="US"/>
    <s v="USD"/>
    <n v="1416877200"/>
    <n v="1414505137"/>
    <b v="0"/>
    <n v="2"/>
    <b v="0"/>
    <x v="23"/>
    <n v="9.0909090909090905E-3"/>
    <n v="25"/>
    <x v="8"/>
    <s v="plays"/>
    <x v="911"/>
    <d v="2418-12-28T10:00:00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s v="DE"/>
    <s v="EUR"/>
    <n v="1480721803"/>
    <n v="1478126203"/>
    <b v="0"/>
    <n v="20"/>
    <b v="0"/>
    <x v="3"/>
    <n v="9.1066666666666674E-3"/>
    <n v="68.3"/>
    <x v="1"/>
    <s v="web"/>
    <x v="912"/>
    <d v="2439-03-22T20:07:10"/>
  </r>
  <r>
    <n v="149"/>
    <s v="Dichotomy (Canceled)"/>
    <s v="A provocatively mind-bending sci-fi thriller, this short film project examines opposites and the balance of the universe. #Dichotomy"/>
    <x v="20"/>
    <n v="92"/>
    <x v="0"/>
    <s v="US"/>
    <s v="USD"/>
    <n v="1419494400"/>
    <n v="1416888470"/>
    <b v="0"/>
    <n v="6"/>
    <b v="0"/>
    <x v="0"/>
    <n v="9.1999999999999998E-3"/>
    <n v="15.333333333333334"/>
    <x v="0"/>
    <s v="science fiction"/>
    <x v="913"/>
    <d v="2419-10-27T08:00:00"/>
  </r>
  <r>
    <n v="661"/>
    <s v="AirString"/>
    <s v="AirString keeps your AirPods from getting lost by keeping the pair together with a  durable and premium quality string."/>
    <x v="20"/>
    <n v="95"/>
    <x v="1"/>
    <s v="US"/>
    <s v="USD"/>
    <n v="1477236559"/>
    <n v="1474644559"/>
    <b v="0"/>
    <n v="9"/>
    <b v="0"/>
    <x v="4"/>
    <n v="9.4999999999999998E-3"/>
    <n v="10.555555555555555"/>
    <x v="1"/>
    <s v="wearables"/>
    <x v="914"/>
    <d v="2438-02-12T10:53:10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s v="FR"/>
    <s v="EUR"/>
    <n v="1491581703"/>
    <n v="1488993303"/>
    <b v="0"/>
    <n v="4"/>
    <b v="0"/>
    <x v="23"/>
    <n v="9.5999999999999992E-3"/>
    <n v="24"/>
    <x v="8"/>
    <s v="plays"/>
    <x v="915"/>
    <d v="2442-08-30T18:30:30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s v="US"/>
    <s v="USD"/>
    <n v="1405947126"/>
    <n v="1403355126"/>
    <b v="0"/>
    <n v="6"/>
    <b v="0"/>
    <x v="23"/>
    <n v="9.7142857142857135E-3"/>
    <n v="22.666666666666668"/>
    <x v="8"/>
    <s v="plays"/>
    <x v="916"/>
    <d v="2415-07-12T08:41:00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s v="US"/>
    <s v="USD"/>
    <n v="1434405980"/>
    <n v="1431813980"/>
    <b v="0"/>
    <n v="5"/>
    <b v="0"/>
    <x v="3"/>
    <n v="9.7400000000000004E-3"/>
    <n v="292.2"/>
    <x v="1"/>
    <s v="web"/>
    <x v="917"/>
    <d v="2015-06-15T22:06:20"/>
  </r>
  <r>
    <n v="705"/>
    <s v="SomnoScope"/>
    <s v="The closest thing ever to the Holy Grail of wearables technology"/>
    <x v="36"/>
    <n v="977"/>
    <x v="1"/>
    <s v="NL"/>
    <s v="EUR"/>
    <n v="1484999278"/>
    <n v="1482407278"/>
    <b v="0"/>
    <n v="5"/>
    <b v="0"/>
    <x v="4"/>
    <n v="9.7699999999999992E-3"/>
    <n v="195.4"/>
    <x v="1"/>
    <s v="wearables"/>
    <x v="918"/>
    <d v="2440-07-29T21:59:40"/>
  </r>
  <r>
    <n v="2599"/>
    <s v="Empty Ramekins Catering Group"/>
    <s v="The Empty Ramekins Catering Group is looking for your help to start up in Miami Florida!!!!"/>
    <x v="210"/>
    <n v="90"/>
    <x v="1"/>
    <s v="US"/>
    <s v="USD"/>
    <n v="1407089147"/>
    <n v="1403201147"/>
    <b v="0"/>
    <n v="5"/>
    <b v="0"/>
    <x v="11"/>
    <n v="9.9546510341776348E-3"/>
    <n v="18"/>
    <x v="6"/>
    <s v="food trucks"/>
    <x v="919"/>
    <d v="2415-11-21T12:57:5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x v="1"/>
    <s v="NZ"/>
    <s v="NZD"/>
    <n v="1452942000"/>
    <n v="1449785223"/>
    <b v="0"/>
    <n v="5"/>
    <b v="0"/>
    <x v="3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x v="19"/>
    <n v="10"/>
    <x v="1"/>
    <s v="US"/>
    <s v="USD"/>
    <n v="1426522316"/>
    <n v="1423933916"/>
    <b v="0"/>
    <n v="2"/>
    <b v="0"/>
    <x v="3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s v="CA"/>
    <s v="CAD"/>
    <n v="1408986738"/>
    <n v="1405098738"/>
    <b v="0"/>
    <n v="1"/>
    <b v="0"/>
    <x v="3"/>
    <n v="0.01"/>
    <n v="300"/>
    <x v="1"/>
    <s v="web"/>
    <x v="922"/>
    <d v="2416-06-28T04:03:00"/>
  </r>
  <r>
    <n v="884"/>
    <s v="Angwish &quot;I Wanna Be Your Monkey&quot; Music Video"/>
    <s v="We need to hire an animal trainer to have a chimpanzee actor perform in our music video with us!"/>
    <x v="38"/>
    <n v="20"/>
    <x v="1"/>
    <s v="US"/>
    <s v="USD"/>
    <n v="1336789860"/>
    <n v="1331666146"/>
    <b v="0"/>
    <n v="2"/>
    <b v="0"/>
    <x v="7"/>
    <n v="0.01"/>
    <n v="10"/>
    <x v="3"/>
    <s v="indie rock"/>
    <x v="923"/>
    <d v="2393-08-12T01:10:00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s v="US"/>
    <s v="USD"/>
    <n v="1488773332"/>
    <n v="1486613332"/>
    <b v="0"/>
    <n v="1"/>
    <b v="0"/>
    <x v="8"/>
    <n v="0.01"/>
    <n v="15"/>
    <x v="4"/>
    <s v="audio"/>
    <x v="924"/>
    <d v="2441-10-09T17:28:40"/>
  </r>
  <r>
    <n v="1060"/>
    <s v="Reality  Check (Canceled)"/>
    <s v="Reality Check is a weekly Internet Radio Show. Along with my co-host and engineer we discuss the issues of the day relevant to you!."/>
    <x v="6"/>
    <n v="50"/>
    <x v="0"/>
    <s v="US"/>
    <s v="USD"/>
    <n v="1429134893"/>
    <n v="1426542893"/>
    <b v="0"/>
    <n v="1"/>
    <b v="0"/>
    <x v="8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x v="6"/>
    <n v="50"/>
    <x v="1"/>
    <s v="US"/>
    <s v="USD"/>
    <n v="1481473208"/>
    <n v="1478881208"/>
    <b v="0"/>
    <n v="1"/>
    <b v="0"/>
    <x v="19"/>
    <n v="0.01"/>
    <n v="50"/>
    <x v="7"/>
    <s v="people"/>
    <x v="926"/>
    <d v="2439-06-17T19:21:20"/>
  </r>
  <r>
    <n v="2565"/>
    <s v="The Sketchy Pelican (Canceled)"/>
    <s v="The Sketchy Pelican. Is my vision to bring raw, honest, soulful, creative, thoght provoking cuisine to food truck form"/>
    <x v="20"/>
    <n v="100"/>
    <x v="0"/>
    <s v="US"/>
    <s v="USD"/>
    <n v="1462827000"/>
    <n v="1457710589"/>
    <b v="0"/>
    <n v="1"/>
    <b v="0"/>
    <x v="11"/>
    <n v="0.01"/>
    <n v="100"/>
    <x v="6"/>
    <s v="food trucks"/>
    <x v="927"/>
    <d v="2433-07-20T16:20:00"/>
  </r>
  <r>
    <n v="2641"/>
    <s v="Build Flying Saucer Artificial Intelligent from sea shell"/>
    <s v="Building a Flying saucer that has Artificial Intelligent made from sea shell."/>
    <x v="17"/>
    <n v="15"/>
    <x v="1"/>
    <s v="US"/>
    <s v="USD"/>
    <n v="1410811740"/>
    <n v="1409341863"/>
    <b v="0"/>
    <n v="1"/>
    <b v="0"/>
    <x v="21"/>
    <n v="0.01"/>
    <n v="15"/>
    <x v="1"/>
    <s v="space exploration"/>
    <x v="928"/>
    <d v="2417-01-25T09:30:00"/>
  </r>
  <r>
    <n v="2841"/>
    <s v="The Dead Loss"/>
    <s v="1920's London; two brothers try to make a name for themselves in the underground crime world but encounter a ruthless Irish mob boss."/>
    <x v="19"/>
    <n v="10"/>
    <x v="1"/>
    <s v="GB"/>
    <s v="GBP"/>
    <n v="1450032297"/>
    <n v="1444844697"/>
    <b v="0"/>
    <n v="1"/>
    <b v="0"/>
    <x v="23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x v="60"/>
    <n v="5"/>
    <x v="1"/>
    <s v="GB"/>
    <s v="GBP"/>
    <n v="1461406600"/>
    <n v="1458814600"/>
    <b v="0"/>
    <n v="1"/>
    <b v="0"/>
    <x v="23"/>
    <n v="0.01"/>
    <n v="5"/>
    <x v="8"/>
    <s v="plays"/>
    <x v="930"/>
    <d v="2433-02-06T06:46:40"/>
  </r>
  <r>
    <n v="2944"/>
    <s v="Guardian Theatre, Arts in Education Theatre"/>
    <s v="Our vision: build and operate a Theater Arts Center for south-central Washington state in Goldendale."/>
    <x v="20"/>
    <n v="100"/>
    <x v="1"/>
    <s v="US"/>
    <s v="USD"/>
    <n v="1433714198"/>
    <n v="1431122198"/>
    <b v="0"/>
    <n v="1"/>
    <b v="0"/>
    <x v="24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x v="46"/>
    <n v="25"/>
    <x v="1"/>
    <s v="GB"/>
    <s v="GBP"/>
    <n v="1436137140"/>
    <n v="1433833896"/>
    <b v="0"/>
    <n v="1"/>
    <b v="0"/>
    <x v="23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s v="GB"/>
    <s v="GBP"/>
    <n v="1433685354"/>
    <n v="1431093354"/>
    <b v="0"/>
    <n v="1"/>
    <b v="0"/>
    <x v="25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s v="GB"/>
    <s v="GBP"/>
    <n v="1407565504"/>
    <n v="1404973504"/>
    <b v="0"/>
    <n v="2"/>
    <b v="0"/>
    <x v="23"/>
    <n v="0.01"/>
    <n v="12.5"/>
    <x v="8"/>
    <s v="plays"/>
    <x v="934"/>
    <d v="2416-01-15T16:10:40"/>
  </r>
  <r>
    <n v="4068"/>
    <s v="Produce BELLE DAME SANS MERCI a stage play"/>
    <s v="Be a PRODUCER of the Original stage play BELLE DAME SANS MERCI by Michael Fenlason! :-) :-( !"/>
    <x v="212"/>
    <n v="34.950000000000003"/>
    <x v="1"/>
    <s v="US"/>
    <s v="USD"/>
    <n v="1484348700"/>
    <n v="1481756855"/>
    <b v="0"/>
    <n v="1"/>
    <b v="0"/>
    <x v="23"/>
    <n v="0.01"/>
    <n v="34.950000000000003"/>
    <x v="8"/>
    <s v="plays"/>
    <x v="935"/>
    <d v="2440-05-15T14:50:00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s v="US"/>
    <s v="USD"/>
    <n v="1389844800"/>
    <n v="1385524889"/>
    <b v="0"/>
    <n v="2"/>
    <b v="0"/>
    <x v="2"/>
    <n v="1.0200000000000001E-2"/>
    <n v="25.5"/>
    <x v="0"/>
    <s v="animation"/>
    <x v="936"/>
    <d v="2410-06-04T16:00:00"/>
  </r>
  <r>
    <n v="1703"/>
    <s v="Joy Full Noise!"/>
    <s v="I would love for you to be a part of helping me raise money for music and video production to launch my first Worship album!"/>
    <x v="6"/>
    <n v="51"/>
    <x v="1"/>
    <s v="US"/>
    <s v="USD"/>
    <n v="1441003537"/>
    <n v="1435819537"/>
    <b v="0"/>
    <n v="2"/>
    <b v="0"/>
    <x v="17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x v="20"/>
    <n v="102"/>
    <x v="1"/>
    <s v="GB"/>
    <s v="GBP"/>
    <n v="1425160800"/>
    <n v="1421274859"/>
    <b v="0"/>
    <n v="8"/>
    <b v="0"/>
    <x v="25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s v="US"/>
    <s v="USD"/>
    <n v="1407869851"/>
    <n v="1404845851"/>
    <b v="0"/>
    <n v="9"/>
    <b v="0"/>
    <x v="27"/>
    <n v="1.04E-2"/>
    <n v="28.888888888888889"/>
    <x v="1"/>
    <s v="gadgets"/>
    <x v="939"/>
    <d v="2416-02-19T21:35:10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s v="US"/>
    <s v="USD"/>
    <n v="1467934937"/>
    <n v="1465342937"/>
    <b v="0"/>
    <n v="3"/>
    <b v="0"/>
    <x v="3"/>
    <n v="1.044E-2"/>
    <n v="87"/>
    <x v="1"/>
    <s v="web"/>
    <x v="940"/>
    <d v="2435-03-03T21:02:50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s v="US"/>
    <s v="USD"/>
    <n v="1357432638"/>
    <n v="1354840638"/>
    <b v="0"/>
    <n v="7"/>
    <b v="0"/>
    <x v="9"/>
    <n v="1.0500000000000001E-2"/>
    <n v="3"/>
    <x v="5"/>
    <s v="video games"/>
    <x v="941"/>
    <d v="2400-02-26T06:13:00"/>
  </r>
  <r>
    <n v="2890"/>
    <s v="the Savannah Disputation"/>
    <s v="This Theological Comedy tells a story of when seemingly similar beliefs are discovered to be worlds apart; Damnation-Southern Style."/>
    <x v="38"/>
    <n v="21"/>
    <x v="1"/>
    <s v="US"/>
    <s v="USD"/>
    <n v="1407553200"/>
    <n v="1405100992"/>
    <b v="0"/>
    <n v="3"/>
    <b v="0"/>
    <x v="23"/>
    <n v="1.0500000000000001E-2"/>
    <n v="7"/>
    <x v="8"/>
    <s v="plays"/>
    <x v="942"/>
    <d v="2416-01-14T06:00:00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s v="US"/>
    <s v="USD"/>
    <n v="1409846874"/>
    <n v="1407254874"/>
    <b v="0"/>
    <n v="2"/>
    <b v="0"/>
    <x v="23"/>
    <n v="1.0500000000000001E-2"/>
    <n v="52.5"/>
    <x v="8"/>
    <s v="plays"/>
    <x v="943"/>
    <d v="2416-10-05T17:19:00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s v="GB"/>
    <s v="GBP"/>
    <n v="1429554349"/>
    <n v="1424719549"/>
    <b v="0"/>
    <n v="28"/>
    <b v="0"/>
    <x v="20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s v="US"/>
    <s v="USD"/>
    <n v="1431144000"/>
    <n v="1426407426"/>
    <b v="0"/>
    <n v="2"/>
    <b v="0"/>
    <x v="23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x v="134"/>
    <n v="636"/>
    <x v="1"/>
    <s v="US"/>
    <s v="USD"/>
    <n v="1414758620"/>
    <n v="1412166620"/>
    <b v="0"/>
    <n v="7"/>
    <b v="0"/>
    <x v="4"/>
    <n v="1.06E-2"/>
    <n v="90.857142857142861"/>
    <x v="1"/>
    <s v="wearables"/>
    <x v="946"/>
    <d v="2418-04-27T05:03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s v="US"/>
    <s v="USD"/>
    <n v="1427507208"/>
    <n v="1424918808"/>
    <b v="0"/>
    <n v="3"/>
    <b v="0"/>
    <x v="4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x v="2"/>
    <n v="212"/>
    <x v="1"/>
    <s v="US"/>
    <s v="USD"/>
    <n v="1435633602"/>
    <n v="1433041602"/>
    <b v="0"/>
    <n v="13"/>
    <b v="0"/>
    <x v="10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x v="6"/>
    <n v="53"/>
    <x v="1"/>
    <s v="US"/>
    <s v="USD"/>
    <n v="1472835802"/>
    <n v="1470243802"/>
    <b v="0"/>
    <n v="4"/>
    <b v="0"/>
    <x v="22"/>
    <n v="1.06E-2"/>
    <n v="13.25"/>
    <x v="2"/>
    <s v="children's books"/>
    <x v="949"/>
    <d v="2436-09-21T02:33:40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s v="US"/>
    <s v="USD"/>
    <n v="1410416097"/>
    <n v="1407824097"/>
    <b v="0"/>
    <n v="12"/>
    <b v="0"/>
    <x v="2"/>
    <n v="1.0749999999999999E-2"/>
    <n v="35.833333333333336"/>
    <x v="0"/>
    <s v="animation"/>
    <x v="950"/>
    <d v="2416-12-10T14:29:30"/>
  </r>
  <r>
    <n v="963"/>
    <s v="The Ultimate Learning Center"/>
    <s v="WE are molding an educated, motivated, non violent GENERATION!"/>
    <x v="104"/>
    <n v="377"/>
    <x v="1"/>
    <s v="US"/>
    <s v="USD"/>
    <n v="1476717319"/>
    <n v="1473693319"/>
    <b v="0"/>
    <n v="9"/>
    <b v="0"/>
    <x v="4"/>
    <n v="1.0771428571428571E-2"/>
    <n v="41.888888888888886"/>
    <x v="1"/>
    <s v="wearables"/>
    <x v="951"/>
    <d v="2437-12-14T08:33:10"/>
  </r>
  <r>
    <n v="2749"/>
    <s v="A Tree is a Tree, no matter what you see.  CHILDREN'S BOOK"/>
    <s v="Self-publishing my children's book."/>
    <x v="20"/>
    <n v="110"/>
    <x v="1"/>
    <s v="US"/>
    <s v="USD"/>
    <n v="1428171037"/>
    <n v="1425582637"/>
    <b v="0"/>
    <n v="2"/>
    <b v="0"/>
    <x v="22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s v="US"/>
    <s v="USD"/>
    <n v="1472847873"/>
    <n v="1468959873"/>
    <b v="0"/>
    <n v="1"/>
    <b v="0"/>
    <x v="23"/>
    <n v="1.1111111111111112E-2"/>
    <n v="50"/>
    <x v="8"/>
    <s v="plays"/>
    <x v="953"/>
    <d v="2436-09-22T12:05:30"/>
  </r>
  <r>
    <n v="198"/>
    <s v="Nine Lives"/>
    <s v="Nine Lives is a story of one woman's survival of EIGHT near deaths and her love for one man as an influence to fight for the NINTH."/>
    <x v="23"/>
    <n v="279"/>
    <x v="1"/>
    <s v="US"/>
    <s v="USD"/>
    <n v="1412500322"/>
    <n v="1409908322"/>
    <b v="0"/>
    <n v="6"/>
    <b v="0"/>
    <x v="1"/>
    <n v="1.116E-2"/>
    <n v="46.5"/>
    <x v="0"/>
    <s v="drama"/>
    <x v="954"/>
    <d v="2417-08-08T20:00:20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s v="GB"/>
    <s v="GBP"/>
    <n v="1441995769"/>
    <n v="1436811769"/>
    <b v="0"/>
    <n v="3"/>
    <b v="0"/>
    <x v="13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x v="1"/>
    <n v="45"/>
    <x v="1"/>
    <s v="US"/>
    <s v="USD"/>
    <n v="1338404400"/>
    <n v="1335855631"/>
    <b v="0"/>
    <n v="4"/>
    <b v="0"/>
    <x v="22"/>
    <n v="1.125E-2"/>
    <n v="11.25"/>
    <x v="2"/>
    <s v="children's books"/>
    <x v="956"/>
    <d v="2394-02-14T22:00:00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s v="US"/>
    <s v="USD"/>
    <n v="1477065860"/>
    <n v="1471881860"/>
    <b v="0"/>
    <n v="11"/>
    <b v="0"/>
    <x v="4"/>
    <n v="1.1266666666666666E-2"/>
    <n v="184.36363636363637"/>
    <x v="1"/>
    <s v="wearables"/>
    <x v="957"/>
    <d v="2438-01-23T16:43:20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s v="US"/>
    <s v="USD"/>
    <n v="1421348428"/>
    <n v="1417460428"/>
    <b v="0"/>
    <n v="11"/>
    <b v="0"/>
    <x v="4"/>
    <n v="1.1299999999999999E-2"/>
    <n v="102.72727272727273"/>
    <x v="1"/>
    <s v="wearables"/>
    <x v="958"/>
    <d v="2420-05-28T22:04:40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s v="US"/>
    <s v="USD"/>
    <n v="1383509357"/>
    <n v="1380913757"/>
    <b v="0"/>
    <n v="2"/>
    <b v="0"/>
    <x v="6"/>
    <n v="1.1428571428571429E-2"/>
    <n v="20"/>
    <x v="3"/>
    <s v="jazz"/>
    <x v="959"/>
    <d v="2408-06-01T09:32:50"/>
  </r>
  <r>
    <n v="2684"/>
    <s v="Ain't No Thang..."/>
    <s v="Not all wings are created equal. We believe ours take flight above the rest. Come judge for yourself. To us it Ain't No Thang..."/>
    <x v="48"/>
    <n v="800"/>
    <x v="1"/>
    <s v="US"/>
    <s v="USD"/>
    <n v="1407621425"/>
    <n v="1404165425"/>
    <b v="0"/>
    <n v="4"/>
    <b v="0"/>
    <x v="11"/>
    <n v="1.1428571428571429E-2"/>
    <n v="200"/>
    <x v="6"/>
    <s v="food trucks"/>
    <x v="960"/>
    <d v="2416-01-22T03:30:50"/>
  </r>
  <r>
    <n v="502"/>
    <s v="Strawberry Bowl"/>
    <s v="This Strawberry Bowl concept is the 1st of many episodes.  These episodes will be released in accordance with the harvest of the month."/>
    <x v="2"/>
    <n v="230"/>
    <x v="1"/>
    <s v="US"/>
    <s v="USD"/>
    <n v="1332073025"/>
    <n v="1329484625"/>
    <b v="0"/>
    <n v="4"/>
    <b v="0"/>
    <x v="2"/>
    <n v="1.15E-2"/>
    <n v="57.5"/>
    <x v="0"/>
    <s v="animation"/>
    <x v="961"/>
    <d v="2392-02-13T02:50:50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s v="US"/>
    <s v="USD"/>
    <n v="1444946400"/>
    <n v="1441723912"/>
    <b v="0"/>
    <n v="21"/>
    <b v="0"/>
    <x v="24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s v="US"/>
    <s v="USD"/>
    <n v="1477454340"/>
    <n v="1474676646"/>
    <b v="0"/>
    <n v="6"/>
    <b v="0"/>
    <x v="4"/>
    <n v="1.192E-2"/>
    <n v="49.666666666666664"/>
    <x v="1"/>
    <s v="wearables"/>
    <x v="963"/>
    <d v="2438-03-09T15:50:00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s v="US"/>
    <s v="USD"/>
    <n v="1467647160"/>
    <n v="1465055160"/>
    <b v="0"/>
    <n v="2"/>
    <b v="0"/>
    <x v="3"/>
    <n v="1.2E-2"/>
    <n v="3"/>
    <x v="1"/>
    <s v="web"/>
    <x v="964"/>
    <d v="2435-01-29T13:40:00"/>
  </r>
  <r>
    <n v="1902"/>
    <s v="Cardboard reality"/>
    <s v="Virtual reality is expensive, here is the solution. I've created a VR device out of cardboard. I present: World's cheapest VR Device."/>
    <x v="19"/>
    <n v="12"/>
    <x v="1"/>
    <s v="NL"/>
    <s v="EUR"/>
    <n v="1425495447"/>
    <n v="1422903447"/>
    <b v="0"/>
    <n v="3"/>
    <b v="0"/>
    <x v="27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x v="6"/>
    <n v="60"/>
    <x v="1"/>
    <s v="US"/>
    <s v="USD"/>
    <n v="1447799054"/>
    <n v="1445203454"/>
    <b v="0"/>
    <n v="3"/>
    <b v="0"/>
    <x v="23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x v="0"/>
    <s v="US"/>
    <s v="USD"/>
    <n v="1438793432"/>
    <n v="1436201432"/>
    <b v="0"/>
    <n v="7"/>
    <b v="0"/>
    <x v="3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x v="114"/>
    <n v="55"/>
    <x v="1"/>
    <s v="US"/>
    <s v="USD"/>
    <n v="1442315460"/>
    <n v="1439696174"/>
    <b v="0"/>
    <n v="2"/>
    <b v="0"/>
    <x v="13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x v="23"/>
    <n v="310"/>
    <x v="1"/>
    <s v="US"/>
    <s v="USD"/>
    <n v="1414445108"/>
    <n v="1411853108"/>
    <b v="0"/>
    <n v="9"/>
    <b v="0"/>
    <x v="11"/>
    <n v="1.24E-2"/>
    <n v="34.444444444444443"/>
    <x v="6"/>
    <s v="food trucks"/>
    <x v="969"/>
    <d v="2418-03-21T22:11:20"/>
  </r>
  <r>
    <n v="3201"/>
    <s v="Nothing Changes"/>
    <s v="Nothing Changes is a modern musical version of the Ragged Trousered Philanthropists exploring the inequalities of &quot;austerity Britain&quot;"/>
    <x v="38"/>
    <n v="25"/>
    <x v="1"/>
    <s v="GB"/>
    <s v="GBP"/>
    <n v="1409509477"/>
    <n v="1407695077"/>
    <b v="0"/>
    <n v="2"/>
    <b v="0"/>
    <x v="25"/>
    <n v="1.2500000000000001E-2"/>
    <n v="12.5"/>
    <x v="8"/>
    <s v="musical"/>
    <x v="970"/>
    <d v="2416-08-27T16:06:10"/>
  </r>
  <r>
    <n v="3899"/>
    <s v="RAIN | a theatrical production of life-changing proportions"/>
    <s v="More than just a play, RAIN is an outreach to hurting people who feel disengaged or rejected by others."/>
    <x v="20"/>
    <n v="125"/>
    <x v="1"/>
    <s v="US"/>
    <s v="USD"/>
    <n v="1407868561"/>
    <n v="1406140561"/>
    <b v="0"/>
    <n v="2"/>
    <b v="0"/>
    <x v="23"/>
    <n v="1.2500000000000001E-2"/>
    <n v="62.5"/>
    <x v="8"/>
    <s v="plays"/>
    <x v="971"/>
    <d v="2416-02-19T18:00:10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x v="1"/>
    <s v="US"/>
    <s v="USD"/>
    <n v="1441037097"/>
    <n v="1438445097"/>
    <b v="0"/>
    <n v="1"/>
    <b v="0"/>
    <x v="23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s v="US"/>
    <s v="USD"/>
    <n v="1421350140"/>
    <n v="1418761759"/>
    <b v="0"/>
    <n v="8"/>
    <b v="0"/>
    <x v="3"/>
    <n v="1.2513513513513513E-2"/>
    <n v="57.875"/>
    <x v="1"/>
    <s v="web"/>
    <x v="973"/>
    <d v="2420-05-29T02:50:00"/>
  </r>
  <r>
    <n v="873"/>
    <s v="The Dreamer-An Original Jazz CD"/>
    <s v="Fall in love with &quot;The Dreamer&quot;, new original music from trumpeter Freddie Dunn!"/>
    <x v="55"/>
    <n v="45"/>
    <x v="1"/>
    <s v="US"/>
    <s v="USD"/>
    <n v="1352610040"/>
    <n v="1349150440"/>
    <b v="0"/>
    <n v="5"/>
    <b v="0"/>
    <x v="6"/>
    <n v="1.2857142857142857E-2"/>
    <n v="9"/>
    <x v="3"/>
    <s v="jazz"/>
    <x v="974"/>
    <d v="2398-08-17T02:06:40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s v="US"/>
    <s v="USD"/>
    <n v="1456189076"/>
    <n v="1454979476"/>
    <b v="0"/>
    <n v="10"/>
    <b v="0"/>
    <x v="4"/>
    <n v="1.2933333333333333E-2"/>
    <n v="19.399999999999999"/>
    <x v="1"/>
    <s v="wearables"/>
    <x v="975"/>
    <d v="2431-06-13T09:39:20"/>
  </r>
  <r>
    <n v="878"/>
    <s v="Justin Cron's Sax Debut Album"/>
    <s v="Join in and help me make my first jazz album. I would really like to make a Christmas album and a smooth jazz CD. Want a FREE CD?"/>
    <x v="6"/>
    <n v="65"/>
    <x v="1"/>
    <s v="US"/>
    <s v="USD"/>
    <n v="1293082524"/>
    <n v="1290490524"/>
    <b v="0"/>
    <n v="2"/>
    <b v="0"/>
    <x v="6"/>
    <n v="1.2999999999999999E-2"/>
    <n v="32.5"/>
    <x v="3"/>
    <s v="jazz"/>
    <x v="976"/>
    <d v="2379-10-06T07:54:00"/>
  </r>
  <r>
    <n v="997"/>
    <s v="iPhanny"/>
    <s v="The iPhanny keeps your iPhone 6 safe from bending in those dangerous pants pockets."/>
    <x v="6"/>
    <n v="65"/>
    <x v="1"/>
    <s v="US"/>
    <s v="USD"/>
    <n v="1417145297"/>
    <n v="1414549697"/>
    <b v="0"/>
    <n v="8"/>
    <b v="0"/>
    <x v="4"/>
    <n v="1.2999999999999999E-2"/>
    <n v="8.125"/>
    <x v="1"/>
    <s v="wearables"/>
    <x v="977"/>
    <d v="2419-01-28T10:42:50"/>
  </r>
  <r>
    <n v="4013"/>
    <s v="Harriet Tubman Woman Of Faith"/>
    <s v="Harriet Tubman Woman of Faith is a remarkable narrative about the life and faith of Harriet Tubman, told through a dream of a teenager."/>
    <x v="38"/>
    <n v="26"/>
    <x v="1"/>
    <s v="US"/>
    <s v="USD"/>
    <n v="1424070823"/>
    <n v="1421478823"/>
    <b v="0"/>
    <n v="2"/>
    <b v="0"/>
    <x v="23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x v="0"/>
    <s v="SE"/>
    <s v="SEK"/>
    <n v="1482515937"/>
    <n v="1479923937"/>
    <b v="0"/>
    <n v="7"/>
    <b v="0"/>
    <x v="4"/>
    <n v="1.3028138528138528E-2"/>
    <n v="859.85714285714289"/>
    <x v="1"/>
    <s v="wearables"/>
    <x v="979"/>
    <d v="2439-10-16T11:49:30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s v="US"/>
    <s v="USD"/>
    <n v="1408134034"/>
    <n v="1405542034"/>
    <b v="0"/>
    <n v="4"/>
    <b v="0"/>
    <x v="4"/>
    <n v="1.325E-2"/>
    <n v="26.5"/>
    <x v="1"/>
    <s v="wearables"/>
    <x v="980"/>
    <d v="2416-03-21T11:25:40"/>
  </r>
  <r>
    <n v="1913"/>
    <s v="Tibio - Spreading warmth in everyones home"/>
    <s v="Tibio is a revolutionary new product designed to solve an age old problem."/>
    <x v="214"/>
    <n v="637"/>
    <x v="1"/>
    <s v="GB"/>
    <s v="GBP"/>
    <n v="1412770578"/>
    <n v="1410178578"/>
    <b v="0"/>
    <n v="26"/>
    <b v="0"/>
    <x v="27"/>
    <n v="1.3270833333333334E-2"/>
    <n v="24.5"/>
    <x v="1"/>
    <s v="gadgets"/>
    <x v="981"/>
    <d v="2417-09-09T02:43:00"/>
  </r>
  <r>
    <n v="426"/>
    <s v="Dewey Does 110 Animation"/>
    <s v="The first ever, Dewey Does 110 animation, teaches kids good values, how to succeed in life and maintaining a 110% state-of-mind."/>
    <x v="20"/>
    <n v="133"/>
    <x v="1"/>
    <s v="US"/>
    <s v="USD"/>
    <n v="1456851914"/>
    <n v="1454259914"/>
    <b v="0"/>
    <n v="8"/>
    <b v="0"/>
    <x v="2"/>
    <n v="1.3299999999999999E-2"/>
    <n v="16.625"/>
    <x v="0"/>
    <s v="animation"/>
    <x v="982"/>
    <d v="2431-08-29T02:52:20"/>
  </r>
  <r>
    <n v="1073"/>
    <s v="Rainbow Ball to the Iphone"/>
    <s v="We want to bring our Game Rainbow Ball to the iphone and to do that we need a little help"/>
    <x v="45"/>
    <n v="10"/>
    <x v="1"/>
    <s v="US"/>
    <s v="USD"/>
    <n v="1318806541"/>
    <n v="1316214541"/>
    <b v="0"/>
    <n v="1"/>
    <b v="0"/>
    <x v="9"/>
    <n v="1.3333333333333334E-2"/>
    <n v="10"/>
    <x v="5"/>
    <s v="video games"/>
    <x v="983"/>
    <d v="2387-11-30T15:30:10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s v="AU"/>
    <s v="AUD"/>
    <n v="1417127040"/>
    <n v="1414531440"/>
    <b v="1"/>
    <n v="2"/>
    <b v="0"/>
    <x v="18"/>
    <n v="1.3333333333333334E-2"/>
    <n v="20"/>
    <x v="7"/>
    <s v="photobooks"/>
    <x v="984"/>
    <d v="2419-01-26T08:00:00"/>
  </r>
  <r>
    <n v="4005"/>
    <s v="Bringing more Art to the Community"/>
    <s v="Help us bring more Art to the Community. It's our second production, Fences by August Wilson. Help us make it a success!"/>
    <x v="7"/>
    <n v="40"/>
    <x v="1"/>
    <s v="US"/>
    <s v="USD"/>
    <n v="1413832985"/>
    <n v="1408648985"/>
    <b v="0"/>
    <n v="2"/>
    <b v="0"/>
    <x v="23"/>
    <n v="1.3333333333333334E-2"/>
    <n v="20"/>
    <x v="8"/>
    <s v="plays"/>
    <x v="985"/>
    <d v="2418-01-10T01:50:50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s v="US"/>
    <s v="USD"/>
    <n v="1461622616"/>
    <n v="1456442216"/>
    <b v="0"/>
    <n v="14"/>
    <b v="0"/>
    <x v="3"/>
    <n v="1.34E-2"/>
    <n v="47.857142857142854"/>
    <x v="1"/>
    <s v="web"/>
    <x v="986"/>
    <d v="2433-03-03T06:49:20"/>
  </r>
  <r>
    <n v="949"/>
    <s v="INBED"/>
    <s v="Der INBED ist ein innovatives Multisensor-Wearable fÃ¼r die SturzprÃ¤vention motorisch eingeschrÃ¤nkter Personen."/>
    <x v="2"/>
    <n v="273"/>
    <x v="1"/>
    <s v="DE"/>
    <s v="EUR"/>
    <n v="1456016576"/>
    <n v="1450832576"/>
    <b v="0"/>
    <n v="7"/>
    <b v="0"/>
    <x v="4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s v="US"/>
    <s v="USD"/>
    <n v="1486046761"/>
    <n v="1483454761"/>
    <b v="0"/>
    <n v="3"/>
    <b v="0"/>
    <x v="2"/>
    <n v="1.3666666666666667E-2"/>
    <n v="68.333333333333329"/>
    <x v="0"/>
    <s v="animation"/>
    <x v="988"/>
    <d v="2440-11-28T03:40:10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s v="US"/>
    <s v="USD"/>
    <n v="1471435554"/>
    <n v="1468843554"/>
    <b v="0"/>
    <n v="34"/>
    <b v="0"/>
    <x v="4"/>
    <n v="1.3668E-2"/>
    <n v="100.5"/>
    <x v="1"/>
    <s v="wearables"/>
    <x v="989"/>
    <d v="2436-04-12T00:59:00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x v="1"/>
    <s v="US"/>
    <s v="USD"/>
    <n v="1334097387"/>
    <n v="1328916987"/>
    <b v="0"/>
    <n v="5"/>
    <b v="0"/>
    <x v="2"/>
    <n v="1.3673469387755101E-2"/>
    <n v="67"/>
    <x v="0"/>
    <s v="animation"/>
    <x v="990"/>
    <d v="2392-10-04T10:04:30"/>
  </r>
  <r>
    <n v="631"/>
    <s v="Brevity: A Powerful Online Publishing Software! (Canceled)"/>
    <s v="A Powerful Multimedia-Rich Software that aims at making online publishing very simple."/>
    <x v="22"/>
    <n v="690"/>
    <x v="0"/>
    <s v="CA"/>
    <s v="CAD"/>
    <n v="1464460329"/>
    <n v="1461954729"/>
    <b v="0"/>
    <n v="9"/>
    <b v="0"/>
    <x v="3"/>
    <n v="1.38E-2"/>
    <n v="76.666666666666671"/>
    <x v="1"/>
    <s v="web"/>
    <x v="991"/>
    <d v="2434-01-25T17:21:30"/>
  </r>
  <r>
    <n v="1788"/>
    <s v="Beyond the Pale"/>
    <s v="A photo book celebrating Goths, exploring their lives and giving an insight into what Goth is for them."/>
    <x v="10"/>
    <n v="76"/>
    <x v="1"/>
    <s v="GB"/>
    <s v="GBP"/>
    <n v="1414795542"/>
    <n v="1412203542"/>
    <b v="1"/>
    <n v="4"/>
    <b v="0"/>
    <x v="18"/>
    <n v="1.3818181818181818E-2"/>
    <n v="19"/>
    <x v="7"/>
    <s v="photobooks"/>
    <x v="992"/>
    <d v="2418-05-01T11:37:00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s v="CA"/>
    <s v="CAD"/>
    <n v="1419626139"/>
    <n v="1417034139"/>
    <b v="0"/>
    <n v="6"/>
    <b v="0"/>
    <x v="3"/>
    <n v="1.4E-2"/>
    <n v="23.333333333333332"/>
    <x v="1"/>
    <s v="web"/>
    <x v="993"/>
    <d v="2419-11-11T13:56:30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s v="US"/>
    <s v="USD"/>
    <n v="1474766189"/>
    <n v="1471310189"/>
    <b v="0"/>
    <n v="4"/>
    <b v="0"/>
    <x v="8"/>
    <n v="1.4133333333333333E-2"/>
    <n v="53"/>
    <x v="4"/>
    <s v="audio"/>
    <x v="994"/>
    <d v="2437-05-02T12:44:50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s v="GB"/>
    <s v="GBP"/>
    <n v="1394815751"/>
    <n v="1389635351"/>
    <b v="0"/>
    <n v="2"/>
    <b v="0"/>
    <x v="15"/>
    <n v="1.4166666666666666E-2"/>
    <n v="42.5"/>
    <x v="2"/>
    <s v="art books"/>
    <x v="995"/>
    <d v="2412-01-01T00:11:50"/>
  </r>
  <r>
    <n v="2125"/>
    <s v="Becoming - A Metaphysical Game About Mental Illness"/>
    <s v="Becoming is a video game that aims to portray mental illness through a metaphysical and emotional story."/>
    <x v="134"/>
    <n v="852"/>
    <x v="1"/>
    <s v="US"/>
    <s v="USD"/>
    <n v="1438734833"/>
    <n v="1436142833"/>
    <b v="0"/>
    <n v="27"/>
    <b v="0"/>
    <x v="9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s v="GB"/>
    <s v="GBP"/>
    <n v="1403886084"/>
    <n v="1401294084"/>
    <b v="0"/>
    <n v="9"/>
    <b v="0"/>
    <x v="23"/>
    <n v="1.4210526315789474E-2"/>
    <n v="15"/>
    <x v="8"/>
    <s v="plays"/>
    <x v="997"/>
    <d v="2414-11-15T19:34:00"/>
  </r>
  <r>
    <n v="935"/>
    <s v="The Art of You Too"/>
    <s v="This vocal music and spoken word project uses the  gift of life,love,hope &amp; peace to enable people to see themselves as a masterpiece!"/>
    <x v="55"/>
    <n v="50"/>
    <x v="1"/>
    <s v="US"/>
    <s v="USD"/>
    <n v="1454054429"/>
    <n v="1451462429"/>
    <b v="0"/>
    <n v="2"/>
    <b v="0"/>
    <x v="6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x v="1"/>
    <s v="NO"/>
    <s v="NOK"/>
    <n v="1486313040"/>
    <n v="1483131966"/>
    <b v="0"/>
    <n v="4"/>
    <b v="0"/>
    <x v="11"/>
    <n v="1.4321428571428572E-2"/>
    <n v="501.25"/>
    <x v="6"/>
    <s v="food trucks"/>
    <x v="999"/>
    <d v="2440-12-28T23:20:00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s v="CA"/>
    <s v="CAD"/>
    <n v="1439533019"/>
    <n v="1436941019"/>
    <b v="0"/>
    <n v="3"/>
    <b v="0"/>
    <x v="21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x v="133"/>
    <n v="1305"/>
    <x v="1"/>
    <s v="US"/>
    <s v="USD"/>
    <n v="1469213732"/>
    <n v="1466621732"/>
    <b v="0"/>
    <n v="6"/>
    <b v="0"/>
    <x v="23"/>
    <n v="1.4500000000000001E-2"/>
    <n v="217.5"/>
    <x v="8"/>
    <s v="plays"/>
    <x v="1001"/>
    <d v="2435-07-29T21:15:20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x v="1"/>
    <s v="US"/>
    <s v="USD"/>
    <n v="1372622280"/>
    <n v="1369246738"/>
    <b v="0"/>
    <n v="2"/>
    <b v="0"/>
    <x v="6"/>
    <n v="1.4545454545454545E-2"/>
    <n v="20"/>
    <x v="3"/>
    <s v="jazz"/>
    <x v="1002"/>
    <d v="2404-12-19T07:40:00"/>
  </r>
  <r>
    <n v="579"/>
    <s v="Course: Learn Cryptography"/>
    <s v="Learn classic and public key cryptography with a full proof-of-concept system in JavaScript."/>
    <x v="39"/>
    <n v="175"/>
    <x v="1"/>
    <s v="US"/>
    <s v="USD"/>
    <n v="1419539223"/>
    <n v="1416947223"/>
    <b v="0"/>
    <n v="5"/>
    <b v="0"/>
    <x v="3"/>
    <n v="1.4583333333333334E-2"/>
    <n v="35"/>
    <x v="1"/>
    <s v="web"/>
    <x v="1003"/>
    <d v="2419-11-01T12:30: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s v="US"/>
    <s v="USD"/>
    <n v="1407691248"/>
    <n v="1405099248"/>
    <b v="0"/>
    <n v="5"/>
    <b v="0"/>
    <x v="25"/>
    <n v="1.4642857142857143E-2"/>
    <n v="205"/>
    <x v="8"/>
    <s v="musical"/>
    <x v="1004"/>
    <d v="2416-01-30T05:28:00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s v="CA"/>
    <s v="CAD"/>
    <n v="1423333581"/>
    <n v="1420741581"/>
    <b v="0"/>
    <n v="24"/>
    <b v="0"/>
    <x v="4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x v="28"/>
    <n v="118"/>
    <x v="1"/>
    <s v="US"/>
    <s v="USD"/>
    <n v="1420413960"/>
    <n v="1417651630"/>
    <b v="0"/>
    <n v="9"/>
    <b v="0"/>
    <x v="23"/>
    <n v="1.4749999999999999E-2"/>
    <n v="13.111111111111111"/>
    <x v="8"/>
    <s v="plays"/>
    <x v="1006"/>
    <d v="2420-02-10T18:20:00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x v="1"/>
    <s v="US"/>
    <s v="USD"/>
    <n v="1428097450"/>
    <n v="1425509050"/>
    <b v="0"/>
    <n v="2"/>
    <b v="0"/>
    <x v="23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x v="19"/>
    <n v="15"/>
    <x v="0"/>
    <s v="US"/>
    <s v="USD"/>
    <n v="1472135676"/>
    <n v="1469543676"/>
    <b v="0"/>
    <n v="1"/>
    <b v="0"/>
    <x v="3"/>
    <n v="1.4999999999999999E-2"/>
    <n v="15"/>
    <x v="1"/>
    <s v="web"/>
    <x v="1008"/>
    <d v="2436-07-02T01:46:00"/>
  </r>
  <r>
    <n v="3960"/>
    <s v="In The Time of New York"/>
    <s v="You are closer to your dreams than what you expect, your demons will always wait for you to realize them, theyâ€™ll torture you Manny."/>
    <x v="7"/>
    <n v="45"/>
    <x v="1"/>
    <s v="US"/>
    <s v="USD"/>
    <n v="1451852256"/>
    <n v="1449260256"/>
    <b v="0"/>
    <n v="4"/>
    <b v="0"/>
    <x v="23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s v="US"/>
    <s v="USD"/>
    <n v="1417795480"/>
    <n v="1412607880"/>
    <b v="0"/>
    <n v="3"/>
    <b v="0"/>
    <x v="11"/>
    <n v="1.5100000000000001E-2"/>
    <n v="50.333333333333336"/>
    <x v="6"/>
    <s v="food trucks"/>
    <x v="1010"/>
    <d v="2419-04-13T16:46:40"/>
  </r>
  <r>
    <n v="1042"/>
    <s v="Ben's Top 5 podcast (Canceled)"/>
    <s v="Hello! I'm Ben and I have been wanting to start a podcast for a while. I am looking to kickstart the process and get into the game!"/>
    <x v="217"/>
    <n v="10"/>
    <x v="0"/>
    <s v="US"/>
    <s v="USD"/>
    <n v="1410516000"/>
    <n v="1406824948"/>
    <b v="0"/>
    <n v="1"/>
    <b v="0"/>
    <x v="8"/>
    <n v="1.5384615384615385E-2"/>
    <n v="10"/>
    <x v="4"/>
    <s v="audio"/>
    <x v="1011"/>
    <d v="2416-12-22T04:00:00"/>
  </r>
  <r>
    <n v="1915"/>
    <s v="The Cat-Bath Contraption"/>
    <s v="The picture above is of our current prototype for the cat bath - we hope to move beyond a simple bin and create a cat bath revolution!"/>
    <x v="60"/>
    <n v="8"/>
    <x v="1"/>
    <s v="US"/>
    <s v="USD"/>
    <n v="1409620222"/>
    <n v="1407892222"/>
    <b v="0"/>
    <n v="4"/>
    <b v="0"/>
    <x v="27"/>
    <n v="1.6E-2"/>
    <n v="2"/>
    <x v="1"/>
    <s v="gadgets"/>
    <x v="1012"/>
    <d v="2416-09-09T11:43:40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s v="US"/>
    <s v="USD"/>
    <n v="1303628340"/>
    <n v="1300328399"/>
    <b v="0"/>
    <n v="3"/>
    <b v="0"/>
    <x v="9"/>
    <n v="1.6E-2"/>
    <n v="5.333333333333333"/>
    <x v="5"/>
    <s v="video games"/>
    <x v="1013"/>
    <d v="2383-02-07T21:50:00"/>
  </r>
  <r>
    <n v="2864"/>
    <s v="'Haunting Julia' by Alan Ayckbourn"/>
    <s v="Accessible, original theatre for all!"/>
    <x v="46"/>
    <n v="40"/>
    <x v="1"/>
    <s v="GB"/>
    <s v="GBP"/>
    <n v="1437139080"/>
    <n v="1434552207"/>
    <b v="0"/>
    <n v="3"/>
    <b v="0"/>
    <x v="23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x v="57"/>
    <n v="243"/>
    <x v="1"/>
    <s v="US"/>
    <s v="USD"/>
    <n v="1466227190"/>
    <n v="1461043190"/>
    <b v="0"/>
    <n v="15"/>
    <b v="0"/>
    <x v="9"/>
    <n v="1.6199999999999999E-2"/>
    <n v="16.2"/>
    <x v="5"/>
    <s v="video games"/>
    <x v="1015"/>
    <d v="2434-08-18T05:18:20"/>
  </r>
  <r>
    <n v="996"/>
    <s v="Social behavior in technical communities"/>
    <s v="Study the behaviour of technical communities by tracking their movement  through wearables"/>
    <x v="1"/>
    <n v="65"/>
    <x v="1"/>
    <s v="US"/>
    <s v="USD"/>
    <n v="1406474820"/>
    <n v="1403902060"/>
    <b v="0"/>
    <n v="5"/>
    <b v="0"/>
    <x v="4"/>
    <n v="1.6250000000000001E-2"/>
    <n v="13"/>
    <x v="1"/>
    <s v="wearables"/>
    <x v="1016"/>
    <d v="2415-09-11T10:30:00"/>
  </r>
  <r>
    <n v="1167"/>
    <s v="Empanada Express Food Truck"/>
    <s v="A mobile food truck serving up a Latino-inspired fusion cuisine using fresh, local, &amp; organic ingredients!"/>
    <x v="134"/>
    <n v="979"/>
    <x v="1"/>
    <s v="US"/>
    <s v="USD"/>
    <n v="1410543495"/>
    <n v="1407865095"/>
    <b v="0"/>
    <n v="16"/>
    <b v="0"/>
    <x v="11"/>
    <n v="1.6316666666666667E-2"/>
    <n v="61.1875"/>
    <x v="6"/>
    <s v="food trucks"/>
    <x v="1017"/>
    <d v="2416-12-25T08:22:30"/>
  </r>
  <r>
    <n v="3142"/>
    <s v="The Pendulum Swings UK Theatre Tour/EdFringe"/>
    <s v="Our aim is to deliver a powerful piece of theatre to audiences across the UK, including Edinburgh Fringe (2017)."/>
    <x v="209"/>
    <n v="45"/>
    <x v="2"/>
    <s v="GB"/>
    <s v="GBP"/>
    <n v="1489922339"/>
    <n v="1487333939"/>
    <b v="0"/>
    <n v="3"/>
    <b v="0"/>
    <x v="23"/>
    <n v="1.6363636363636365E-2"/>
    <n v="15"/>
    <x v="8"/>
    <s v="plays"/>
    <x v="1018"/>
    <d v="2442-02-19T17:09:50"/>
  </r>
  <r>
    <n v="1404"/>
    <s v="3 Men and a Book"/>
    <s v="Translation &amp; publication of possibly the most famous piece of English literature - Act II Scene II of Romeo and Juliet into txt-speak."/>
    <x v="218"/>
    <n v="241"/>
    <x v="1"/>
    <s v="GB"/>
    <s v="GBP"/>
    <n v="1424607285"/>
    <n v="1422447285"/>
    <b v="1"/>
    <n v="5"/>
    <b v="0"/>
    <x v="13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x v="7"/>
    <n v="50"/>
    <x v="1"/>
    <s v="US"/>
    <s v="USD"/>
    <n v="1412536412"/>
    <n v="1409944412"/>
    <b v="0"/>
    <n v="1"/>
    <b v="0"/>
    <x v="17"/>
    <n v="1.6666666666666666E-2"/>
    <n v="50"/>
    <x v="3"/>
    <s v="faith"/>
    <x v="1020"/>
    <d v="2417-08-13T00:15:20"/>
  </r>
  <r>
    <n v="3795"/>
    <s v="Duodeca"/>
    <s v="Poppin Productions are currently entering the development stage of their very first production -  &quot;Duodeca&quot;."/>
    <x v="3"/>
    <n v="10"/>
    <x v="1"/>
    <s v="GB"/>
    <s v="GBP"/>
    <n v="1440801000"/>
    <n v="1437042490"/>
    <b v="0"/>
    <n v="2"/>
    <b v="0"/>
    <x v="25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x v="104"/>
    <n v="585"/>
    <x v="1"/>
    <s v="US"/>
    <s v="USD"/>
    <n v="1416000600"/>
    <n v="1413318600"/>
    <b v="0"/>
    <n v="23"/>
    <b v="0"/>
    <x v="10"/>
    <n v="1.6714285714285713E-2"/>
    <n v="25.434782608695652"/>
    <x v="5"/>
    <s v="mobile games"/>
    <x v="1022"/>
    <d v="2418-09-17T23:00:00"/>
  </r>
  <r>
    <n v="775"/>
    <s v="Scorned: A LeKrista Scott, Vampire Hunted Novel"/>
    <s v="Scorned is the first in a series that I have been working on for two years and it's time to get it published."/>
    <x v="20"/>
    <n v="170"/>
    <x v="1"/>
    <s v="US"/>
    <s v="USD"/>
    <n v="1323998795"/>
    <n v="1321406795"/>
    <b v="0"/>
    <n v="5"/>
    <b v="0"/>
    <x v="5"/>
    <n v="1.7000000000000001E-2"/>
    <n v="34"/>
    <x v="2"/>
    <s v="fiction"/>
    <x v="1023"/>
    <d v="2389-07-23T14:25:50"/>
  </r>
  <r>
    <n v="1590"/>
    <s v="An Italian Adventure"/>
    <s v="Discover Italy through photography."/>
    <x v="134"/>
    <n v="1020"/>
    <x v="1"/>
    <s v="IT"/>
    <s v="EUR"/>
    <n v="1443040464"/>
    <n v="1440448464"/>
    <b v="0"/>
    <n v="2"/>
    <b v="0"/>
    <x v="16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x v="219"/>
    <n v="607"/>
    <x v="1"/>
    <s v="US"/>
    <s v="USD"/>
    <n v="1379164040"/>
    <n v="1376399240"/>
    <b v="0"/>
    <n v="24"/>
    <b v="0"/>
    <x v="9"/>
    <n v="1.7098591549295775E-2"/>
    <n v="25.291666666666668"/>
    <x v="5"/>
    <s v="video games"/>
    <x v="1025"/>
    <d v="2407-01-15T11:13:20"/>
  </r>
  <r>
    <n v="956"/>
    <s v="SemiYours"/>
    <s v="You can rent out your Car with Uber. _x000a_You can rent out your Home with Airbnb. _x000a_Now you can rent out your CLOSET with SemiYOURS!"/>
    <x v="22"/>
    <n v="861"/>
    <x v="1"/>
    <s v="US"/>
    <s v="USD"/>
    <n v="1430081759"/>
    <n v="1424901359"/>
    <b v="0"/>
    <n v="17"/>
    <b v="0"/>
    <x v="4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s v="US"/>
    <s v="USD"/>
    <n v="1483048900"/>
    <n v="1480456900"/>
    <b v="0"/>
    <n v="4"/>
    <b v="0"/>
    <x v="27"/>
    <n v="1.7319999999999999E-2"/>
    <n v="108.25"/>
    <x v="1"/>
    <s v="gadgets"/>
    <x v="1027"/>
    <d v="2439-12-17T04:16:40"/>
  </r>
  <r>
    <n v="2134"/>
    <s v="Prehistoric Landing"/>
    <s v="1st person Action Survivalist Rpg game. You get sent to a deadly Island to die not knowing that your not alone on the island."/>
    <x v="16"/>
    <n v="104"/>
    <x v="1"/>
    <s v="US"/>
    <s v="USD"/>
    <n v="1367097391"/>
    <n v="1364505391"/>
    <b v="0"/>
    <n v="3"/>
    <b v="0"/>
    <x v="9"/>
    <n v="1.7333333333333333E-2"/>
    <n v="34.666666666666664"/>
    <x v="5"/>
    <s v="video games"/>
    <x v="1028"/>
    <d v="2403-03-20T20:45:10"/>
  </r>
  <r>
    <n v="2591"/>
    <s v="patent pending"/>
    <s v="Hi everyone I am a 26 year old single mom trying to start her own food business! I need to first afford the patent to reveal more!"/>
    <x v="17"/>
    <n v="26"/>
    <x v="1"/>
    <s v="US"/>
    <s v="USD"/>
    <n v="1457901924"/>
    <n v="1452721524"/>
    <b v="0"/>
    <n v="2"/>
    <b v="0"/>
    <x v="11"/>
    <n v="1.7333333333333333E-2"/>
    <n v="13"/>
    <x v="6"/>
    <s v="food trucks"/>
    <x v="1029"/>
    <d v="2431-12-28T15:34:00"/>
  </r>
  <r>
    <n v="1799"/>
    <s v="The UnDiscovered Image"/>
    <s v="The UnDiscovered Image, a monthly publication dedicated to photographers."/>
    <x v="1"/>
    <n v="69.83"/>
    <x v="1"/>
    <s v="GB"/>
    <s v="GBP"/>
    <n v="1415740408"/>
    <n v="1414008808"/>
    <b v="1"/>
    <n v="6"/>
    <b v="0"/>
    <x v="18"/>
    <n v="1.7457500000000001E-2"/>
    <n v="11.638333333333334"/>
    <x v="7"/>
    <s v="photobooks"/>
    <x v="1030"/>
    <d v="2418-08-18T20:14:40"/>
  </r>
  <r>
    <n v="2514"/>
    <s v="Lunch For Tots"/>
    <s v="My little cafe has been challenged to provide healthy, fun lunches to kids at a Montessori School. Local/organic as much as possible."/>
    <x v="39"/>
    <n v="210"/>
    <x v="1"/>
    <s v="US"/>
    <s v="USD"/>
    <n v="1408526477"/>
    <n v="1407057677"/>
    <b v="0"/>
    <n v="4"/>
    <b v="0"/>
    <x v="20"/>
    <n v="1.7500000000000002E-2"/>
    <n v="52.5"/>
    <x v="6"/>
    <s v="restaurants"/>
    <x v="1031"/>
    <d v="2416-05-05T21:32:50"/>
  </r>
  <r>
    <n v="2859"/>
    <s v="Grover Theatre Company (GTC)"/>
    <s v="A theatre company that will create works to inspire young people and get everyone involved."/>
    <x v="38"/>
    <n v="35"/>
    <x v="1"/>
    <s v="AU"/>
    <s v="AUD"/>
    <n v="1444984904"/>
    <n v="1439800904"/>
    <b v="0"/>
    <n v="1"/>
    <b v="0"/>
    <x v="23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s v="US"/>
    <s v="USD"/>
    <n v="1430517600"/>
    <n v="1426538129"/>
    <b v="0"/>
    <n v="2"/>
    <b v="0"/>
    <x v="25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x v="32"/>
    <n v="114"/>
    <x v="1"/>
    <s v="GB"/>
    <s v="GBP"/>
    <n v="1421498303"/>
    <n v="1418906303"/>
    <b v="0"/>
    <n v="9"/>
    <b v="0"/>
    <x v="2"/>
    <n v="1.7538461538461537E-2"/>
    <n v="12.666666666666666"/>
    <x v="0"/>
    <s v="animation"/>
    <x v="1034"/>
    <d v="2420-06-15T06:23:50"/>
  </r>
  <r>
    <n v="3919"/>
    <s v="After The Blue"/>
    <s v="Two sisters living in a Cornish seaside town attempt to hide and escape from a life- circle of deceit, abuse, incest and revenge."/>
    <x v="6"/>
    <n v="90"/>
    <x v="1"/>
    <s v="GB"/>
    <s v="GBP"/>
    <n v="1453075200"/>
    <n v="1450628773"/>
    <b v="0"/>
    <n v="3"/>
    <b v="0"/>
    <x v="23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x v="220"/>
    <n v="1571"/>
    <x v="0"/>
    <s v="US"/>
    <s v="USD"/>
    <n v="1428704848"/>
    <n v="1426112848"/>
    <b v="0"/>
    <n v="7"/>
    <b v="0"/>
    <x v="3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s v="GB"/>
    <s v="GBP"/>
    <n v="1427659200"/>
    <n v="1425678057"/>
    <b v="0"/>
    <n v="6"/>
    <b v="0"/>
    <x v="23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x v="23"/>
    <n v="460"/>
    <x v="1"/>
    <s v="US"/>
    <s v="USD"/>
    <n v="1439931675"/>
    <n v="1437339675"/>
    <b v="0"/>
    <n v="6"/>
    <b v="0"/>
    <x v="11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x v="203"/>
    <n v="23"/>
    <x v="1"/>
    <s v="US"/>
    <s v="USD"/>
    <n v="1411779761"/>
    <n v="1409187761"/>
    <b v="0"/>
    <n v="4"/>
    <b v="0"/>
    <x v="23"/>
    <n v="1.84E-2"/>
    <n v="5.75"/>
    <x v="8"/>
    <s v="plays"/>
    <x v="1039"/>
    <d v="2417-05-17T10:26:50"/>
  </r>
  <r>
    <n v="2957"/>
    <s v="BAMA Theatre Headset Campaign (Canceled)"/>
    <s v="Theatre in Tuscaloosa, AL built in the 1930s.  The headsets seem about that old. They are almost unusable."/>
    <x v="57"/>
    <n v="280"/>
    <x v="0"/>
    <s v="US"/>
    <s v="USD"/>
    <n v="1427498172"/>
    <n v="1422317772"/>
    <b v="0"/>
    <n v="3"/>
    <b v="0"/>
    <x v="24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x v="36"/>
    <n v="1867"/>
    <x v="0"/>
    <s v="US"/>
    <s v="USD"/>
    <n v="1476941293"/>
    <n v="1473917293"/>
    <b v="0"/>
    <n v="6"/>
    <b v="0"/>
    <x v="0"/>
    <n v="1.8669999999999999E-2"/>
    <n v="311.16666666666669"/>
    <x v="0"/>
    <s v="science fiction"/>
    <x v="1041"/>
    <d v="2438-01-09T06:42:10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x v="0"/>
    <s v="US"/>
    <s v="USD"/>
    <n v="1450380009"/>
    <n v="1447960809"/>
    <b v="0"/>
    <n v="17"/>
    <b v="0"/>
    <x v="21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s v="US"/>
    <s v="USD"/>
    <n v="1409787378"/>
    <n v="1405899378"/>
    <b v="0"/>
    <n v="3"/>
    <b v="0"/>
    <x v="5"/>
    <n v="1.9E-2"/>
    <n v="19"/>
    <x v="2"/>
    <s v="fiction"/>
    <x v="1043"/>
    <d v="2416-09-28T20:03:00"/>
  </r>
  <r>
    <n v="2852"/>
    <s v="Freedom Train"/>
    <s v="Just one time back to the past on the Freedom Train will open your eyes and your lives will never ever be the same!"/>
    <x v="6"/>
    <n v="95"/>
    <x v="1"/>
    <s v="US"/>
    <s v="USD"/>
    <n v="1403312703"/>
    <n v="1400720703"/>
    <b v="0"/>
    <n v="6"/>
    <b v="0"/>
    <x v="23"/>
    <n v="1.9E-2"/>
    <n v="15.833333333333334"/>
    <x v="8"/>
    <s v="plays"/>
    <x v="1044"/>
    <d v="2414-09-10T10:50:30"/>
  </r>
  <r>
    <n v="946"/>
    <s v="OmniTrade Apron"/>
    <s v="Soft edged-Hard working. The perfect wearable organization for the home and professional shop."/>
    <x v="57"/>
    <n v="286"/>
    <x v="1"/>
    <s v="US"/>
    <s v="USD"/>
    <n v="1473444048"/>
    <n v="1470852048"/>
    <b v="0"/>
    <n v="5"/>
    <b v="0"/>
    <x v="4"/>
    <n v="1.9066666666666666E-2"/>
    <n v="57.2"/>
    <x v="1"/>
    <s v="wearables"/>
    <x v="1045"/>
    <d v="2436-11-30T12:08:00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s v="AU"/>
    <s v="AUD"/>
    <n v="1439515497"/>
    <n v="1435627497"/>
    <b v="0"/>
    <n v="18"/>
    <b v="0"/>
    <x v="4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x v="39"/>
    <n v="233"/>
    <x v="1"/>
    <s v="US"/>
    <s v="USD"/>
    <n v="1479392133"/>
    <n v="1476710133"/>
    <b v="0"/>
    <n v="7"/>
    <b v="0"/>
    <x v="4"/>
    <n v="1.9416666666666665E-2"/>
    <n v="33.285714285714285"/>
    <x v="1"/>
    <s v="wearables"/>
    <x v="1047"/>
    <d v="2438-10-19T22:35:30"/>
  </r>
  <r>
    <n v="4108"/>
    <s v="The Black Woman's Attitude Stage Play"/>
    <s v="We are producing and directing a stage play that will focus on relationships and the stereotypes/truths that prohibit growth."/>
    <x v="7"/>
    <n v="59"/>
    <x v="1"/>
    <s v="US"/>
    <s v="USD"/>
    <n v="1488517200"/>
    <n v="1485909937"/>
    <b v="0"/>
    <n v="1"/>
    <b v="0"/>
    <x v="23"/>
    <n v="1.9666666666666666E-2"/>
    <n v="59"/>
    <x v="8"/>
    <s v="plays"/>
    <x v="1048"/>
    <d v="2441-09-10T02:00:00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s v="US"/>
    <s v="USD"/>
    <n v="1427485395"/>
    <n v="1423600995"/>
    <b v="1"/>
    <n v="15"/>
    <b v="0"/>
    <x v="18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s v="US"/>
    <s v="USD"/>
    <n v="1431702289"/>
    <n v="1426518289"/>
    <b v="0"/>
    <n v="1"/>
    <b v="0"/>
    <x v="1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x v="6"/>
    <n v="100"/>
    <x v="0"/>
    <s v="US"/>
    <s v="USD"/>
    <n v="1431198562"/>
    <n v="1426014562"/>
    <b v="0"/>
    <n v="1"/>
    <b v="0"/>
    <x v="3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x v="67"/>
    <n v="2"/>
    <x v="1"/>
    <s v="GB"/>
    <s v="GBP"/>
    <n v="1427992582"/>
    <n v="1425404182"/>
    <b v="0"/>
    <n v="2"/>
    <b v="0"/>
    <x v="9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x v="6"/>
    <n v="100"/>
    <x v="1"/>
    <s v="US"/>
    <s v="USD"/>
    <n v="1313078518"/>
    <n v="1310486518"/>
    <b v="0"/>
    <n v="4"/>
    <b v="0"/>
    <x v="22"/>
    <n v="0.02"/>
    <n v="25"/>
    <x v="2"/>
    <s v="children's books"/>
    <x v="1053"/>
    <d v="2386-02-05T16:19:40"/>
  </r>
  <r>
    <n v="3742"/>
    <s v="The Jennings Family Reunion"/>
    <s v="In the midst of dealing with sending their son off to the army, Mitch and Melanie Jennings plan a family reunion to ease their sorrow."/>
    <x v="6"/>
    <n v="100"/>
    <x v="1"/>
    <s v="US"/>
    <s v="USD"/>
    <n v="1409980144"/>
    <n v="1407388144"/>
    <b v="0"/>
    <n v="4"/>
    <b v="0"/>
    <x v="23"/>
    <n v="0.02"/>
    <n v="25"/>
    <x v="8"/>
    <s v="plays"/>
    <x v="1054"/>
    <d v="2416-10-21T03:30:40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s v="GB"/>
    <s v="GBP"/>
    <n v="1432328400"/>
    <n v="1430734844"/>
    <b v="0"/>
    <n v="1"/>
    <b v="0"/>
    <x v="23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x v="222"/>
    <n v="3"/>
    <x v="1"/>
    <s v="US"/>
    <s v="USD"/>
    <n v="1447542000"/>
    <n v="1446179553"/>
    <b v="0"/>
    <n v="2"/>
    <b v="0"/>
    <x v="23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x v="57"/>
    <n v="301"/>
    <x v="1"/>
    <s v="US"/>
    <s v="USD"/>
    <n v="1440157656"/>
    <n v="1434973656"/>
    <b v="0"/>
    <n v="6"/>
    <b v="0"/>
    <x v="2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x v="23"/>
    <n v="509"/>
    <x v="1"/>
    <s v="CH"/>
    <s v="CHF"/>
    <n v="1469473200"/>
    <n v="1467061303"/>
    <b v="0"/>
    <n v="6"/>
    <b v="0"/>
    <x v="18"/>
    <n v="2.036E-2"/>
    <n v="84.833333333333329"/>
    <x v="7"/>
    <s v="photobooks"/>
    <x v="1058"/>
    <d v="2435-08-28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s v="US"/>
    <s v="USD"/>
    <n v="1358361197"/>
    <n v="1353177197"/>
    <b v="0"/>
    <n v="2"/>
    <b v="0"/>
    <x v="6"/>
    <n v="2.0454545454545454E-2"/>
    <n v="22.5"/>
    <x v="3"/>
    <s v="jazz"/>
    <x v="1059"/>
    <d v="2400-06-12T17:32:50"/>
  </r>
  <r>
    <n v="4107"/>
    <s v="Sacrifice"/>
    <s v="A new dramatic comedy dealing with a father's unwillingness to let go of his past causes major problems for the future of his daughter."/>
    <x v="38"/>
    <n v="41"/>
    <x v="1"/>
    <s v="US"/>
    <s v="USD"/>
    <n v="1411596001"/>
    <n v="1409608801"/>
    <b v="0"/>
    <n v="4"/>
    <b v="0"/>
    <x v="23"/>
    <n v="2.0500000000000001E-2"/>
    <n v="10.25"/>
    <x v="8"/>
    <s v="plays"/>
    <x v="1060"/>
    <d v="2417-04-26T04:00:10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s v="US"/>
    <s v="USD"/>
    <n v="1489172435"/>
    <n v="1486580435"/>
    <b v="1"/>
    <n v="52"/>
    <b v="0"/>
    <x v="21"/>
    <n v="2.053E-2"/>
    <n v="39.480769230769234"/>
    <x v="1"/>
    <s v="space exploration"/>
    <x v="1061"/>
    <d v="2441-11-24T22:05:50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s v="US"/>
    <s v="USD"/>
    <n v="1447032093"/>
    <n v="1441844493"/>
    <b v="0"/>
    <n v="8"/>
    <b v="0"/>
    <x v="4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s v="US"/>
    <s v="USD"/>
    <n v="1406743396"/>
    <n v="1404151396"/>
    <b v="0"/>
    <n v="4"/>
    <b v="0"/>
    <x v="18"/>
    <n v="2.0833333333333332E-2"/>
    <n v="6.25"/>
    <x v="7"/>
    <s v="photobooks"/>
    <x v="1063"/>
    <d v="2415-10-12T12:32:40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s v="CA"/>
    <s v="CAD"/>
    <n v="1383430145"/>
    <n v="1380838145"/>
    <b v="0"/>
    <n v="6"/>
    <b v="0"/>
    <x v="5"/>
    <n v="2.1000000000000001E-2"/>
    <n v="17.5"/>
    <x v="2"/>
    <s v="fiction"/>
    <x v="1064"/>
    <d v="2408-05-23T05:30:50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s v="GB"/>
    <s v="GBP"/>
    <n v="1435934795"/>
    <n v="1430750795"/>
    <b v="0"/>
    <n v="4"/>
    <b v="0"/>
    <x v="23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s v="US"/>
    <s v="USD"/>
    <n v="1443711774"/>
    <n v="1441119774"/>
    <b v="1"/>
    <n v="12"/>
    <b v="0"/>
    <x v="23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x v="36"/>
    <n v="2112.9899999999998"/>
    <x v="1"/>
    <s v="US"/>
    <s v="USD"/>
    <n v="1391427692"/>
    <n v="1388835692"/>
    <b v="0"/>
    <n v="99"/>
    <b v="0"/>
    <x v="9"/>
    <n v="2.1129899999999997E-2"/>
    <n v="21.34333333333333"/>
    <x v="5"/>
    <s v="video games"/>
    <x v="1067"/>
    <d v="2410-12-04T20:55:20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s v="US"/>
    <s v="USD"/>
    <n v="1448204621"/>
    <n v="1445609021"/>
    <b v="0"/>
    <n v="1"/>
    <b v="0"/>
    <x v="22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x v="17"/>
    <n v="32"/>
    <x v="1"/>
    <s v="US"/>
    <s v="USD"/>
    <n v="1440813413"/>
    <n v="1439517413"/>
    <b v="0"/>
    <n v="4"/>
    <b v="0"/>
    <x v="23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x v="121"/>
    <n v="15"/>
    <x v="1"/>
    <s v="DE"/>
    <s v="EUR"/>
    <n v="1448902800"/>
    <n v="1445369727"/>
    <b v="0"/>
    <n v="2"/>
    <b v="0"/>
    <x v="25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s v="US"/>
    <s v="USD"/>
    <n v="1412536573"/>
    <n v="1408648573"/>
    <b v="0"/>
    <n v="58"/>
    <b v="0"/>
    <x v="24"/>
    <n v="2.1919999999999999E-2"/>
    <n v="18.896551724137932"/>
    <x v="8"/>
    <s v="spaces"/>
    <x v="1071"/>
    <d v="2417-08-13T00:42:10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s v="US"/>
    <s v="USD"/>
    <n v="1416614523"/>
    <n v="1414018923"/>
    <b v="0"/>
    <n v="6"/>
    <b v="0"/>
    <x v="6"/>
    <n v="2.1999999999999999E-2"/>
    <n v="55"/>
    <x v="3"/>
    <s v="jazz"/>
    <x v="1072"/>
    <d v="2418-11-28T00:20:30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s v="US"/>
    <s v="USD"/>
    <n v="1420938000"/>
    <n v="1418862743"/>
    <b v="0"/>
    <n v="4"/>
    <b v="0"/>
    <x v="23"/>
    <n v="2.1999999999999999E-2"/>
    <n v="27.5"/>
    <x v="8"/>
    <s v="plays"/>
    <x v="1073"/>
    <d v="2420-04-11T10:00:00"/>
  </r>
  <r>
    <n v="1000"/>
    <s v="Ristola Plongeur/UTC 300 Meter COSC/ISO Diver (Canceled)"/>
    <s v="Ristola watches made in La Chaux de-Fonds, Switzerland. A new brand of COSC and ISO Certified Professional watches."/>
    <x v="223"/>
    <n v="19824"/>
    <x v="0"/>
    <s v="US"/>
    <s v="USD"/>
    <n v="1489537560"/>
    <n v="1484357160"/>
    <b v="0"/>
    <n v="6"/>
    <b v="0"/>
    <x v="4"/>
    <n v="2.2157147647256063E-2"/>
    <n v="3304"/>
    <x v="1"/>
    <s v="wearables"/>
    <x v="1074"/>
    <d v="2442-01-06T04:20:00"/>
  </r>
  <r>
    <n v="476"/>
    <s v="Sight Word Music Videos"/>
    <s v="Animated Music Videos that teach kids how to read."/>
    <x v="170"/>
    <n v="4906.59"/>
    <x v="1"/>
    <s v="US"/>
    <s v="USD"/>
    <n v="1401767940"/>
    <n v="1398727441"/>
    <b v="0"/>
    <n v="124"/>
    <b v="0"/>
    <x v="2"/>
    <n v="2.2302681818181819E-2"/>
    <n v="39.569274193548388"/>
    <x v="0"/>
    <s v="animation"/>
    <x v="1075"/>
    <d v="2414-03-15T15:50:00"/>
  </r>
  <r>
    <n v="2569"/>
    <s v="Rochester Needs a Dessert Food Truck (Canceled)"/>
    <s v="With your help, I would be able to get a truck and start the process of getting it ready for the 2016 season."/>
    <x v="32"/>
    <n v="145"/>
    <x v="0"/>
    <s v="US"/>
    <s v="USD"/>
    <n v="1442457112"/>
    <n v="1439865112"/>
    <b v="0"/>
    <n v="2"/>
    <b v="0"/>
    <x v="11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x v="224"/>
    <n v="150"/>
    <x v="1"/>
    <s v="US"/>
    <s v="USD"/>
    <n v="1434827173"/>
    <n v="1430939173"/>
    <b v="0"/>
    <n v="3"/>
    <b v="0"/>
    <x v="5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s v="US"/>
    <s v="USD"/>
    <n v="1474067404"/>
    <n v="1471475404"/>
    <b v="0"/>
    <n v="2"/>
    <b v="0"/>
    <x v="6"/>
    <n v="2.2444444444444444E-2"/>
    <n v="50.5"/>
    <x v="3"/>
    <s v="jazz"/>
    <x v="1078"/>
    <d v="2437-02-10T15:40:40"/>
  </r>
  <r>
    <n v="449"/>
    <s v="Shell &amp; Paddy"/>
    <s v="Shell &amp; Paddy is a 2D animation cartoon with 4 minutes of slapstick surreal humour staring two animal characters in weird, wacky world."/>
    <x v="38"/>
    <n v="45"/>
    <x v="1"/>
    <s v="GB"/>
    <s v="GBP"/>
    <n v="1382017085"/>
    <n v="1379425085"/>
    <b v="0"/>
    <n v="5"/>
    <b v="0"/>
    <x v="2"/>
    <n v="2.2499999999999999E-2"/>
    <n v="9"/>
    <x v="0"/>
    <s v="animation"/>
    <x v="1079"/>
    <d v="2407-12-11T16:20:50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s v="US"/>
    <s v="USD"/>
    <n v="1474228265"/>
    <n v="1471636265"/>
    <b v="0"/>
    <n v="14"/>
    <b v="0"/>
    <x v="23"/>
    <n v="2.265E-2"/>
    <n v="32.357142857142854"/>
    <x v="8"/>
    <s v="plays"/>
    <x v="1080"/>
    <d v="2437-03-01T06:30:50"/>
  </r>
  <r>
    <n v="463"/>
    <s v="Tuskegee Redtails"/>
    <s v="Depicts the contribution the Tuskegee airmen made in certain historical events that helped turn the tide in World War II."/>
    <x v="8"/>
    <n v="1250"/>
    <x v="1"/>
    <s v="US"/>
    <s v="USD"/>
    <n v="1316883753"/>
    <n v="1311699753"/>
    <b v="0"/>
    <n v="11"/>
    <b v="0"/>
    <x v="2"/>
    <n v="2.2727272727272728E-2"/>
    <n v="113.63636363636364"/>
    <x v="0"/>
    <s v="animation"/>
    <x v="1081"/>
    <d v="2387-04-22T02:25:30"/>
  </r>
  <r>
    <n v="2155"/>
    <s v="VoxelMaze"/>
    <s v="A Level Editor, Turned up to eleven. Infinite creativity in one package, solo or with up to 16 of your friends."/>
    <x v="6"/>
    <n v="115"/>
    <x v="1"/>
    <s v="GB"/>
    <s v="GBP"/>
    <n v="1459443385"/>
    <n v="1456854985"/>
    <b v="0"/>
    <n v="5"/>
    <b v="0"/>
    <x v="9"/>
    <n v="2.3E-2"/>
    <n v="23"/>
    <x v="5"/>
    <s v="video games"/>
    <x v="1082"/>
    <d v="2432-06-24T01:24:10"/>
  </r>
  <r>
    <n v="1596"/>
    <s v="The Town We Live In"/>
    <s v="London is beautiful. I want to create a book of stunning images from in and around our great city"/>
    <x v="201"/>
    <n v="75"/>
    <x v="1"/>
    <s v="GB"/>
    <s v="GBP"/>
    <n v="1418469569"/>
    <n v="1414577969"/>
    <b v="0"/>
    <n v="3"/>
    <b v="0"/>
    <x v="16"/>
    <n v="2.3076923076923078E-2"/>
    <n v="25"/>
    <x v="7"/>
    <s v="places"/>
    <x v="1083"/>
    <d v="2419-06-30T17:14:50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s v="US"/>
    <s v="USD"/>
    <n v="1486693145"/>
    <n v="1484101145"/>
    <b v="0"/>
    <n v="31"/>
    <b v="0"/>
    <x v="4"/>
    <n v="2.3220000000000001E-2"/>
    <n v="37.451612903225808"/>
    <x v="1"/>
    <s v="wearables"/>
    <x v="1084"/>
    <d v="2441-02-10T23:10:50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s v="US"/>
    <s v="USD"/>
    <n v="1476458734"/>
    <n v="1472570734"/>
    <b v="0"/>
    <n v="15"/>
    <b v="0"/>
    <x v="4"/>
    <n v="2.3306666666666667E-2"/>
    <n v="116.53333333333333"/>
    <x v="1"/>
    <s v="wearables"/>
    <x v="1085"/>
    <d v="2437-11-14T10:15:4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s v="US"/>
    <s v="USD"/>
    <n v="1417388340"/>
    <n v="1412835530"/>
    <b v="0"/>
    <n v="11"/>
    <b v="0"/>
    <x v="4"/>
    <n v="2.3345000000000001E-2"/>
    <n v="424.45454545454544"/>
    <x v="1"/>
    <s v="wearables"/>
    <x v="1086"/>
    <d v="2419-02-25T13:50:00"/>
  </r>
  <r>
    <n v="127"/>
    <s v="Human Evolution (Canceled)"/>
    <s v="An ambitious Sci-Fi/Action film that will have a big-budget feel with stunning visuals &amp; stunts starring a casting of up and comers."/>
    <x v="28"/>
    <n v="190"/>
    <x v="0"/>
    <s v="US"/>
    <s v="USD"/>
    <n v="1428069541"/>
    <n v="1425481141"/>
    <b v="0"/>
    <n v="4"/>
    <b v="0"/>
    <x v="0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x v="186"/>
    <n v="202"/>
    <x v="1"/>
    <s v="US"/>
    <s v="USD"/>
    <n v="1475918439"/>
    <n v="1473326439"/>
    <b v="0"/>
    <n v="1"/>
    <b v="0"/>
    <x v="23"/>
    <n v="2.3764705882352941E-2"/>
    <n v="202"/>
    <x v="8"/>
    <s v="plays"/>
    <x v="1088"/>
    <d v="2437-09-12T21:26:30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s v="US"/>
    <s v="USD"/>
    <n v="1378866867"/>
    <n v="1377570867"/>
    <b v="0"/>
    <n v="5"/>
    <b v="0"/>
    <x v="2"/>
    <n v="2.4E-2"/>
    <n v="4.8"/>
    <x v="0"/>
    <s v="animation"/>
    <x v="1089"/>
    <d v="2406-12-12T01:44:30"/>
  </r>
  <r>
    <n v="1488"/>
    <s v="Nanolution"/>
    <s v="A blockbuster sci-fi adventure. What would you do if one day your life changed to beyond the imaginable?"/>
    <x v="57"/>
    <n v="360"/>
    <x v="1"/>
    <s v="AU"/>
    <s v="AUD"/>
    <n v="1388928660"/>
    <n v="1386336660"/>
    <b v="0"/>
    <n v="6"/>
    <b v="0"/>
    <x v="5"/>
    <n v="2.4E-2"/>
    <n v="60"/>
    <x v="2"/>
    <s v="fiction"/>
    <x v="1090"/>
    <d v="2410-02-18T15:10:00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s v="GB"/>
    <s v="GBP"/>
    <n v="1440272093"/>
    <n v="1435088093"/>
    <b v="0"/>
    <n v="4"/>
    <b v="0"/>
    <x v="23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s v="AU"/>
    <s v="AUD"/>
    <n v="1396666779"/>
    <n v="1394078379"/>
    <b v="0"/>
    <n v="3"/>
    <b v="0"/>
    <x v="9"/>
    <n v="2.4222222222222221E-2"/>
    <n v="36.333333333333336"/>
    <x v="5"/>
    <s v="video games"/>
    <x v="1092"/>
    <d v="2412-08-02T05:56:30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s v="US"/>
    <s v="USD"/>
    <n v="1483063435"/>
    <n v="1480471435"/>
    <b v="0"/>
    <n v="8"/>
    <b v="0"/>
    <x v="4"/>
    <n v="2.4299999999999999E-2"/>
    <n v="60.75"/>
    <x v="1"/>
    <s v="wearables"/>
    <x v="1093"/>
    <d v="2439-12-18T20:39:10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s v="US"/>
    <s v="USD"/>
    <n v="1451491953"/>
    <n v="1448899953"/>
    <b v="0"/>
    <n v="6"/>
    <b v="0"/>
    <x v="11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s v="US"/>
    <s v="USD"/>
    <n v="1287975829"/>
    <n v="1284087829"/>
    <b v="0"/>
    <n v="7"/>
    <b v="0"/>
    <x v="7"/>
    <n v="2.4375000000000001E-2"/>
    <n v="27.857142857142858"/>
    <x v="3"/>
    <s v="indie rock"/>
    <x v="1095"/>
    <d v="2378-02-22T06:38:10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s v="US"/>
    <s v="USD"/>
    <n v="1443561159"/>
    <n v="1440969159"/>
    <b v="0"/>
    <n v="9"/>
    <b v="0"/>
    <x v="24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s v="US"/>
    <s v="USD"/>
    <n v="1467481468"/>
    <n v="1464889468"/>
    <b v="0"/>
    <n v="3"/>
    <b v="0"/>
    <x v="23"/>
    <n v="2.4500000000000001E-2"/>
    <n v="163.33333333333334"/>
    <x v="8"/>
    <s v="plays"/>
    <x v="1097"/>
    <d v="2435-01-10T09:24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s v="CA"/>
    <s v="CAD"/>
    <n v="1491019140"/>
    <n v="1487548802"/>
    <b v="0"/>
    <n v="3"/>
    <b v="0"/>
    <x v="15"/>
    <n v="2.4777777777777777E-2"/>
    <n v="74.333333333333329"/>
    <x v="2"/>
    <s v="art books"/>
    <x v="1098"/>
    <d v="2442-06-26T15:50:00"/>
  </r>
  <r>
    <n v="945"/>
    <s v="CT BAND"/>
    <s v="Make your watch Smart ! CT Band is an ultra-thin, high-tech smart watch-strap awarded twice at CES 2017 las vegas"/>
    <x v="36"/>
    <n v="2484"/>
    <x v="1"/>
    <s v="FR"/>
    <s v="EUR"/>
    <n v="1487462340"/>
    <n v="1482958626"/>
    <b v="0"/>
    <n v="16"/>
    <b v="0"/>
    <x v="4"/>
    <n v="2.4840000000000001E-2"/>
    <n v="155.25"/>
    <x v="1"/>
    <s v="wearables"/>
    <x v="1099"/>
    <d v="2441-05-10T23:50:00"/>
  </r>
  <r>
    <n v="556"/>
    <s v="Braille Academy"/>
    <s v="An educational platform for learning Unified English Braille Code"/>
    <x v="28"/>
    <n v="200"/>
    <x v="1"/>
    <s v="US"/>
    <s v="USD"/>
    <n v="1452112717"/>
    <n v="1449520717"/>
    <b v="0"/>
    <n v="1"/>
    <b v="0"/>
    <x v="3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x v="1"/>
    <n v="100"/>
    <x v="1"/>
    <s v="DE"/>
    <s v="EUR"/>
    <n v="1455417571"/>
    <n v="1452825571"/>
    <b v="0"/>
    <n v="10"/>
    <b v="0"/>
    <x v="9"/>
    <n v="2.5000000000000001E-2"/>
    <n v="10"/>
    <x v="5"/>
    <s v="video games"/>
    <x v="1101"/>
    <d v="2431-03-16T02:35:10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s v="US"/>
    <s v="USD"/>
    <n v="1307554261"/>
    <n v="1304962261"/>
    <b v="0"/>
    <n v="1"/>
    <b v="0"/>
    <x v="15"/>
    <n v="2.5000000000000001E-2"/>
    <n v="100"/>
    <x v="2"/>
    <s v="art books"/>
    <x v="1102"/>
    <d v="2384-05-07T07:10:10"/>
  </r>
  <r>
    <n v="2382"/>
    <s v="These Easy Days (Canceled)"/>
    <s v="Netiquette classes to teach our youth how make proper use of computer-mediated communications for personal and educational success."/>
    <x v="7"/>
    <n v="75"/>
    <x v="0"/>
    <s v="US"/>
    <s v="USD"/>
    <n v="1438662603"/>
    <n v="1436502603"/>
    <b v="0"/>
    <n v="2"/>
    <b v="0"/>
    <x v="3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s v="US"/>
    <s v="USD"/>
    <n v="1447965917"/>
    <n v="1445370317"/>
    <b v="0"/>
    <n v="2"/>
    <b v="0"/>
    <x v="24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s v="NZ"/>
    <s v="NZD"/>
    <n v="1441837879"/>
    <n v="1439245879"/>
    <b v="0"/>
    <n v="1"/>
    <b v="0"/>
    <x v="24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s v="US"/>
    <s v="USD"/>
    <n v="1427408271"/>
    <n v="1424819871"/>
    <b v="0"/>
    <n v="1"/>
    <b v="0"/>
    <x v="23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x v="20"/>
    <n v="250"/>
    <x v="1"/>
    <s v="CA"/>
    <s v="CAD"/>
    <n v="1410836400"/>
    <n v="1408116152"/>
    <b v="0"/>
    <n v="7"/>
    <b v="0"/>
    <x v="23"/>
    <n v="2.5000000000000001E-2"/>
    <n v="35.714285714285715"/>
    <x v="8"/>
    <s v="plays"/>
    <x v="1107"/>
    <d v="2417-01-28T06:00:00"/>
  </r>
  <r>
    <n v="4058"/>
    <s v="Secret of Shahrazad (World Premier)"/>
    <s v="Help reveal the beauty of Islamic culture by launching this new adventure play celebrating Persian music, dance, and lore."/>
    <x v="202"/>
    <n v="95"/>
    <x v="1"/>
    <s v="US"/>
    <s v="USD"/>
    <n v="1459483140"/>
    <n v="1458178044"/>
    <b v="0"/>
    <n v="4"/>
    <b v="0"/>
    <x v="23"/>
    <n v="2.5333333333333333E-2"/>
    <n v="23.75"/>
    <x v="8"/>
    <s v="plays"/>
    <x v="1108"/>
    <d v="2432-06-28T15:50:00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s v="CA"/>
    <s v="CAD"/>
    <n v="1443379104"/>
    <n v="1440787104"/>
    <b v="0"/>
    <n v="7"/>
    <b v="0"/>
    <x v="20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s v="US"/>
    <s v="USD"/>
    <n v="1467132185"/>
    <n v="1461948185"/>
    <b v="0"/>
    <n v="24"/>
    <b v="0"/>
    <x v="4"/>
    <n v="2.6069999999999999E-2"/>
    <n v="108.625"/>
    <x v="1"/>
    <s v="wearables"/>
    <x v="1110"/>
    <d v="2434-11-30T23:10:50"/>
  </r>
  <r>
    <n v="1079"/>
    <s v="Sirius Online, an indie Space MMO"/>
    <s v="Sirius Online is currently the work of two brothers striving to bring the Era of Freelancer back, adding dynamic markets and more."/>
    <x v="31"/>
    <n v="678"/>
    <x v="1"/>
    <s v="DE"/>
    <s v="EUR"/>
    <n v="1463232936"/>
    <n v="1461072936"/>
    <b v="0"/>
    <n v="18"/>
    <b v="0"/>
    <x v="9"/>
    <n v="2.6076923076923077E-2"/>
    <n v="37.666666666666664"/>
    <x v="5"/>
    <s v="video games"/>
    <x v="1111"/>
    <d v="2433-09-05T15:56:00"/>
  </r>
  <r>
    <n v="605"/>
    <s v="Teach Your Parents iPad (Canceled)"/>
    <s v="An iPad support care package for your parents / seniors."/>
    <x v="6"/>
    <n v="131"/>
    <x v="0"/>
    <s v="US"/>
    <s v="USD"/>
    <n v="1440318908"/>
    <n v="1436430908"/>
    <b v="0"/>
    <n v="8"/>
    <b v="0"/>
    <x v="3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x v="20"/>
    <n v="266"/>
    <x v="0"/>
    <s v="US"/>
    <s v="USD"/>
    <n v="1408827550"/>
    <n v="1406235550"/>
    <b v="0"/>
    <n v="8"/>
    <b v="0"/>
    <x v="8"/>
    <n v="2.6599999999999999E-2"/>
    <n v="33.25"/>
    <x v="4"/>
    <s v="audio"/>
    <x v="1113"/>
    <d v="2416-06-09T17:51:40"/>
  </r>
  <r>
    <n v="2156"/>
    <s v="Beyond Black Space"/>
    <s v="Captain and manage your ship along with your crew in this deep space adventure! (PC/Linux/Mac)"/>
    <x v="225"/>
    <n v="1493"/>
    <x v="1"/>
    <s v="US"/>
    <s v="USD"/>
    <n v="1379363406"/>
    <n v="1375475406"/>
    <b v="0"/>
    <n v="83"/>
    <b v="0"/>
    <x v="9"/>
    <n v="2.6660714285714284E-2"/>
    <n v="17.987951807228917"/>
    <x v="5"/>
    <s v="video games"/>
    <x v="1114"/>
    <d v="2407-02-07T13:01:00"/>
  </r>
  <r>
    <n v="154"/>
    <s v="Quantum Alterations: Sci-fi, Stop Motion &amp; Fantasy Fan Film"/>
    <s v="Fiction Becomes Reality in this non-profit science fiction, stop motion, and fantasy fan film."/>
    <x v="17"/>
    <n v="40"/>
    <x v="0"/>
    <s v="US"/>
    <s v="USD"/>
    <n v="1433336895"/>
    <n v="1429621695"/>
    <b v="0"/>
    <n v="3"/>
    <b v="0"/>
    <x v="0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x v="57"/>
    <n v="400"/>
    <x v="1"/>
    <s v="US"/>
    <s v="USD"/>
    <n v="1287115200"/>
    <n v="1284567905"/>
    <b v="0"/>
    <n v="6"/>
    <b v="0"/>
    <x v="5"/>
    <n v="2.6666666666666668E-2"/>
    <n v="66.666666666666671"/>
    <x v="2"/>
    <s v="fiction"/>
    <x v="1116"/>
    <d v="2377-11-14T16:00:00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s v="US"/>
    <s v="USD"/>
    <n v="1385590111"/>
    <n v="1382994511"/>
    <b v="0"/>
    <n v="5"/>
    <b v="0"/>
    <x v="6"/>
    <n v="2.6666666666666668E-2"/>
    <n v="32"/>
    <x v="3"/>
    <s v="jazz"/>
    <x v="1117"/>
    <d v="2409-01-28T05:25:10"/>
  </r>
  <r>
    <n v="1015"/>
    <s v="SKIN - Wearable music remote control for your mobile phone"/>
    <s v="SKIN - The wearable music remote control which makes your fitness lifestyle a bit easier"/>
    <x v="47"/>
    <n v="240"/>
    <x v="0"/>
    <s v="CH"/>
    <s v="CHF"/>
    <n v="1448489095"/>
    <n v="1445893495"/>
    <b v="0"/>
    <n v="6"/>
    <b v="0"/>
    <x v="4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x v="17"/>
    <n v="40"/>
    <x v="0"/>
    <s v="US"/>
    <s v="USD"/>
    <n v="1490809450"/>
    <n v="1485629050"/>
    <b v="0"/>
    <n v="3"/>
    <b v="0"/>
    <x v="25"/>
    <n v="2.6666666666666668E-2"/>
    <n v="13.333333333333334"/>
    <x v="8"/>
    <s v="musical"/>
    <x v="1119"/>
    <d v="2442-06-02T09:21:40"/>
  </r>
  <r>
    <n v="4095"/>
    <s v="LOPE ENAMORADO"/>
    <s v="Proyecto teatral dirigido por MartÃ­n Acosta que habla y reflexiona sobre el amor y su naturaleza."/>
    <x v="41"/>
    <n v="800"/>
    <x v="1"/>
    <s v="MX"/>
    <s v="MXN"/>
    <n v="1482108350"/>
    <n v="1479516350"/>
    <b v="0"/>
    <n v="1"/>
    <b v="0"/>
    <x v="23"/>
    <n v="2.6666666666666668E-2"/>
    <n v="800"/>
    <x v="8"/>
    <s v="plays"/>
    <x v="1120"/>
    <d v="2439-08-30T07:38:2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s v="ES"/>
    <s v="EUR"/>
    <n v="1484065881"/>
    <n v="1481473881"/>
    <b v="0"/>
    <n v="31"/>
    <b v="0"/>
    <x v="4"/>
    <n v="2.6866666666666667E-2"/>
    <n v="13"/>
    <x v="1"/>
    <s v="wearables"/>
    <x v="1121"/>
    <d v="2440-04-12T21:13:30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x v="1"/>
    <s v="GB"/>
    <s v="GBP"/>
    <n v="1432299600"/>
    <n v="1429707729"/>
    <b v="0"/>
    <n v="25"/>
    <b v="0"/>
    <x v="27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s v="AU"/>
    <s v="AUD"/>
    <n v="1392800922"/>
    <n v="1390381722"/>
    <b v="0"/>
    <n v="5"/>
    <b v="0"/>
    <x v="9"/>
    <n v="2.7E-2"/>
    <n v="16.2"/>
    <x v="5"/>
    <s v="video games"/>
    <x v="1123"/>
    <d v="2411-05-12T19:27:00"/>
  </r>
  <r>
    <n v="3846"/>
    <s v="My Insane Shakespeare"/>
    <s v="My Insane Shakespeare. An original play by Arthur Elbakyan premiering October 13th at United Solo, New York City."/>
    <x v="11"/>
    <n v="189"/>
    <x v="1"/>
    <s v="US"/>
    <s v="USD"/>
    <n v="1412405940"/>
    <n v="1409721542"/>
    <b v="1"/>
    <n v="8"/>
    <b v="0"/>
    <x v="23"/>
    <n v="2.7E-2"/>
    <n v="23.625"/>
    <x v="8"/>
    <s v="plays"/>
    <x v="1124"/>
    <d v="2417-07-28T21:50:00"/>
  </r>
  <r>
    <n v="1769"/>
    <s v="Navajo Textile Project"/>
    <s v="To create a publication, and exhibition documenting the collection of Jamie Ross, longtime collector of Navajo Textiles"/>
    <x v="65"/>
    <n v="1081"/>
    <x v="1"/>
    <s v="US"/>
    <s v="USD"/>
    <n v="1421177959"/>
    <n v="1418585959"/>
    <b v="1"/>
    <n v="22"/>
    <b v="0"/>
    <x v="18"/>
    <n v="2.7025E-2"/>
    <n v="49.136363636363633"/>
    <x v="7"/>
    <s v="photobooks"/>
    <x v="1125"/>
    <d v="2420-05-09T04:33:10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s v="GB"/>
    <s v="GBP"/>
    <n v="1436368622"/>
    <n v="1433776622"/>
    <b v="0"/>
    <n v="8"/>
    <b v="0"/>
    <x v="3"/>
    <n v="2.7199999999999998E-2"/>
    <n v="8.5"/>
    <x v="1"/>
    <s v="web"/>
    <x v="1126"/>
    <d v="2015-07-08T15:17:02"/>
  </r>
  <r>
    <n v="2659"/>
    <s v="test (Canceled)"/>
    <s v="test"/>
    <x v="227"/>
    <n v="1333"/>
    <x v="0"/>
    <s v="US"/>
    <s v="USD"/>
    <n v="1429321210"/>
    <n v="1426729210"/>
    <b v="0"/>
    <n v="10"/>
    <b v="0"/>
    <x v="21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x v="228"/>
    <n v="3"/>
    <x v="1"/>
    <s v="US"/>
    <s v="USD"/>
    <n v="1467129686"/>
    <n v="1464969686"/>
    <b v="0"/>
    <n v="3"/>
    <b v="0"/>
    <x v="13"/>
    <n v="2.7272727272727271E-2"/>
    <n v="1"/>
    <x v="2"/>
    <s v="translations"/>
    <x v="1128"/>
    <d v="2434-11-30T16:14:20"/>
  </r>
  <r>
    <n v="2891"/>
    <s v="Literacy for Brooklyn Kids"/>
    <s v="Did you know that we are enriching the lives of Brooklyn kids through literacy and educational theater? We just need a little help."/>
    <x v="20"/>
    <n v="273"/>
    <x v="1"/>
    <s v="US"/>
    <s v="USD"/>
    <n v="1460751128"/>
    <n v="1455570728"/>
    <b v="0"/>
    <n v="10"/>
    <b v="0"/>
    <x v="23"/>
    <n v="2.7300000000000001E-2"/>
    <n v="27.3"/>
    <x v="8"/>
    <s v="plays"/>
    <x v="1129"/>
    <d v="2432-11-22T10:01:20"/>
  </r>
  <r>
    <n v="232"/>
    <s v="#noblurredlines"/>
    <s v="A high-impact, high-quality resource to address, for young people and youth-related professionals, the issue of sexual consent."/>
    <x v="1"/>
    <n v="110"/>
    <x v="1"/>
    <s v="GB"/>
    <s v="GBP"/>
    <n v="1425066546"/>
    <n v="1422474546"/>
    <b v="0"/>
    <n v="7"/>
    <b v="0"/>
    <x v="1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s v="US"/>
    <s v="USD"/>
    <n v="1465407219"/>
    <n v="1462815219"/>
    <b v="0"/>
    <n v="5"/>
    <b v="0"/>
    <x v="23"/>
    <n v="2.75E-2"/>
    <n v="52.8"/>
    <x v="8"/>
    <s v="plays"/>
    <x v="1131"/>
    <d v="2434-05-15T07:36:30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s v="US"/>
    <s v="USD"/>
    <n v="1387077299"/>
    <n v="1383621299"/>
    <b v="0"/>
    <n v="6"/>
    <b v="0"/>
    <x v="12"/>
    <n v="2.787363950092912E-2"/>
    <n v="35"/>
    <x v="3"/>
    <s v="world music"/>
    <x v="1132"/>
    <d v="2409-07-19T08:29:50"/>
  </r>
  <r>
    <n v="898"/>
    <s v="Foundations: 12 Songs in 2012"/>
    <s v="For each month in 2012, Sonnet will be releasing a Jesus-celebrating, grave-shattering, ear-tickling, mind-provoking song!"/>
    <x v="46"/>
    <n v="70"/>
    <x v="1"/>
    <s v="US"/>
    <s v="USD"/>
    <n v="1326651110"/>
    <n v="1322763110"/>
    <b v="0"/>
    <n v="2"/>
    <b v="0"/>
    <x v="7"/>
    <n v="2.8000000000000001E-2"/>
    <n v="35"/>
    <x v="3"/>
    <s v="indie rock"/>
    <x v="1133"/>
    <d v="2390-05-26T13:58:20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s v="US"/>
    <s v="USD"/>
    <n v="1459992856"/>
    <n v="1456108456"/>
    <b v="0"/>
    <n v="38"/>
    <b v="0"/>
    <x v="4"/>
    <n v="2.8420000000000001E-2"/>
    <n v="74.78947368421052"/>
    <x v="1"/>
    <s v="wearables"/>
    <x v="1134"/>
    <d v="2432-08-26T15:42:40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s v="CA"/>
    <s v="CAD"/>
    <n v="1403539200"/>
    <n v="1400604056"/>
    <b v="0"/>
    <n v="5"/>
    <b v="0"/>
    <x v="23"/>
    <n v="2.8500000000000001E-2"/>
    <n v="57"/>
    <x v="8"/>
    <s v="plays"/>
    <x v="1135"/>
    <d v="2414-10-06T16:00:00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s v="US"/>
    <s v="USD"/>
    <n v="1410972319"/>
    <n v="1408380319"/>
    <b v="0"/>
    <n v="14"/>
    <b v="0"/>
    <x v="2"/>
    <n v="2.87E-2"/>
    <n v="61.5"/>
    <x v="0"/>
    <s v="animation"/>
    <x v="1136"/>
    <d v="2417-02-12T23:33:10"/>
  </r>
  <r>
    <n v="1456"/>
    <s v="Sometimes you don't need love (Canceled)"/>
    <s v="English Version of my auto-published novel"/>
    <x v="6"/>
    <n v="145"/>
    <x v="0"/>
    <s v="IT"/>
    <s v="EUR"/>
    <n v="1483459365"/>
    <n v="1480867365"/>
    <b v="0"/>
    <n v="3"/>
    <b v="0"/>
    <x v="13"/>
    <n v="2.9000000000000001E-2"/>
    <n v="48.333333333333336"/>
    <x v="2"/>
    <s v="translations"/>
    <x v="1137"/>
    <d v="2440-02-02T16:27:30"/>
  </r>
  <r>
    <n v="1175"/>
    <s v="Bad To The Cone Food Service ATX"/>
    <s v="&quot;Create-Your-Cone&quot;. Freshly made waffle cones stuffed with your choice of yummy ingredients, or frozen yogurt!"/>
    <x v="2"/>
    <n v="585"/>
    <x v="1"/>
    <s v="US"/>
    <s v="USD"/>
    <n v="1436981339"/>
    <n v="1434389339"/>
    <b v="0"/>
    <n v="9"/>
    <b v="0"/>
    <x v="11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x v="23"/>
    <n v="732.5"/>
    <x v="1"/>
    <s v="US"/>
    <s v="USD"/>
    <n v="1334326635"/>
    <n v="1329146235"/>
    <b v="0"/>
    <n v="21"/>
    <b v="0"/>
    <x v="9"/>
    <n v="2.93E-2"/>
    <n v="34.88095238095238"/>
    <x v="5"/>
    <s v="video games"/>
    <x v="1139"/>
    <d v="2392-10-30T22:52:30"/>
  </r>
  <r>
    <n v="1806"/>
    <s v="American Presidents Naked"/>
    <s v="Join me in publishing an amazing and unprecedented book with full frontal photopraphs of 8 American Presidents Naked"/>
    <x v="2"/>
    <n v="591"/>
    <x v="1"/>
    <s v="GB"/>
    <s v="GBP"/>
    <n v="1412090349"/>
    <n v="1409066349"/>
    <b v="1"/>
    <n v="8"/>
    <b v="0"/>
    <x v="18"/>
    <n v="2.955E-2"/>
    <n v="73.875"/>
    <x v="7"/>
    <s v="photobooks"/>
    <x v="1140"/>
    <d v="2417-06-22T09:11:30"/>
  </r>
  <r>
    <n v="880"/>
    <s v="Lifelike Figures Vinyl Pressing!"/>
    <s v="A record representing an era in East Bay local music that sustained art &amp; community that deserves to be preserved on 180 gram vinyl."/>
    <x v="230"/>
    <n v="113"/>
    <x v="1"/>
    <s v="US"/>
    <s v="USD"/>
    <n v="1351582938"/>
    <n v="1348731738"/>
    <b v="0"/>
    <n v="8"/>
    <b v="0"/>
    <x v="7"/>
    <n v="2.9894179894179893E-2"/>
    <n v="14.125"/>
    <x v="3"/>
    <s v="indie rock"/>
    <x v="1141"/>
    <d v="2398-04-20T05:03:00"/>
  </r>
  <r>
    <n v="511"/>
    <s v="Stuck On An Eyeland"/>
    <s v="A project that incorporates animation and comic art into a relevant story. 4 boys, 1 eyeland, and a whole lot of drama!!!"/>
    <x v="6"/>
    <n v="150"/>
    <x v="1"/>
    <s v="US"/>
    <s v="USD"/>
    <n v="1365228982"/>
    <n v="1362640582"/>
    <b v="0"/>
    <n v="5"/>
    <b v="0"/>
    <x v="2"/>
    <n v="0.03"/>
    <n v="30"/>
    <x v="0"/>
    <s v="animation"/>
    <x v="1142"/>
    <d v="2402-08-16T14:43:40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s v="GB"/>
    <s v="GBP"/>
    <n v="1431072843"/>
    <n v="1427184843"/>
    <b v="0"/>
    <n v="3"/>
    <b v="0"/>
    <x v="3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s v="DK"/>
    <s v="DKK"/>
    <n v="1461765300"/>
    <n v="1459198499"/>
    <b v="0"/>
    <n v="8"/>
    <b v="0"/>
    <x v="13"/>
    <n v="0.03"/>
    <n v="75"/>
    <x v="2"/>
    <s v="translations"/>
    <x v="1144"/>
    <d v="2433-03-19T19:10:00"/>
  </r>
  <r>
    <n v="2343"/>
    <s v="Mobile Excellence Awards (Canceled)"/>
    <s v="The most influential and prestigious awards program that honors innovation and leadership in mobile technology and entertainment"/>
    <x v="20"/>
    <n v="300"/>
    <x v="0"/>
    <s v="US"/>
    <s v="USD"/>
    <n v="1452282420"/>
    <n v="1447962505"/>
    <b v="0"/>
    <n v="1"/>
    <b v="0"/>
    <x v="3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s v="US"/>
    <s v="USD"/>
    <n v="1323994754"/>
    <n v="1321402754"/>
    <b v="0"/>
    <n v="2"/>
    <b v="0"/>
    <x v="22"/>
    <n v="0.03"/>
    <n v="75"/>
    <x v="2"/>
    <s v="children's books"/>
    <x v="1146"/>
    <d v="2389-07-23T03:12:20"/>
  </r>
  <r>
    <n v="3115"/>
    <s v="spoken word pop-up:"/>
    <s v="We are creating a mobile community devoted to the spreading and sharing of spoken word and other kinds of storytelling."/>
    <x v="20"/>
    <n v="300"/>
    <x v="1"/>
    <s v="SE"/>
    <s v="SEK"/>
    <n v="1465123427"/>
    <n v="1462531427"/>
    <b v="0"/>
    <n v="1"/>
    <b v="0"/>
    <x v="24"/>
    <n v="0.03"/>
    <n v="300"/>
    <x v="8"/>
    <s v="spaces"/>
    <x v="1147"/>
    <d v="2434-04-12T11:17:50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s v="US"/>
    <s v="USD"/>
    <n v="1407536846"/>
    <n v="1404944846"/>
    <b v="0"/>
    <n v="11"/>
    <b v="0"/>
    <x v="24"/>
    <n v="3.0066666666666665E-2"/>
    <n v="41"/>
    <x v="8"/>
    <s v="spaces"/>
    <x v="1148"/>
    <d v="2416-01-12T08:34:20"/>
  </r>
  <r>
    <n v="1240"/>
    <s v="Message of Peace, Love &amp; Unity (Canceled)"/>
    <s v="Sharing positive vibes of Peace, Love &amp; Unity with the World through conscious Reggae Music!"/>
    <x v="28"/>
    <n v="241"/>
    <x v="0"/>
    <s v="US"/>
    <s v="USD"/>
    <n v="1373665860"/>
    <n v="1368579457"/>
    <b v="0"/>
    <n v="8"/>
    <b v="0"/>
    <x v="12"/>
    <n v="3.0124999999999999E-2"/>
    <n v="30.125"/>
    <x v="3"/>
    <s v="world music"/>
    <x v="1149"/>
    <d v="2405-04-19T02:30:00"/>
  </r>
  <r>
    <n v="905"/>
    <s v="Jazz For Everyone!"/>
    <s v="Working hard to get into the studio to record, produce, and edit my break out CD. I hope to realize my vision!"/>
    <x v="32"/>
    <n v="196"/>
    <x v="1"/>
    <s v="US"/>
    <s v="USD"/>
    <n v="1295847926"/>
    <n v="1290663926"/>
    <b v="0"/>
    <n v="6"/>
    <b v="0"/>
    <x v="6"/>
    <n v="3.0153846153846153E-2"/>
    <n v="32.666666666666664"/>
    <x v="3"/>
    <s v="jazz"/>
    <x v="1150"/>
    <d v="2380-08-21T09:34:20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s v="US"/>
    <s v="USD"/>
    <n v="1415558879"/>
    <n v="1412963279"/>
    <b v="0"/>
    <n v="18"/>
    <b v="0"/>
    <x v="4"/>
    <n v="3.058E-2"/>
    <n v="84.944444444444443"/>
    <x v="1"/>
    <s v="wearables"/>
    <x v="1151"/>
    <d v="2418-07-28T19:59:50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s v="US"/>
    <s v="USD"/>
    <n v="1440215940"/>
    <n v="1436805660"/>
    <b v="0"/>
    <n v="13"/>
    <b v="0"/>
    <x v="11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s v="US"/>
    <s v="USD"/>
    <n v="1441649397"/>
    <n v="1439057397"/>
    <b v="0"/>
    <n v="3"/>
    <b v="0"/>
    <x v="23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x v="2"/>
    <n v="621"/>
    <x v="0"/>
    <s v="US"/>
    <s v="USD"/>
    <n v="1468496933"/>
    <n v="1465904933"/>
    <b v="0"/>
    <n v="7"/>
    <b v="0"/>
    <x v="4"/>
    <n v="3.1050000000000001E-2"/>
    <n v="88.714285714285708"/>
    <x v="1"/>
    <s v="wearables"/>
    <x v="1154"/>
    <d v="2435-05-07T22:08:50"/>
  </r>
  <r>
    <n v="4111"/>
    <s v="REBORN IN LOVE"/>
    <s v="REBORN IN LOVE is the sequel to REBORN FROM ABOVE: A Tale of Eternal Love.  This is part two, of a One-Act play series."/>
    <x v="7"/>
    <n v="94"/>
    <x v="1"/>
    <s v="US"/>
    <s v="USD"/>
    <n v="1424747740"/>
    <n v="1422155740"/>
    <b v="0"/>
    <n v="6"/>
    <b v="0"/>
    <x v="23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s v="US"/>
    <s v="USD"/>
    <n v="1438405140"/>
    <n v="1435731041"/>
    <b v="0"/>
    <n v="58"/>
    <b v="0"/>
    <x v="0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x v="231"/>
    <n v="85"/>
    <x v="2"/>
    <s v="US"/>
    <s v="USD"/>
    <n v="1491769769"/>
    <n v="1489181369"/>
    <b v="0"/>
    <n v="4"/>
    <b v="0"/>
    <x v="28"/>
    <n v="3.1481481481481478E-2"/>
    <n v="21.25"/>
    <x v="6"/>
    <s v="small batch"/>
    <x v="1157"/>
    <d v="2442-09-21T12:54:50"/>
  </r>
  <r>
    <n v="1985"/>
    <s v="Metrospective - photography project"/>
    <s v="A personal journey to document people on the worlds 10 largest metro systems. The end result being one truly epic photographic essay!"/>
    <x v="232"/>
    <n v="51"/>
    <x v="1"/>
    <s v="GB"/>
    <s v="GBP"/>
    <n v="1470178800"/>
    <n v="1467650771"/>
    <b v="0"/>
    <n v="4"/>
    <b v="0"/>
    <x v="19"/>
    <n v="3.1875000000000001E-2"/>
    <n v="12.75"/>
    <x v="7"/>
    <s v="people"/>
    <x v="1158"/>
    <d v="2435-11-18T14:00:00"/>
  </r>
  <r>
    <n v="507"/>
    <s v="Code Monkeys"/>
    <s v="&quot;Code Monkey(s)&quot; is a short animated-series about life from the perspective of an engineer who feels like an actual &quot;Code Monkey&quot;."/>
    <x v="2"/>
    <n v="640"/>
    <x v="1"/>
    <s v="US"/>
    <s v="USD"/>
    <n v="1350687657"/>
    <n v="1346799657"/>
    <b v="0"/>
    <n v="10"/>
    <b v="0"/>
    <x v="2"/>
    <n v="3.2000000000000001E-2"/>
    <n v="64"/>
    <x v="0"/>
    <s v="animation"/>
    <x v="1159"/>
    <d v="2398-01-06T14:09:30"/>
  </r>
  <r>
    <n v="903"/>
    <s v="U City Jazz Festival, St. Louis, MO"/>
    <s v="The U City Jazz Festival is offered for free to the community and features the best jazz talent from the midwest."/>
    <x v="6"/>
    <n v="160"/>
    <x v="1"/>
    <s v="US"/>
    <s v="USD"/>
    <n v="1348367100"/>
    <n v="1346180780"/>
    <b v="0"/>
    <n v="4"/>
    <b v="0"/>
    <x v="6"/>
    <n v="3.2000000000000001E-2"/>
    <n v="40"/>
    <x v="3"/>
    <s v="jazz"/>
    <x v="1160"/>
    <d v="2397-04-13T00:10:00"/>
  </r>
  <r>
    <n v="4090"/>
    <s v="&quot; Sweet O'l Mama &quot; Theater Production"/>
    <s v="A gripping re-enactment of a true breast cancer survival story, highlighted with inspiration and laughter!"/>
    <x v="19"/>
    <n v="32"/>
    <x v="1"/>
    <s v="US"/>
    <s v="USD"/>
    <n v="1438959600"/>
    <n v="1437754137"/>
    <b v="0"/>
    <n v="3"/>
    <b v="0"/>
    <x v="23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s v="GB"/>
    <s v="GBP"/>
    <n v="1448722494"/>
    <n v="1446562494"/>
    <b v="0"/>
    <n v="3"/>
    <b v="0"/>
    <x v="23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x v="20"/>
    <n v="325"/>
    <x v="1"/>
    <s v="US"/>
    <s v="USD"/>
    <n v="1440912480"/>
    <n v="1438385283"/>
    <b v="0"/>
    <n v="10"/>
    <b v="0"/>
    <x v="1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x v="28"/>
    <n v="260"/>
    <x v="1"/>
    <s v="US"/>
    <s v="USD"/>
    <n v="1408581930"/>
    <n v="1405989930"/>
    <b v="0"/>
    <n v="9"/>
    <b v="0"/>
    <x v="7"/>
    <n v="3.2500000000000001E-2"/>
    <n v="28.888888888888889"/>
    <x v="3"/>
    <s v="indie rock"/>
    <x v="1164"/>
    <d v="2416-05-12T07:35:00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x v="1"/>
    <s v="US"/>
    <s v="USD"/>
    <n v="1343016000"/>
    <n v="1340296440"/>
    <b v="0"/>
    <n v="8"/>
    <b v="0"/>
    <x v="6"/>
    <n v="3.2500000000000001E-2"/>
    <n v="65"/>
    <x v="3"/>
    <s v="jazz"/>
    <x v="1165"/>
    <d v="2395-08-02T16:00:00"/>
  </r>
  <r>
    <n v="3946"/>
    <s v="DR. Mecurio's Mythical Marvels &amp; Beastiry"/>
    <s v="Dr. Mecurio's is an original work of fantasy designed and written for the stage."/>
    <x v="16"/>
    <n v="195"/>
    <x v="1"/>
    <s v="US"/>
    <s v="USD"/>
    <n v="1425110400"/>
    <n v="1422388822"/>
    <b v="0"/>
    <n v="5"/>
    <b v="0"/>
    <x v="23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x v="233"/>
    <n v="116"/>
    <x v="1"/>
    <s v="GB"/>
    <s v="GBP"/>
    <n v="1434395418"/>
    <n v="1431630618"/>
    <b v="0"/>
    <n v="4"/>
    <b v="0"/>
    <x v="25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s v="AU"/>
    <s v="AUD"/>
    <n v="1429839571"/>
    <n v="1427247571"/>
    <b v="0"/>
    <n v="6"/>
    <b v="0"/>
    <x v="3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x v="46"/>
    <n v="82.01"/>
    <x v="1"/>
    <s v="US"/>
    <s v="USD"/>
    <n v="1400091095"/>
    <n v="1398363095"/>
    <b v="0"/>
    <n v="4"/>
    <b v="0"/>
    <x v="2"/>
    <n v="3.2804E-2"/>
    <n v="20.502500000000001"/>
    <x v="0"/>
    <s v="animation"/>
    <x v="1169"/>
    <d v="2413-09-02T13:55:50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s v="US"/>
    <s v="USD"/>
    <n v="1438543033"/>
    <n v="1435951033"/>
    <b v="0"/>
    <n v="15"/>
    <b v="0"/>
    <x v="4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s v="US"/>
    <s v="USD"/>
    <n v="1273356960"/>
    <n v="1268255751"/>
    <b v="0"/>
    <n v="4"/>
    <b v="0"/>
    <x v="2"/>
    <n v="3.307692307692308E-2"/>
    <n v="53.75"/>
    <x v="0"/>
    <s v="animation"/>
    <x v="1171"/>
    <d v="2373-07-06T06:40:00"/>
  </r>
  <r>
    <n v="514"/>
    <s v="I'm Sticking With You."/>
    <s v="A film created entirely out of paper, visual effects and found objects depicts how one man created a new life for himself."/>
    <x v="17"/>
    <n v="50"/>
    <x v="1"/>
    <s v="CA"/>
    <s v="CAD"/>
    <n v="1407595447"/>
    <n v="1405003447"/>
    <b v="0"/>
    <n v="3"/>
    <b v="0"/>
    <x v="2"/>
    <n v="3.3333333333333333E-2"/>
    <n v="16.666666666666668"/>
    <x v="0"/>
    <s v="animation"/>
    <x v="1172"/>
    <d v="2416-01-19T03:21:10"/>
  </r>
  <r>
    <n v="592"/>
    <s v="Go Start A Biz"/>
    <s v="Together, we can build a FREE, business start-up system that will help aspiring entrepreneurs change their economic circumstances."/>
    <x v="37"/>
    <n v="250"/>
    <x v="1"/>
    <s v="US"/>
    <s v="USD"/>
    <n v="1417584860"/>
    <n v="1414992860"/>
    <b v="0"/>
    <n v="1"/>
    <b v="0"/>
    <x v="3"/>
    <n v="3.3333333333333333E-2"/>
    <n v="250"/>
    <x v="1"/>
    <s v="web"/>
    <x v="1173"/>
    <d v="2419-03-20T07:43:20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s v="US"/>
    <s v="USD"/>
    <n v="1257047940"/>
    <n v="1252718519"/>
    <b v="0"/>
    <n v="1"/>
    <b v="0"/>
    <x v="5"/>
    <n v="3.3333333333333333E-2"/>
    <n v="50"/>
    <x v="2"/>
    <s v="fiction"/>
    <x v="1174"/>
    <d v="2368-05-05T15:50:00"/>
  </r>
  <r>
    <n v="1810"/>
    <s v="Film Speed"/>
    <s v="Film Speed is a series of Zines focusing on architecture shot completely on 35 and 120mm film."/>
    <x v="33"/>
    <n v="15"/>
    <x v="1"/>
    <s v="US"/>
    <s v="USD"/>
    <n v="1408657826"/>
    <n v="1407621026"/>
    <b v="0"/>
    <n v="2"/>
    <b v="0"/>
    <x v="18"/>
    <n v="3.3333333333333333E-2"/>
    <n v="7.5"/>
    <x v="7"/>
    <s v="photobooks"/>
    <x v="1175"/>
    <d v="2416-05-21T02:24:20"/>
  </r>
  <r>
    <n v="3137"/>
    <s v="Richard III - Presented by REBATEnsemble/Theatre Off Jackson"/>
    <s v="Set in 1930s Chinatown, evocative of old world South Jackson Street during the Jazz era."/>
    <x v="17"/>
    <n v="50"/>
    <x v="2"/>
    <s v="US"/>
    <s v="USD"/>
    <n v="1493838720"/>
    <n v="1489439669"/>
    <b v="0"/>
    <n v="1"/>
    <b v="0"/>
    <x v="23"/>
    <n v="3.3333333333333333E-2"/>
    <n v="50"/>
    <x v="8"/>
    <s v="plays"/>
    <x v="1176"/>
    <d v="2443-05-19T00:00:00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s v="GB"/>
    <s v="GBP"/>
    <n v="1481132169"/>
    <n v="1479317769"/>
    <b v="0"/>
    <n v="16"/>
    <b v="0"/>
    <x v="24"/>
    <n v="3.3399999999999999E-2"/>
    <n v="20.875"/>
    <x v="8"/>
    <s v="spaces"/>
    <x v="1177"/>
    <d v="2439-05-09T08:01:30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s v="IT"/>
    <s v="EUR"/>
    <n v="1479410886"/>
    <n v="1474223286"/>
    <b v="0"/>
    <n v="2"/>
    <b v="0"/>
    <x v="3"/>
    <n v="3.3444444444444443E-2"/>
    <n v="150.5"/>
    <x v="1"/>
    <s v="web"/>
    <x v="1178"/>
    <d v="2438-10-22T02:41:00"/>
  </r>
  <r>
    <n v="3947"/>
    <s v="Tell'em I'm Gonna Make It"/>
    <s v="Soon to be known as one of the greatest gospel stage plays of all times. Great hit in New England and now we want to take  it on tour"/>
    <x v="7"/>
    <n v="101"/>
    <x v="1"/>
    <s v="US"/>
    <s v="USD"/>
    <n v="1475378744"/>
    <n v="1472786744"/>
    <b v="0"/>
    <n v="2"/>
    <b v="0"/>
    <x v="23"/>
    <n v="3.3666666666666664E-2"/>
    <n v="50.5"/>
    <x v="8"/>
    <s v="plays"/>
    <x v="1179"/>
    <d v="2437-07-12T10:17:20"/>
  </r>
  <r>
    <n v="1066"/>
    <s v="So I'm A Dark Lord"/>
    <s v="A parody of old school RPGs where you are a new Dark Lord on a quest to amass monsters and allies on your side."/>
    <x v="30"/>
    <n v="5051"/>
    <x v="1"/>
    <s v="US"/>
    <s v="USD"/>
    <n v="1375657582"/>
    <n v="1371769582"/>
    <b v="0"/>
    <n v="148"/>
    <b v="0"/>
    <x v="9"/>
    <n v="3.3673333333333333E-2"/>
    <n v="34.128378378378379"/>
    <x v="5"/>
    <s v="video games"/>
    <x v="1180"/>
    <d v="2405-12-05T15:03:40"/>
  </r>
  <r>
    <n v="184"/>
    <s v="Lana - Short film"/>
    <s v="&quot;Lana&quot; is an horror/dramatic short film, written by myself, about a young woman fighting the darkness in her, but it might be too late."/>
    <x v="17"/>
    <n v="51"/>
    <x v="1"/>
    <s v="CA"/>
    <s v="CAD"/>
    <n v="1409543940"/>
    <n v="1404586762"/>
    <b v="0"/>
    <n v="2"/>
    <b v="0"/>
    <x v="1"/>
    <n v="3.4000000000000002E-2"/>
    <n v="25.5"/>
    <x v="0"/>
    <s v="drama"/>
    <x v="1181"/>
    <d v="2416-08-31T15:50:00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s v="GB"/>
    <s v="GBP"/>
    <n v="1430470772"/>
    <n v="1427878772"/>
    <b v="0"/>
    <n v="12"/>
    <b v="0"/>
    <x v="25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x v="41"/>
    <n v="1026"/>
    <x v="1"/>
    <s v="CA"/>
    <s v="CAD"/>
    <n v="1457967975"/>
    <n v="1455379575"/>
    <b v="0"/>
    <n v="9"/>
    <b v="0"/>
    <x v="9"/>
    <n v="3.4200000000000001E-2"/>
    <n v="114"/>
    <x v="5"/>
    <s v="video games"/>
    <x v="1183"/>
    <d v="2432-01-05T07:02:30"/>
  </r>
  <r>
    <n v="3869"/>
    <s v="The Masturbation Musical (Canceled)"/>
    <s v="A Musical about 3 women who pursue their Pleasure and end up finding themselves."/>
    <x v="234"/>
    <n v="452"/>
    <x v="0"/>
    <s v="US"/>
    <s v="USD"/>
    <n v="1426302660"/>
    <n v="1423761792"/>
    <b v="0"/>
    <n v="15"/>
    <b v="0"/>
    <x v="25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s v="US"/>
    <s v="USD"/>
    <n v="1481000340"/>
    <n v="1478386812"/>
    <b v="0"/>
    <n v="11"/>
    <b v="0"/>
    <x v="23"/>
    <n v="3.4666666666666665E-2"/>
    <n v="47.272727272727273"/>
    <x v="8"/>
    <s v="plays"/>
    <x v="1185"/>
    <d v="2439-04-24T01:50:00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s v="US"/>
    <s v="USD"/>
    <n v="1432178810"/>
    <n v="1429586810"/>
    <b v="0"/>
    <n v="3"/>
    <b v="0"/>
    <x v="5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s v="MX"/>
    <s v="MXN"/>
    <n v="1486317653"/>
    <n v="1481133653"/>
    <b v="0"/>
    <n v="6"/>
    <b v="0"/>
    <x v="4"/>
    <n v="3.5499999999999997E-2"/>
    <n v="591.66666666666663"/>
    <x v="1"/>
    <s v="wearables"/>
    <x v="1187"/>
    <d v="2440-12-29T12:08:50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x v="0"/>
    <s v="US"/>
    <s v="USD"/>
    <n v="1432916235"/>
    <n v="1430324235"/>
    <b v="0"/>
    <n v="41"/>
    <b v="0"/>
    <x v="4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x v="7"/>
    <n v="107"/>
    <x v="1"/>
    <s v="GB"/>
    <s v="GBP"/>
    <n v="1422553565"/>
    <n v="1417369565"/>
    <b v="1"/>
    <n v="4"/>
    <b v="0"/>
    <x v="18"/>
    <n v="3.5666666666666666E-2"/>
    <n v="26.75"/>
    <x v="7"/>
    <s v="photobooks"/>
    <x v="1189"/>
    <d v="2420-10-15T09:40:50"/>
  </r>
  <r>
    <n v="3098"/>
    <s v="The Enchanted Cottage"/>
    <s v="A magical space, full of fairytale favorites, designed to make each individual have a unique experience; children's dreams made real."/>
    <x v="235"/>
    <n v="1758"/>
    <x v="1"/>
    <s v="US"/>
    <s v="USD"/>
    <n v="1454890620"/>
    <n v="1450724449"/>
    <b v="0"/>
    <n v="27"/>
    <b v="0"/>
    <x v="24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x v="6"/>
    <n v="187"/>
    <x v="1"/>
    <s v="US"/>
    <s v="USD"/>
    <n v="1411824444"/>
    <n v="1406640444"/>
    <b v="1"/>
    <n v="15"/>
    <b v="0"/>
    <x v="18"/>
    <n v="3.7400000000000003E-2"/>
    <n v="12.466666666666667"/>
    <x v="7"/>
    <s v="photobooks"/>
    <x v="1191"/>
    <d v="2417-05-22T14:34:00"/>
  </r>
  <r>
    <n v="3130"/>
    <s v="MEDEA | A New Vision"/>
    <s v="A shockingly relevant modern take on a 2,000-year-old tragedy that confronts current gender politics."/>
    <x v="20"/>
    <n v="375"/>
    <x v="2"/>
    <s v="US"/>
    <s v="USD"/>
    <n v="1492145940"/>
    <n v="1489504916"/>
    <b v="0"/>
    <n v="4"/>
    <b v="0"/>
    <x v="23"/>
    <n v="3.7499999999999999E-2"/>
    <n v="93.75"/>
    <x v="8"/>
    <s v="plays"/>
    <x v="1192"/>
    <d v="2442-11-04T01:50:00"/>
  </r>
  <r>
    <n v="1560"/>
    <s v="Fine Art Landscape 2015 Calendar"/>
    <s v="I would like to share my landscape photographic travels of 2014 with more than just family an friends. 12 months of images."/>
    <x v="46"/>
    <n v="94"/>
    <x v="1"/>
    <s v="US"/>
    <s v="USD"/>
    <n v="1415842193"/>
    <n v="1414110593"/>
    <b v="0"/>
    <n v="4"/>
    <b v="0"/>
    <x v="14"/>
    <n v="3.7600000000000001E-2"/>
    <n v="23.5"/>
    <x v="7"/>
    <s v="nature"/>
    <x v="1193"/>
    <d v="2418-08-30T14:58:50"/>
  </r>
  <r>
    <n v="3850"/>
    <s v="The Vagina Monologues 2015"/>
    <s v="V-Day is a global activist movement to end violence against women and girls."/>
    <x v="19"/>
    <n v="38"/>
    <x v="1"/>
    <s v="US"/>
    <s v="USD"/>
    <n v="1420081143"/>
    <n v="1417489143"/>
    <b v="1"/>
    <n v="4"/>
    <b v="0"/>
    <x v="23"/>
    <n v="3.7999999999999999E-2"/>
    <n v="9.5"/>
    <x v="8"/>
    <s v="plays"/>
    <x v="1194"/>
    <d v="2420-01-03T05:50:30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x v="1"/>
    <s v="US"/>
    <s v="USD"/>
    <n v="1463821338"/>
    <n v="1461229338"/>
    <b v="0"/>
    <n v="17"/>
    <b v="0"/>
    <x v="4"/>
    <n v="3.8206896551724136E-2"/>
    <n v="65.17647058823529"/>
    <x v="1"/>
    <s v="wearables"/>
    <x v="1195"/>
    <d v="2433-11-12T18:23:00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s v="US"/>
    <s v="USD"/>
    <n v="1427510586"/>
    <n v="1424922186"/>
    <b v="0"/>
    <n v="19"/>
    <b v="0"/>
    <x v="11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x v="22"/>
    <n v="1937"/>
    <x v="0"/>
    <s v="US"/>
    <s v="USD"/>
    <n v="1398042000"/>
    <n v="1395089981"/>
    <b v="0"/>
    <n v="40"/>
    <b v="0"/>
    <x v="12"/>
    <n v="3.8739999999999997E-2"/>
    <n v="48.424999999999997"/>
    <x v="3"/>
    <s v="world music"/>
    <x v="1197"/>
    <d v="2413-01-08T10:00:00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s v="US"/>
    <s v="USD"/>
    <n v="1427807640"/>
    <n v="1423325626"/>
    <b v="0"/>
    <n v="8"/>
    <b v="0"/>
    <x v="11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x v="1"/>
    <s v="GB"/>
    <s v="GBP"/>
    <n v="1410281360"/>
    <n v="1406825360"/>
    <b v="0"/>
    <n v="3"/>
    <b v="0"/>
    <x v="23"/>
    <n v="3.8860103626943004E-2"/>
    <n v="25"/>
    <x v="8"/>
    <s v="plays"/>
    <x v="1199"/>
    <d v="2416-11-25T00:13:20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s v="US"/>
    <s v="USD"/>
    <n v="1409962211"/>
    <n v="1407370211"/>
    <b v="0"/>
    <n v="13"/>
    <b v="0"/>
    <x v="23"/>
    <n v="3.8875E-2"/>
    <n v="23.923076923076923"/>
    <x v="8"/>
    <s v="plays"/>
    <x v="1200"/>
    <d v="2416-10-19T01:41:50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s v="US"/>
    <s v="USD"/>
    <n v="1408029623"/>
    <n v="1405437623"/>
    <b v="0"/>
    <n v="13"/>
    <b v="0"/>
    <x v="3"/>
    <n v="3.9334666666666664E-2"/>
    <n v="45.386153846153846"/>
    <x v="1"/>
    <s v="web"/>
    <x v="1201"/>
    <d v="2416-03-09T09:23:50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s v="US"/>
    <s v="USD"/>
    <n v="1432151326"/>
    <n v="1429559326"/>
    <b v="0"/>
    <n v="14"/>
    <b v="0"/>
    <x v="24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x v="46"/>
    <n v="100"/>
    <x v="1"/>
    <s v="US"/>
    <s v="USD"/>
    <n v="1478059140"/>
    <n v="1476391223"/>
    <b v="0"/>
    <n v="3"/>
    <b v="0"/>
    <x v="11"/>
    <n v="0.04"/>
    <n v="33.333333333333336"/>
    <x v="6"/>
    <s v="food trucks"/>
    <x v="1203"/>
    <d v="2438-05-18T15:50:00"/>
  </r>
  <r>
    <n v="1542"/>
    <s v="From student to beekeeper"/>
    <s v="The photography project aims to show challenges &amp; successes of a  student attempting to continue his family beekeeping heritage."/>
    <x v="60"/>
    <n v="20"/>
    <x v="1"/>
    <s v="CA"/>
    <s v="CAD"/>
    <n v="1435708500"/>
    <n v="1434412500"/>
    <b v="0"/>
    <n v="1"/>
    <b v="0"/>
    <x v="14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x v="46"/>
    <n v="100"/>
    <x v="1"/>
    <s v="US"/>
    <s v="USD"/>
    <n v="1411227633"/>
    <n v="1408549233"/>
    <b v="0"/>
    <n v="1"/>
    <b v="0"/>
    <x v="14"/>
    <n v="0.04"/>
    <n v="100"/>
    <x v="7"/>
    <s v="nature"/>
    <x v="1205"/>
    <d v="2417-03-14T12:45:30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s v="US"/>
    <s v="USD"/>
    <n v="1420952340"/>
    <n v="1418146883"/>
    <b v="0"/>
    <n v="16"/>
    <b v="0"/>
    <x v="25"/>
    <n v="4.0045454545454544E-2"/>
    <n v="55.0625"/>
    <x v="8"/>
    <s v="musical"/>
    <x v="1206"/>
    <d v="2420-04-13T01:50:00"/>
  </r>
  <r>
    <n v="3799"/>
    <s v="A Story Once Told"/>
    <s v="An original musical on it's way to the stage in Minneapolis, MN. Feel free to ask any questions."/>
    <x v="20"/>
    <n v="402"/>
    <x v="1"/>
    <s v="US"/>
    <s v="USD"/>
    <n v="1457734843"/>
    <n v="1455142843"/>
    <b v="0"/>
    <n v="4"/>
    <b v="0"/>
    <x v="25"/>
    <n v="4.02E-2"/>
    <n v="100.5"/>
    <x v="8"/>
    <s v="musical"/>
    <x v="1207"/>
    <d v="2431-12-09T07:27:10"/>
  </r>
  <r>
    <n v="3191"/>
    <s v="Decree 770: Europa"/>
    <s v="A brand new musical about the ban of contraception and abortion in Romania and the revolution that ended it all in 1989."/>
    <x v="202"/>
    <n v="151"/>
    <x v="1"/>
    <s v="US"/>
    <s v="USD"/>
    <n v="1471370869"/>
    <n v="1466186869"/>
    <b v="0"/>
    <n v="4"/>
    <b v="0"/>
    <x v="25"/>
    <n v="4.0266666666666666E-2"/>
    <n v="37.75"/>
    <x v="8"/>
    <s v="musical"/>
    <x v="1208"/>
    <d v="2436-04-04T13:18:10"/>
  </r>
  <r>
    <n v="168"/>
    <s v="Moving On"/>
    <s v="A homeless Gulf War 2 vet, and Congressional Medal of Honor recipient fights for his sanity on the mean streets of Albuquerque."/>
    <x v="28"/>
    <n v="325"/>
    <x v="1"/>
    <s v="US"/>
    <s v="USD"/>
    <n v="1426791770"/>
    <n v="1424203370"/>
    <b v="0"/>
    <n v="3"/>
    <b v="0"/>
    <x v="1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x v="41"/>
    <n v="1225"/>
    <x v="1"/>
    <s v="US"/>
    <s v="USD"/>
    <n v="1468729149"/>
    <n v="1463545149"/>
    <b v="0"/>
    <n v="7"/>
    <b v="0"/>
    <x v="23"/>
    <n v="4.0833333333333333E-2"/>
    <n v="175"/>
    <x v="8"/>
    <s v="plays"/>
    <x v="1210"/>
    <d v="2435-06-03T19:11:30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s v="GB"/>
    <s v="GBP"/>
    <n v="1442440800"/>
    <n v="1440497876"/>
    <b v="0"/>
    <n v="4"/>
    <b v="0"/>
    <x v="24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x v="186"/>
    <n v="350"/>
    <x v="0"/>
    <s v="US"/>
    <s v="USD"/>
    <n v="1392595200"/>
    <n v="1391293745"/>
    <b v="0"/>
    <n v="13"/>
    <b v="0"/>
    <x v="15"/>
    <n v="4.1176470588235294E-2"/>
    <n v="26.923076923076923"/>
    <x v="2"/>
    <s v="art books"/>
    <x v="1212"/>
    <d v="2411-04-19T00:00:00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s v="US"/>
    <s v="USD"/>
    <n v="1459121162"/>
    <n v="1456532762"/>
    <b v="0"/>
    <n v="17"/>
    <b v="0"/>
    <x v="24"/>
    <n v="4.1599999999999998E-2"/>
    <n v="61.176470588235297"/>
    <x v="8"/>
    <s v="spaces"/>
    <x v="1213"/>
    <d v="2432-05-17T18:20:20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s v="US"/>
    <s v="USD"/>
    <n v="1385055979"/>
    <n v="1382460379"/>
    <b v="0"/>
    <n v="4"/>
    <b v="0"/>
    <x v="7"/>
    <n v="4.1666666666666664E-2"/>
    <n v="31.25"/>
    <x v="3"/>
    <s v="indie rock"/>
    <x v="1214"/>
    <d v="2408-11-27T09:43:10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x v="1"/>
    <s v="GB"/>
    <s v="GBP"/>
    <n v="1456934893"/>
    <n v="1454342893"/>
    <b v="0"/>
    <n v="3"/>
    <b v="0"/>
    <x v="23"/>
    <n v="4.1818181818181817E-2"/>
    <n v="23"/>
    <x v="8"/>
    <s v="plays"/>
    <x v="1215"/>
    <d v="2431-09-07T17:22:10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s v="US"/>
    <s v="USD"/>
    <n v="1484239320"/>
    <n v="1482609088"/>
    <b v="0"/>
    <n v="4"/>
    <b v="0"/>
    <x v="11"/>
    <n v="4.2000000000000003E-2"/>
    <n v="10.5"/>
    <x v="6"/>
    <s v="food trucks"/>
    <x v="1216"/>
    <d v="2440-05-02T23:00:00"/>
  </r>
  <r>
    <n v="2898"/>
    <s v="Galaxy Express - The Play"/>
    <s v="This is an action packed Sci-Fi stage play, using foam latex creature puppets, projected video footage, and audience participation."/>
    <x v="37"/>
    <n v="316"/>
    <x v="1"/>
    <s v="US"/>
    <s v="USD"/>
    <n v="1446307053"/>
    <n v="1443715053"/>
    <b v="0"/>
    <n v="12"/>
    <b v="0"/>
    <x v="23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x v="238"/>
    <n v="216"/>
    <x v="2"/>
    <s v="US"/>
    <s v="USD"/>
    <n v="1491943445"/>
    <n v="1489351445"/>
    <b v="0"/>
    <n v="4"/>
    <b v="0"/>
    <x v="17"/>
    <n v="4.2311459353574929E-2"/>
    <n v="54"/>
    <x v="3"/>
    <s v="faith"/>
    <x v="1218"/>
    <d v="2442-10-11T15:20:50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s v="GB"/>
    <s v="GBP"/>
    <n v="1468349460"/>
    <n v="1466186988"/>
    <b v="0"/>
    <n v="7"/>
    <b v="0"/>
    <x v="4"/>
    <n v="4.24E-2"/>
    <n v="30.285714285714285"/>
    <x v="1"/>
    <s v="wearables"/>
    <x v="1219"/>
    <d v="2435-04-20T20:30:00"/>
  </r>
  <r>
    <n v="3113"/>
    <s v="The Shamrock Drafthouse Theater"/>
    <s v="An arts and craft beer theater showcasing local talent, locally crafted beer and providing performance and rehearsal space."/>
    <x v="239"/>
    <n v="4635"/>
    <x v="1"/>
    <s v="US"/>
    <s v="USD"/>
    <n v="1429291982"/>
    <n v="1426699982"/>
    <b v="0"/>
    <n v="37"/>
    <b v="0"/>
    <x v="24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x v="53"/>
    <n v="3185"/>
    <x v="1"/>
    <s v="CA"/>
    <s v="CAD"/>
    <n v="1484366340"/>
    <n v="1480219174"/>
    <b v="0"/>
    <n v="18"/>
    <b v="0"/>
    <x v="25"/>
    <n v="4.2466666666666666E-2"/>
    <n v="176.94444444444446"/>
    <x v="8"/>
    <s v="musical"/>
    <x v="1221"/>
    <d v="2440-05-17T15:50:00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s v="US"/>
    <s v="USD"/>
    <n v="1480007460"/>
    <n v="1475760567"/>
    <b v="0"/>
    <n v="13"/>
    <b v="0"/>
    <x v="24"/>
    <n v="4.2880000000000001E-2"/>
    <n v="82.461538461538467"/>
    <x v="8"/>
    <s v="spaces"/>
    <x v="1222"/>
    <d v="2438-12-30T03:50:00"/>
  </r>
  <r>
    <n v="1983"/>
    <s v="Vegans of Hawai'i - 140'000 Strong?"/>
    <s v="A vegan photographer bringing Hawaii to the tipping point of plant pure wisdom, featuring the most influential early adopters."/>
    <x v="102"/>
    <n v="1419"/>
    <x v="1"/>
    <s v="US"/>
    <s v="USD"/>
    <n v="1472799600"/>
    <n v="1470874618"/>
    <b v="0"/>
    <n v="16"/>
    <b v="0"/>
    <x v="19"/>
    <n v="4.2999999999999997E-2"/>
    <n v="88.6875"/>
    <x v="7"/>
    <s v="people"/>
    <x v="1223"/>
    <d v="2436-09-16T22:00:00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s v="NZ"/>
    <s v="NZD"/>
    <n v="1424568107"/>
    <n v="1421976107"/>
    <b v="0"/>
    <n v="3"/>
    <b v="0"/>
    <x v="3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s v="US"/>
    <s v="USD"/>
    <n v="1382478278"/>
    <n v="1377294278"/>
    <b v="0"/>
    <n v="3"/>
    <b v="0"/>
    <x v="12"/>
    <n v="4.3999999999999997E-2"/>
    <n v="44"/>
    <x v="3"/>
    <s v="world music"/>
    <x v="1225"/>
    <d v="2408-02-03T01:26:20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s v="GB"/>
    <s v="GBP"/>
    <n v="1454936460"/>
    <n v="1452259131"/>
    <b v="0"/>
    <n v="9"/>
    <b v="0"/>
    <x v="3"/>
    <n v="4.4600000000000001E-2"/>
    <n v="24.777777777777779"/>
    <x v="1"/>
    <s v="web"/>
    <x v="1226"/>
    <d v="2431-01-19T10:10:00"/>
  </r>
  <r>
    <n v="863"/>
    <s v="Help Fund Jason's Debut Jazz CD &quot;Exodus&quot;"/>
    <s v="I'm making the move from a side man in local groups to the leader with this debut jazz CD project."/>
    <x v="38"/>
    <n v="90"/>
    <x v="1"/>
    <s v="US"/>
    <s v="USD"/>
    <n v="1329014966"/>
    <n v="1326422966"/>
    <b v="0"/>
    <n v="5"/>
    <b v="0"/>
    <x v="6"/>
    <n v="4.4999999999999998E-2"/>
    <n v="18"/>
    <x v="3"/>
    <s v="jazz"/>
    <x v="1227"/>
    <d v="2391-02-24T04:14:20"/>
  </r>
  <r>
    <n v="1075"/>
    <s v="Towers Of The Apocalypse"/>
    <s v="Fully 3D, post Apocalyptic themed tower defense video game. New take on the genre."/>
    <x v="19"/>
    <n v="45"/>
    <x v="1"/>
    <s v="US"/>
    <s v="USD"/>
    <n v="1336340516"/>
    <n v="1333748516"/>
    <b v="0"/>
    <n v="3"/>
    <b v="0"/>
    <x v="9"/>
    <n v="4.4999999999999998E-2"/>
    <n v="15"/>
    <x v="5"/>
    <s v="video games"/>
    <x v="1228"/>
    <d v="2393-06-21T00:59:20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s v="ES"/>
    <s v="EUR"/>
    <n v="1459584417"/>
    <n v="1456996017"/>
    <b v="0"/>
    <n v="3"/>
    <b v="0"/>
    <x v="13"/>
    <n v="4.4999999999999998E-2"/>
    <n v="15"/>
    <x v="2"/>
    <s v="translations"/>
    <x v="1229"/>
    <d v="2432-07-10T09:09:30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s v="US"/>
    <s v="USD"/>
    <n v="1431374222"/>
    <n v="1427486222"/>
    <b v="0"/>
    <n v="25"/>
    <b v="0"/>
    <x v="4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x v="11"/>
    <n v="320"/>
    <x v="1"/>
    <s v="US"/>
    <s v="USD"/>
    <n v="1417656699"/>
    <n v="1415064699"/>
    <b v="0"/>
    <n v="13"/>
    <b v="0"/>
    <x v="13"/>
    <n v="4.5714285714285714E-2"/>
    <n v="24.615384615384617"/>
    <x v="2"/>
    <s v="translations"/>
    <x v="1231"/>
    <d v="2419-03-28T15:16:30"/>
  </r>
  <r>
    <n v="2897"/>
    <s v="CAYCE"/>
    <s v="A unique stage play about the epic struggle of psychic Edgar Cayce to deal with his extraordinary abilities and find his place in life."/>
    <x v="39"/>
    <n v="550"/>
    <x v="1"/>
    <s v="US"/>
    <s v="USD"/>
    <n v="1444577345"/>
    <n v="1441985458"/>
    <b v="0"/>
    <n v="3"/>
    <b v="0"/>
    <x v="23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s v="US"/>
    <s v="USD"/>
    <n v="1324664249"/>
    <n v="1321035449"/>
    <b v="0"/>
    <n v="22"/>
    <b v="0"/>
    <x v="2"/>
    <n v="4.5985132395404561E-2"/>
    <n v="136.09090909090909"/>
    <x v="0"/>
    <s v="animation"/>
    <x v="1233"/>
    <d v="2389-10-08T14:54:50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s v="US"/>
    <s v="USD"/>
    <n v="1403470800"/>
    <n v="1403356792"/>
    <b v="0"/>
    <n v="4"/>
    <b v="0"/>
    <x v="23"/>
    <n v="4.5999999999999999E-2"/>
    <n v="5.75"/>
    <x v="8"/>
    <s v="plays"/>
    <x v="1234"/>
    <d v="2414-09-28T18:00:00"/>
  </r>
  <r>
    <n v="1558"/>
    <s v="Lucy Wood's Calendar - English Countryside 2016"/>
    <s v="A large 2016 wall-calendar (A3 when open) featuring 12 stunning photographs by Lucy Wood."/>
    <x v="45"/>
    <n v="35"/>
    <x v="1"/>
    <s v="GB"/>
    <s v="GBP"/>
    <n v="1440763920"/>
    <n v="1435656759"/>
    <b v="0"/>
    <n v="3"/>
    <b v="0"/>
    <x v="14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x v="20"/>
    <n v="467"/>
    <x v="1"/>
    <s v="US"/>
    <s v="USD"/>
    <n v="1419183813"/>
    <n v="1417455813"/>
    <b v="0"/>
    <n v="13"/>
    <b v="0"/>
    <x v="23"/>
    <n v="4.6699999999999998E-2"/>
    <n v="35.92307692307692"/>
    <x v="8"/>
    <s v="plays"/>
    <x v="1236"/>
    <d v="2419-09-21T09:15:30"/>
  </r>
  <r>
    <n v="761"/>
    <s v="DONE WITH DEATH"/>
    <s v="The day Chuck died was the day everything changed. Now he has to save the afterlife from extinction or die again trying."/>
    <x v="6"/>
    <n v="235"/>
    <x v="1"/>
    <s v="US"/>
    <s v="USD"/>
    <n v="1391364126"/>
    <n v="1388772126"/>
    <b v="0"/>
    <n v="6"/>
    <b v="0"/>
    <x v="5"/>
    <n v="4.7E-2"/>
    <n v="39.166666666666664"/>
    <x v="2"/>
    <s v="fiction"/>
    <x v="1237"/>
    <d v="2410-11-27T12:21:00"/>
  </r>
  <r>
    <n v="4086"/>
    <s v="Carpe Diem Theater Troupe"/>
    <s v="Our theater troupe needs your help to put on a unique production of Hamlet! Pledge to help young actors learn and refine their skills!"/>
    <x v="19"/>
    <n v="47"/>
    <x v="1"/>
    <s v="US"/>
    <s v="USD"/>
    <n v="1448078400"/>
    <n v="1445985299"/>
    <b v="0"/>
    <n v="5"/>
    <b v="0"/>
    <x v="23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x v="122"/>
    <n v="521"/>
    <x v="1"/>
    <s v="US"/>
    <s v="USD"/>
    <n v="1477968934"/>
    <n v="1472784934"/>
    <b v="0"/>
    <n v="9"/>
    <b v="0"/>
    <x v="24"/>
    <n v="4.7363636363636365E-2"/>
    <n v="57.888888888888886"/>
    <x v="8"/>
    <s v="spaces"/>
    <x v="1239"/>
    <d v="2438-05-08T05:15:40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s v="US"/>
    <s v="USD"/>
    <n v="1433093700"/>
    <n v="1430242488"/>
    <b v="0"/>
    <n v="8"/>
    <b v="0"/>
    <x v="23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x v="20"/>
    <n v="481"/>
    <x v="1"/>
    <s v="US"/>
    <s v="USD"/>
    <n v="1434497400"/>
    <n v="1431770802"/>
    <b v="0"/>
    <n v="8"/>
    <b v="0"/>
    <x v="25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x v="84"/>
    <n v="85"/>
    <x v="1"/>
    <s v="US"/>
    <s v="USD"/>
    <n v="1409513940"/>
    <n v="1405949514"/>
    <b v="0"/>
    <n v="4"/>
    <b v="0"/>
    <x v="17"/>
    <n v="4.8571428571428571E-2"/>
    <n v="21.25"/>
    <x v="3"/>
    <s v="faith"/>
    <x v="1242"/>
    <d v="2416-08-28T04:30:00"/>
  </r>
  <r>
    <n v="2856"/>
    <s v="The JOkeress Going Live"/>
    <s v="This will be the fifth play of The Jokeress, based on the ebook/paperback novelette series. It is scifi, suspense, terror, and noir."/>
    <x v="7"/>
    <n v="146"/>
    <x v="1"/>
    <s v="US"/>
    <s v="USD"/>
    <n v="1439069640"/>
    <n v="1433897647"/>
    <b v="0"/>
    <n v="6"/>
    <b v="0"/>
    <x v="23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x v="23"/>
    <n v="1217"/>
    <x v="1"/>
    <s v="US"/>
    <s v="USD"/>
    <n v="1450166340"/>
    <n v="1448044925"/>
    <b v="0"/>
    <n v="17"/>
    <b v="0"/>
    <x v="10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x v="134"/>
    <n v="2971"/>
    <x v="1"/>
    <s v="GB"/>
    <s v="GBP"/>
    <n v="1402480221"/>
    <n v="1399888221"/>
    <b v="0"/>
    <n v="37"/>
    <b v="0"/>
    <x v="9"/>
    <n v="4.9516666666666667E-2"/>
    <n v="80.297297297297291"/>
    <x v="5"/>
    <s v="video games"/>
    <x v="1245"/>
    <d v="2414-06-06T02:23:30"/>
  </r>
  <r>
    <n v="1790"/>
    <s v="Return to Relevance: The Scott Hyde Archive"/>
    <s v="70 years of incredible photography sits patiently in old film sheet boxes, waiting for a return to relevance."/>
    <x v="102"/>
    <n v="1636"/>
    <x v="1"/>
    <s v="US"/>
    <s v="USD"/>
    <n v="1423152678"/>
    <n v="1420560678"/>
    <b v="1"/>
    <n v="15"/>
    <b v="0"/>
    <x v="18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s v="US"/>
    <s v="USD"/>
    <n v="1481213752"/>
    <n v="1478621752"/>
    <b v="0"/>
    <n v="14"/>
    <b v="0"/>
    <x v="25"/>
    <n v="4.9639999999999997E-2"/>
    <n v="88.642857142857139"/>
    <x v="8"/>
    <s v="musical"/>
    <x v="1247"/>
    <d v="2439-05-18T18:38:40"/>
  </r>
  <r>
    <n v="191"/>
    <s v="Trillion: Feature Film"/>
    <s v="A young boy passionate about Astronomy and Chemistry tracks down an astroid that scientists said would never hit earth."/>
    <x v="6"/>
    <n v="250"/>
    <x v="1"/>
    <s v="AU"/>
    <s v="AUD"/>
    <n v="1443782138"/>
    <n v="1440326138"/>
    <b v="0"/>
    <n v="3"/>
    <b v="0"/>
    <x v="1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s v="US"/>
    <s v="USD"/>
    <n v="1385931702"/>
    <n v="1383076902"/>
    <b v="0"/>
    <n v="2"/>
    <b v="0"/>
    <x v="2"/>
    <n v="0.05"/>
    <n v="62.5"/>
    <x v="0"/>
    <s v="animation"/>
    <x v="1249"/>
    <d v="2409-03-08T18:17:00"/>
  </r>
  <r>
    <n v="444"/>
    <s v="Discovering the Other Woman"/>
    <s v="An upcoming animated web sitcom series centered around dealing with life, love, and relationships."/>
    <x v="19"/>
    <n v="50"/>
    <x v="1"/>
    <s v="US"/>
    <s v="USD"/>
    <n v="1329342361"/>
    <n v="1324158361"/>
    <b v="0"/>
    <n v="1"/>
    <b v="0"/>
    <x v="2"/>
    <n v="0.05"/>
    <n v="50"/>
    <x v="0"/>
    <s v="animation"/>
    <x v="1250"/>
    <d v="2391-04-03T01:40:10"/>
  </r>
  <r>
    <n v="1135"/>
    <s v="Trumperama"/>
    <s v="&quot;Trumperama&quot; ist ein Jump 'n' Run Spiel im 8-Bit Stil fÃ¼r Android._x000a_Donald Trump gewinnt die Wahlen und muss gestoppt werden!"/>
    <x v="19"/>
    <n v="50"/>
    <x v="1"/>
    <s v="DE"/>
    <s v="EUR"/>
    <n v="1470527094"/>
    <n v="1467935094"/>
    <b v="0"/>
    <n v="1"/>
    <b v="0"/>
    <x v="10"/>
    <n v="0.05"/>
    <n v="50"/>
    <x v="5"/>
    <s v="mobile games"/>
    <x v="1251"/>
    <d v="2435-12-28T21:29:00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s v="IT"/>
    <s v="EUR"/>
    <n v="1455964170"/>
    <n v="1450780170"/>
    <b v="0"/>
    <n v="1"/>
    <b v="0"/>
    <x v="13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s v="GB"/>
    <s v="GBP"/>
    <n v="1456703940"/>
    <n v="1454546859"/>
    <b v="0"/>
    <n v="3"/>
    <b v="0"/>
    <x v="15"/>
    <n v="0.05"/>
    <n v="41.666666666666664"/>
    <x v="2"/>
    <s v="art books"/>
    <x v="1253"/>
    <d v="2431-08-11T23:50:00"/>
  </r>
  <r>
    <n v="2131"/>
    <s v="Scout's Honor"/>
    <s v="From frightened girl to empowered woman, Scout's Honor is a tale about facing your fears and overcoming odds."/>
    <x v="60"/>
    <n v="25"/>
    <x v="1"/>
    <s v="US"/>
    <s v="USD"/>
    <n v="1436677091"/>
    <n v="1434085091"/>
    <b v="0"/>
    <n v="3"/>
    <b v="0"/>
    <x v="9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s v="US"/>
    <s v="USD"/>
    <n v="1442635140"/>
    <n v="1442243484"/>
    <b v="0"/>
    <n v="1"/>
    <b v="0"/>
    <x v="23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x v="17"/>
    <n v="75"/>
    <x v="1"/>
    <s v="GB"/>
    <s v="GBP"/>
    <n v="1415534400"/>
    <n v="1414538031"/>
    <b v="0"/>
    <n v="4"/>
    <b v="0"/>
    <x v="23"/>
    <n v="0.05"/>
    <n v="18.75"/>
    <x v="8"/>
    <s v="plays"/>
    <x v="1256"/>
    <d v="2418-07-26T00:00:00"/>
  </r>
  <r>
    <n v="3861"/>
    <s v="READY OR NOT HERE I COME"/>
    <s v="THE COMING OF THE LORD!"/>
    <x v="38"/>
    <n v="100"/>
    <x v="1"/>
    <s v="US"/>
    <s v="USD"/>
    <n v="1415828820"/>
    <n v="1412258977"/>
    <b v="0"/>
    <n v="1"/>
    <b v="0"/>
    <x v="23"/>
    <n v="0.05"/>
    <n v="100"/>
    <x v="8"/>
    <s v="plays"/>
    <x v="1257"/>
    <d v="2418-08-29T01:50:00"/>
  </r>
  <r>
    <n v="3881"/>
    <s v="My Real Mother's Name is... (Canceled)"/>
    <s v="A musical journey coming to the Blue Venue at the 2017 Orlando Fringe Festival!"/>
    <x v="60"/>
    <n v="25"/>
    <x v="0"/>
    <s v="US"/>
    <s v="USD"/>
    <n v="1487550399"/>
    <n v="1484958399"/>
    <b v="0"/>
    <n v="1"/>
    <b v="0"/>
    <x v="25"/>
    <n v="0.05"/>
    <n v="25"/>
    <x v="8"/>
    <s v="musical"/>
    <x v="1258"/>
    <d v="2441-05-21T04:26:30"/>
  </r>
  <r>
    <n v="3895"/>
    <s v="Vestige"/>
    <s v="A Transgender makeup artist calls into question the loyalty of her best friend in a 1980's circus while dealing with her dying mother."/>
    <x v="19"/>
    <n v="50"/>
    <x v="1"/>
    <s v="US"/>
    <s v="USD"/>
    <n v="1425103218"/>
    <n v="1422424818"/>
    <b v="0"/>
    <n v="1"/>
    <b v="0"/>
    <x v="23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s v="FR"/>
    <s v="EUR"/>
    <n v="1437889336"/>
    <n v="1432705336"/>
    <b v="0"/>
    <n v="4"/>
    <b v="0"/>
    <x v="23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x v="1"/>
    <s v="GB"/>
    <s v="GBP"/>
    <n v="1417474761"/>
    <n v="1414879161"/>
    <b v="0"/>
    <n v="10"/>
    <b v="0"/>
    <x v="6"/>
    <n v="5.0256410256410255E-2"/>
    <n v="19.600000000000001"/>
    <x v="3"/>
    <s v="jazz"/>
    <x v="1261"/>
    <d v="2419-03-07T13:53:30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n v="1375275220"/>
    <b v="0"/>
    <n v="94"/>
    <b v="0"/>
    <x v="9"/>
    <n v="5.0347999999999997E-2"/>
    <n v="267.80851063829789"/>
    <x v="5"/>
    <s v="video games"/>
    <x v="1262"/>
    <d v="2406-08-18T08:56:40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s v="US"/>
    <s v="USD"/>
    <n v="1438451580"/>
    <n v="1434609424"/>
    <b v="0"/>
    <n v="28"/>
    <b v="0"/>
    <x v="3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x v="242"/>
    <n v="1389"/>
    <x v="1"/>
    <s v="US"/>
    <s v="USD"/>
    <n v="1446693040"/>
    <n v="1443233440"/>
    <b v="0"/>
    <n v="12"/>
    <b v="0"/>
    <x v="4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s v="US"/>
    <s v="USD"/>
    <n v="1424211329"/>
    <n v="1421187329"/>
    <b v="0"/>
    <n v="6"/>
    <b v="0"/>
    <x v="15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s v="CA"/>
    <s v="CAD"/>
    <n v="1404926665"/>
    <n v="1402334665"/>
    <b v="0"/>
    <n v="12"/>
    <b v="0"/>
    <x v="19"/>
    <n v="5.0799999999999998E-2"/>
    <n v="31.75"/>
    <x v="7"/>
    <s v="people"/>
    <x v="1266"/>
    <d v="2415-03-16T06:04:10"/>
  </r>
  <r>
    <n v="3090"/>
    <s v="Save the Stage"/>
    <s v="To create a space by restoring a historic church in Burlington, Ky where community theater, dance and music and art can be performed."/>
    <x v="243"/>
    <n v="11432"/>
    <x v="1"/>
    <s v="US"/>
    <s v="USD"/>
    <n v="1430505545"/>
    <n v="1425325145"/>
    <b v="0"/>
    <n v="9"/>
    <b v="0"/>
    <x v="24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x v="104"/>
    <n v="1785"/>
    <x v="0"/>
    <s v="CA"/>
    <s v="CAD"/>
    <n v="1407034796"/>
    <n v="1401850796"/>
    <b v="0"/>
    <n v="15"/>
    <b v="0"/>
    <x v="0"/>
    <n v="5.0999999999999997E-2"/>
    <n v="119"/>
    <x v="0"/>
    <s v="science fiction"/>
    <x v="1268"/>
    <d v="2415-11-15T05:59:20"/>
  </r>
  <r>
    <n v="3857"/>
    <s v="I support Molding Heartz"/>
    <s v="The Ultimate Screenwriting Conference_x000a_is the experience showing screenwriters how to write and sell a screenplay in hollywood!"/>
    <x v="6"/>
    <n v="260"/>
    <x v="1"/>
    <s v="US"/>
    <s v="USD"/>
    <n v="1406913120"/>
    <n v="1404927690"/>
    <b v="0"/>
    <n v="4"/>
    <b v="0"/>
    <x v="23"/>
    <n v="5.1999999999999998E-2"/>
    <n v="65"/>
    <x v="8"/>
    <s v="plays"/>
    <x v="1269"/>
    <d v="2415-11-01T04:00:00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x v="1"/>
    <s v="US"/>
    <s v="USD"/>
    <n v="1330478998"/>
    <n v="1327886998"/>
    <b v="0"/>
    <n v="22"/>
    <b v="0"/>
    <x v="22"/>
    <n v="5.2187499999999998E-2"/>
    <n v="37.954545454545453"/>
    <x v="2"/>
    <s v="children's books"/>
    <x v="1270"/>
    <d v="2391-08-12T14:59:40"/>
  </r>
  <r>
    <n v="1102"/>
    <s v="Runers"/>
    <s v="Runers is a top-down rogue-like shooter where as you advance you create more powerful spells and fight fierce monsters and bosses."/>
    <x v="28"/>
    <n v="425"/>
    <x v="1"/>
    <s v="US"/>
    <s v="USD"/>
    <n v="1386568740"/>
    <n v="1383095125"/>
    <b v="0"/>
    <n v="24"/>
    <b v="0"/>
    <x v="9"/>
    <n v="5.3124999999999999E-2"/>
    <n v="17.708333333333332"/>
    <x v="5"/>
    <s v="video games"/>
    <x v="1271"/>
    <d v="2409-05-21T11:50:00"/>
  </r>
  <r>
    <n v="1179"/>
    <s v="El Camion Roja"/>
    <s v="Mexican Style Food Truck, run by a Red Seal Chef, in a town with NO MEXICAN FOOD! That is a culinary emergency situation!"/>
    <x v="134"/>
    <n v="3200"/>
    <x v="1"/>
    <s v="CA"/>
    <s v="CAD"/>
    <n v="1446052627"/>
    <n v="1443460627"/>
    <b v="0"/>
    <n v="5"/>
    <b v="0"/>
    <x v="11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s v="MX"/>
    <s v="MXN"/>
    <n v="1490416380"/>
    <n v="1487485760"/>
    <b v="0"/>
    <n v="6"/>
    <b v="0"/>
    <x v="23"/>
    <n v="5.3999999999999999E-2"/>
    <n v="450"/>
    <x v="8"/>
    <s v="plays"/>
    <x v="1273"/>
    <d v="2442-04-17T21:30:00"/>
  </r>
  <r>
    <n v="3900"/>
    <s v="HUB Theatre Group presents John Logan's RED"/>
    <s v="HUB Theatre Group collaborates with local artists to present John Logan's RED to the community."/>
    <x v="46"/>
    <n v="135"/>
    <x v="1"/>
    <s v="US"/>
    <s v="USD"/>
    <n v="1433988791"/>
    <n v="1431396791"/>
    <b v="0"/>
    <n v="5"/>
    <b v="0"/>
    <x v="23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x v="46"/>
    <n v="135"/>
    <x v="1"/>
    <s v="GB"/>
    <s v="GBP"/>
    <n v="1479032260"/>
    <n v="1476436660"/>
    <b v="0"/>
    <n v="3"/>
    <b v="0"/>
    <x v="23"/>
    <n v="5.3999999999999999E-2"/>
    <n v="45"/>
    <x v="8"/>
    <s v="plays"/>
    <x v="1275"/>
    <d v="2438-09-08T06:56:40"/>
  </r>
  <r>
    <n v="3992"/>
    <s v="Tearing Down Cabrini-Green, a dynamic social commentary."/>
    <s v="A richly textured and intellectually powerful social commentary about family, community and America."/>
    <x v="20"/>
    <n v="541"/>
    <x v="1"/>
    <s v="US"/>
    <s v="USD"/>
    <n v="1449876859"/>
    <n v="1444689259"/>
    <b v="0"/>
    <n v="9"/>
    <b v="0"/>
    <x v="23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s v="US"/>
    <s v="USD"/>
    <n v="1385735295"/>
    <n v="1383139695"/>
    <b v="0"/>
    <n v="12"/>
    <b v="0"/>
    <x v="6"/>
    <n v="5.4166666666666669E-2"/>
    <n v="27.083333333333332"/>
    <x v="3"/>
    <s v="jazz"/>
    <x v="1277"/>
    <d v="2409-02-14T00:42:30"/>
  </r>
  <r>
    <n v="2139"/>
    <s v="Manorkept"/>
    <s v="An adventuring RPG with ghosts, mysteries, and flexible gameplay paths, Manorkept is a game that promises an unforgettable experience."/>
    <x v="41"/>
    <n v="1626"/>
    <x v="1"/>
    <s v="US"/>
    <s v="USD"/>
    <n v="1478196008"/>
    <n v="1475604008"/>
    <b v="0"/>
    <n v="56"/>
    <b v="0"/>
    <x v="9"/>
    <n v="5.4199999999999998E-2"/>
    <n v="29.035714285714285"/>
    <x v="5"/>
    <s v="video games"/>
    <x v="1278"/>
    <d v="2438-06-03T12:01:20"/>
  </r>
  <r>
    <n v="2874"/>
    <s v="Lead Players Theatre Company"/>
    <s v="We present Classics made for the 21st Century and we need a space! Please help us rent a space for The Importance of Being Earnest!"/>
    <x v="6"/>
    <n v="271"/>
    <x v="1"/>
    <s v="US"/>
    <s v="USD"/>
    <n v="1484684186"/>
    <n v="1482092186"/>
    <b v="0"/>
    <n v="3"/>
    <b v="0"/>
    <x v="23"/>
    <n v="5.4199999999999998E-2"/>
    <n v="90.333333333333329"/>
    <x v="8"/>
    <s v="plays"/>
    <x v="1279"/>
    <d v="2440-06-23T10:44:20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s v="AT"/>
    <s v="EUR"/>
    <n v="1483535180"/>
    <n v="1480943180"/>
    <b v="0"/>
    <n v="1"/>
    <b v="0"/>
    <x v="23"/>
    <n v="5.4545454545454543E-2"/>
    <n v="30"/>
    <x v="8"/>
    <s v="plays"/>
    <x v="1280"/>
    <d v="2440-02-11T11:03:20"/>
  </r>
  <r>
    <n v="185"/>
    <s v="BLANK Short Movie"/>
    <s v="Love has no boundaries!"/>
    <x v="65"/>
    <n v="2200"/>
    <x v="1"/>
    <s v="NO"/>
    <s v="NOK"/>
    <n v="1471557139"/>
    <n v="1468965139"/>
    <b v="0"/>
    <n v="10"/>
    <b v="0"/>
    <x v="1"/>
    <n v="5.5E-2"/>
    <n v="220"/>
    <x v="0"/>
    <s v="drama"/>
    <x v="1281"/>
    <d v="2436-04-26T02:43:10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s v="US"/>
    <s v="USD"/>
    <n v="1431283530"/>
    <n v="1428691530"/>
    <b v="0"/>
    <n v="3"/>
    <b v="0"/>
    <x v="25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s v="US"/>
    <s v="USD"/>
    <n v="1433988000"/>
    <n v="1431353337"/>
    <b v="0"/>
    <n v="13"/>
    <b v="0"/>
    <x v="0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s v="US"/>
    <s v="USD"/>
    <n v="1485905520"/>
    <n v="1481150949"/>
    <b v="0"/>
    <n v="7"/>
    <b v="0"/>
    <x v="4"/>
    <n v="5.5800000000000002E-2"/>
    <n v="119.57142857142857"/>
    <x v="1"/>
    <s v="wearables"/>
    <x v="1284"/>
    <d v="2440-11-11T19:20:00"/>
  </r>
  <r>
    <n v="1720"/>
    <s v="Justin &amp; Elly Heckel DEBUT ALBUM!"/>
    <s v="Justin and Elly Heckel just finished recording their Debut Album and need your help to release it to the rest of the World!"/>
    <x v="1"/>
    <n v="225"/>
    <x v="1"/>
    <s v="US"/>
    <s v="USD"/>
    <n v="1415562471"/>
    <n v="1412966871"/>
    <b v="0"/>
    <n v="8"/>
    <b v="0"/>
    <x v="17"/>
    <n v="5.6250000000000001E-2"/>
    <n v="28.125"/>
    <x v="3"/>
    <s v="faith"/>
    <x v="1285"/>
    <d v="2418-07-29T05:58:30"/>
  </r>
  <r>
    <n v="428"/>
    <s v="Little Clay Bible - Zacchaeus"/>
    <s v="Fresh, fun, entertaining Bible stories on YouTube, stop-motion style."/>
    <x v="39"/>
    <n v="676"/>
    <x v="1"/>
    <s v="US"/>
    <s v="USD"/>
    <n v="1402956000"/>
    <n v="1400523845"/>
    <b v="0"/>
    <n v="13"/>
    <b v="0"/>
    <x v="2"/>
    <n v="5.6333333333333332E-2"/>
    <n v="52"/>
    <x v="0"/>
    <s v="animation"/>
    <x v="1286"/>
    <d v="2414-07-31T04:00:00"/>
  </r>
  <r>
    <n v="2696"/>
    <s v="The Military Moms Food Truck"/>
    <s v="The dream to own a food truck, rolling wherever the army sends me, hiring other military spouses and veterans alike! Giving back!"/>
    <x v="134"/>
    <n v="3390"/>
    <x v="1"/>
    <s v="US"/>
    <s v="USD"/>
    <n v="1419538560"/>
    <n v="1416600960"/>
    <b v="0"/>
    <n v="38"/>
    <b v="0"/>
    <x v="11"/>
    <n v="5.6500000000000002E-2"/>
    <n v="89.21052631578948"/>
    <x v="6"/>
    <s v="food trucks"/>
    <x v="1287"/>
    <d v="2419-11-01T10:40:00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s v="US"/>
    <s v="USD"/>
    <n v="1473750300"/>
    <n v="1470294300"/>
    <b v="0"/>
    <n v="93"/>
    <b v="0"/>
    <x v="4"/>
    <n v="5.6613333333333335E-2"/>
    <n v="182.6236559139785"/>
    <x v="1"/>
    <s v="wearables"/>
    <x v="1288"/>
    <d v="2437-01-04T22:50:00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n v="1471915065"/>
    <b v="0"/>
    <n v="3"/>
    <b v="0"/>
    <x v="11"/>
    <n v="5.6666666666666664E-2"/>
    <n v="340"/>
    <x v="6"/>
    <s v="food trucks"/>
    <x v="1289"/>
    <d v="2437-04-02T12:57:30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s v="GB"/>
    <s v="GBP"/>
    <n v="1466323917"/>
    <n v="1463731917"/>
    <b v="0"/>
    <n v="7"/>
    <b v="0"/>
    <x v="11"/>
    <n v="5.6666666666666664E-2"/>
    <n v="12.142857142857142"/>
    <x v="6"/>
    <s v="food trucks"/>
    <x v="1290"/>
    <d v="2434-08-29T09:59:30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s v="US"/>
    <s v="USD"/>
    <n v="1467398138"/>
    <n v="1465670138"/>
    <b v="0"/>
    <n v="9"/>
    <b v="0"/>
    <x v="3"/>
    <n v="5.6833333333333333E-2"/>
    <n v="37.888888888888886"/>
    <x v="1"/>
    <s v="web"/>
    <x v="1291"/>
    <d v="2434-12-31T17:56:20"/>
  </r>
  <r>
    <n v="1152"/>
    <s v="Peruvian King Food Truck"/>
    <s v="Peruvian food truck with an LA twist."/>
    <x v="172"/>
    <n v="911"/>
    <x v="1"/>
    <s v="US"/>
    <s v="USD"/>
    <n v="1431709312"/>
    <n v="1429117312"/>
    <b v="0"/>
    <n v="15"/>
    <b v="0"/>
    <x v="11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s v="DE"/>
    <s v="EUR"/>
    <n v="1451494210"/>
    <n v="1449075010"/>
    <b v="0"/>
    <n v="12"/>
    <b v="0"/>
    <x v="9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s v="DK"/>
    <s v="DKK"/>
    <n v="1469109600"/>
    <n v="1464586746"/>
    <b v="0"/>
    <n v="19"/>
    <b v="0"/>
    <x v="4"/>
    <n v="5.7334999999999997E-2"/>
    <n v="603.52631578947364"/>
    <x v="1"/>
    <s v="wearables"/>
    <x v="1294"/>
    <d v="2435-07-17T20:00:00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s v="US"/>
    <s v="USD"/>
    <n v="1330577940"/>
    <n v="1327853914"/>
    <b v="0"/>
    <n v="9"/>
    <b v="0"/>
    <x v="6"/>
    <n v="5.7692307692307696E-2"/>
    <n v="41.666666666666664"/>
    <x v="3"/>
    <s v="jazz"/>
    <x v="1295"/>
    <d v="2391-08-24T01:50:00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s v="US"/>
    <s v="USD"/>
    <n v="1418368260"/>
    <n v="1417654672"/>
    <b v="0"/>
    <n v="8"/>
    <b v="0"/>
    <x v="4"/>
    <n v="5.8500000000000003E-2"/>
    <n v="29.25"/>
    <x v="1"/>
    <s v="wearables"/>
    <x v="1296"/>
    <d v="2419-06-18T23:50:00"/>
  </r>
  <r>
    <n v="1174"/>
    <s v="Give The Black Burro a Stable Stable"/>
    <s v="Help me purchase a parking space to be the Burro's permanant home, I need your help to raise $15,000!"/>
    <x v="57"/>
    <n v="886"/>
    <x v="1"/>
    <s v="US"/>
    <s v="USD"/>
    <n v="1462738327"/>
    <n v="1460146327"/>
    <b v="0"/>
    <n v="19"/>
    <b v="0"/>
    <x v="11"/>
    <n v="5.906666666666667E-2"/>
    <n v="46.631578947368418"/>
    <x v="6"/>
    <s v="food trucks"/>
    <x v="1297"/>
    <d v="2433-07-10T10:01:10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s v="US"/>
    <s v="USD"/>
    <n v="1399867409"/>
    <n v="1394683409"/>
    <b v="0"/>
    <n v="2"/>
    <b v="0"/>
    <x v="6"/>
    <n v="0.06"/>
    <n v="60"/>
    <x v="3"/>
    <s v="jazz"/>
    <x v="1298"/>
    <d v="2413-08-07T16:34:50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s v="GB"/>
    <s v="GBP"/>
    <n v="1475258327"/>
    <n v="1471370327"/>
    <b v="0"/>
    <n v="2"/>
    <b v="0"/>
    <x v="25"/>
    <n v="0.06"/>
    <n v="15"/>
    <x v="8"/>
    <s v="musical"/>
    <x v="1299"/>
    <d v="2437-06-28T11:47:50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s v="GB"/>
    <s v="GBP"/>
    <n v="1437606507"/>
    <n v="1435014507"/>
    <b v="0"/>
    <n v="4"/>
    <b v="0"/>
    <x v="23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x v="245"/>
    <n v="1145"/>
    <x v="2"/>
    <s v="US"/>
    <s v="USD"/>
    <n v="1491421314"/>
    <n v="1487709714"/>
    <b v="0"/>
    <n v="7"/>
    <b v="0"/>
    <x v="24"/>
    <n v="6.0263157894736845E-2"/>
    <n v="163.57142857142858"/>
    <x v="8"/>
    <s v="spaces"/>
    <x v="1301"/>
    <d v="2442-08-12T04:59:00"/>
  </r>
  <r>
    <n v="481"/>
    <s v="ERA"/>
    <s v="The year is 2043. Test subject David Beck has been augmented with psychokinetic abilities. He uses his newfound gifts to thwart evil."/>
    <x v="41"/>
    <n v="1830"/>
    <x v="1"/>
    <s v="US"/>
    <s v="USD"/>
    <n v="1349885289"/>
    <n v="1347293289"/>
    <b v="0"/>
    <n v="21"/>
    <b v="0"/>
    <x v="2"/>
    <n v="6.0999999999999999E-2"/>
    <n v="87.142857142857139"/>
    <x v="0"/>
    <s v="animation"/>
    <x v="1302"/>
    <d v="2397-10-05T17:21:30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s v="US"/>
    <s v="USD"/>
    <n v="1421691298"/>
    <n v="1417803298"/>
    <b v="1"/>
    <n v="19"/>
    <b v="0"/>
    <x v="18"/>
    <n v="6.2566666666666673E-2"/>
    <n v="98.78947368421052"/>
    <x v="7"/>
    <s v="photobooks"/>
    <x v="1303"/>
    <d v="2420-07-07T14:29:40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s v="DE"/>
    <s v="EUR"/>
    <n v="1451602800"/>
    <n v="1449011610"/>
    <b v="0"/>
    <n v="23"/>
    <b v="0"/>
    <x v="4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x v="38"/>
    <n v="126"/>
    <x v="1"/>
    <s v="US"/>
    <s v="USD"/>
    <n v="1429460386"/>
    <n v="1424279986"/>
    <b v="0"/>
    <n v="3"/>
    <b v="0"/>
    <x v="23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x v="163"/>
    <n v="3407"/>
    <x v="1"/>
    <s v="US"/>
    <s v="USD"/>
    <n v="1388808545"/>
    <n v="1386216545"/>
    <b v="0"/>
    <n v="30"/>
    <b v="0"/>
    <x v="9"/>
    <n v="6.3092592592592589E-2"/>
    <n v="113.56666666666666"/>
    <x v="5"/>
    <s v="video games"/>
    <x v="1306"/>
    <d v="2410-02-04T17:30:50"/>
  </r>
  <r>
    <n v="3984"/>
    <s v="Fantastic Mr Fox - Novus Theatre"/>
    <s v="Novus Theatre bring you their new show 'Fantastic Mr Fox'. We hope to improve the pay for our cast and crew through Kickstarter."/>
    <x v="17"/>
    <n v="95"/>
    <x v="1"/>
    <s v="GB"/>
    <s v="GBP"/>
    <n v="1415404800"/>
    <n v="1412809644"/>
    <b v="0"/>
    <n v="10"/>
    <b v="0"/>
    <x v="23"/>
    <n v="6.3333333333333339E-2"/>
    <n v="9.5"/>
    <x v="8"/>
    <s v="plays"/>
    <x v="1307"/>
    <d v="2418-07-11T00:00:00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s v="AU"/>
    <s v="AUD"/>
    <n v="1406593780"/>
    <n v="1404174580"/>
    <b v="1"/>
    <n v="60"/>
    <b v="0"/>
    <x v="26"/>
    <n v="6.4158609339642042E-2"/>
    <n v="41.583333333333336"/>
    <x v="1"/>
    <s v="makerspaces"/>
    <x v="1308"/>
    <d v="2415-09-25T04:56:40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1"/>
    <s v="FR"/>
    <s v="EUR"/>
    <n v="1450541229"/>
    <n v="1447949229"/>
    <b v="0"/>
    <n v="6"/>
    <b v="0"/>
    <x v="10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x v="2"/>
    <n v="1297"/>
    <x v="1"/>
    <s v="GB"/>
    <s v="GBP"/>
    <n v="1409337611"/>
    <n v="1407177611"/>
    <b v="0"/>
    <n v="26"/>
    <b v="0"/>
    <x v="1"/>
    <n v="6.4850000000000005E-2"/>
    <n v="49.884615384615387"/>
    <x v="0"/>
    <s v="drama"/>
    <x v="1310"/>
    <d v="2416-08-07T18:41:50"/>
  </r>
  <r>
    <n v="1154"/>
    <s v="Food Truck Funding"/>
    <s v="We're about to launch our first ever food truck to share our amazing food and we need your help! Be a part of our truck!"/>
    <x v="6"/>
    <n v="325"/>
    <x v="1"/>
    <s v="US"/>
    <s v="USD"/>
    <n v="1441507006"/>
    <n v="1438915006"/>
    <b v="0"/>
    <n v="3"/>
    <b v="0"/>
    <x v="11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s v="US"/>
    <s v="USD"/>
    <n v="1435730400"/>
    <n v="1430855315"/>
    <b v="0"/>
    <n v="3"/>
    <b v="0"/>
    <x v="17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s v="GB"/>
    <s v="GBP"/>
    <n v="1482397263"/>
    <n v="1479805263"/>
    <b v="0"/>
    <n v="201"/>
    <b v="0"/>
    <x v="4"/>
    <n v="6.5299999999999997E-2"/>
    <n v="6.4975124378109452"/>
    <x v="1"/>
    <s v="wearables"/>
    <x v="1313"/>
    <d v="2439-10-02T18:10:30"/>
  </r>
  <r>
    <n v="3638"/>
    <s v="Project Hedwig and the Angry Inch"/>
    <s v="A rock and roll journey that explores love, loss, redemption, duality and ascension."/>
    <x v="59"/>
    <n v="216"/>
    <x v="1"/>
    <s v="CA"/>
    <s v="CAD"/>
    <n v="1429456132"/>
    <n v="1424275732"/>
    <b v="0"/>
    <n v="2"/>
    <b v="0"/>
    <x v="25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s v="GB"/>
    <s v="GBP"/>
    <n v="1395007200"/>
    <n v="1392021502"/>
    <b v="0"/>
    <n v="7"/>
    <b v="0"/>
    <x v="6"/>
    <n v="6.5500000000000003E-2"/>
    <n v="18.714285714285715"/>
    <x v="3"/>
    <s v="jazz"/>
    <x v="1315"/>
    <d v="2412-01-23T04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s v="US"/>
    <s v="USD"/>
    <n v="1427850090"/>
    <n v="1425261690"/>
    <b v="0"/>
    <n v="8"/>
    <b v="0"/>
    <x v="18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x v="87"/>
    <n v="19770.11"/>
    <x v="1"/>
    <s v="US"/>
    <s v="USD"/>
    <n v="1360009774"/>
    <n v="1356121774"/>
    <b v="0"/>
    <n v="311"/>
    <b v="0"/>
    <x v="9"/>
    <n v="6.5900366666666668E-2"/>
    <n v="63.569485530546629"/>
    <x v="5"/>
    <s v="video games"/>
    <x v="1317"/>
    <d v="2400-12-20T12:55:40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x v="1"/>
    <s v="CA"/>
    <s v="CAD"/>
    <n v="1425758101"/>
    <n v="1423166101"/>
    <b v="0"/>
    <n v="6"/>
    <b v="0"/>
    <x v="13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s v="US"/>
    <s v="USD"/>
    <n v="1336188019"/>
    <n v="1333596019"/>
    <b v="0"/>
    <n v="24"/>
    <b v="0"/>
    <x v="6"/>
    <n v="6.6066666666666662E-2"/>
    <n v="82.583333333333329"/>
    <x v="3"/>
    <s v="jazz"/>
    <x v="1319"/>
    <d v="2393-06-03T09:23:10"/>
  </r>
  <r>
    <n v="1339"/>
    <s v="Linkoo (Canceled)"/>
    <s v="World's Smallest customizable Phone &amp; GPS Watch for kids !"/>
    <x v="22"/>
    <n v="3317"/>
    <x v="0"/>
    <s v="US"/>
    <s v="USD"/>
    <n v="1418056315"/>
    <n v="1414164715"/>
    <b v="0"/>
    <n v="37"/>
    <b v="0"/>
    <x v="4"/>
    <n v="6.6339999999999996E-2"/>
    <n v="89.648648648648646"/>
    <x v="1"/>
    <s v="wearables"/>
    <x v="1320"/>
    <d v="2419-05-13T21:19:10"/>
  </r>
  <r>
    <n v="2860"/>
    <s v="Macbeth For President 2016"/>
    <s v="The Bard's classic tale set in the 2016 Presidential Campaign. Power, corruption, greed, and conspiracy. How far are you willing to go?"/>
    <x v="1"/>
    <n v="266"/>
    <x v="1"/>
    <s v="US"/>
    <s v="USD"/>
    <n v="1466363576"/>
    <n v="1461179576"/>
    <b v="0"/>
    <n v="9"/>
    <b v="0"/>
    <x v="23"/>
    <n v="6.6500000000000004E-2"/>
    <n v="29.555555555555557"/>
    <x v="8"/>
    <s v="plays"/>
    <x v="1321"/>
    <d v="2434-09-03T00:09:20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s v="GB"/>
    <s v="GBP"/>
    <n v="1414623471"/>
    <n v="1411513071"/>
    <b v="1"/>
    <n v="4"/>
    <b v="0"/>
    <x v="18"/>
    <n v="6.7000000000000004E-2"/>
    <n v="83.75"/>
    <x v="7"/>
    <s v="photobooks"/>
    <x v="1322"/>
    <d v="2418-04-11T13:38:30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s v="IT"/>
    <s v="EUR"/>
    <n v="1481367600"/>
    <n v="1477839675"/>
    <b v="0"/>
    <n v="10"/>
    <b v="0"/>
    <x v="13"/>
    <n v="6.7083333333333328E-2"/>
    <n v="80.5"/>
    <x v="2"/>
    <s v="translations"/>
    <x v="1323"/>
    <d v="2439-06-05T14:00:00"/>
  </r>
  <r>
    <n v="424"/>
    <s v="Drowning -Short animated Film"/>
    <s v="A short film about a gay teenage boy who is bullied to the point where he is willing to commit suicide. Only he can save himself."/>
    <x v="7"/>
    <n v="203.9"/>
    <x v="1"/>
    <s v="US"/>
    <s v="USD"/>
    <n v="1332748899"/>
    <n v="1327568499"/>
    <b v="0"/>
    <n v="5"/>
    <b v="0"/>
    <x v="2"/>
    <n v="6.7966666666666675E-2"/>
    <n v="40.78"/>
    <x v="0"/>
    <s v="animation"/>
    <x v="1324"/>
    <d v="2392-05-01T08:16:30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1"/>
    <s v="US"/>
    <s v="USD"/>
    <n v="1450211116"/>
    <n v="1445023516"/>
    <b v="0"/>
    <n v="7"/>
    <b v="0"/>
    <x v="23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x v="22"/>
    <n v="3466"/>
    <x v="1"/>
    <s v="US"/>
    <s v="USD"/>
    <n v="1458938200"/>
    <n v="1453757800"/>
    <b v="0"/>
    <n v="30"/>
    <b v="0"/>
    <x v="11"/>
    <n v="6.9320000000000007E-2"/>
    <n v="115.53333333333333"/>
    <x v="6"/>
    <s v="food trucks"/>
    <x v="1326"/>
    <d v="2432-04-26T14:06:40"/>
  </r>
  <r>
    <n v="4105"/>
    <s v="Â¡LlÃ©vame!"/>
    <s v="Buscamos finalizar el proceso de producciÃ³n de un espectÃ¡culo de payaso y con Ã©l, activar espacios pÃºblicos para la escena clown."/>
    <x v="102"/>
    <n v="2300"/>
    <x v="1"/>
    <s v="MX"/>
    <s v="MXN"/>
    <n v="1482711309"/>
    <n v="1479860109"/>
    <b v="0"/>
    <n v="6"/>
    <b v="0"/>
    <x v="23"/>
    <n v="6.9696969696969702E-2"/>
    <n v="383.33333333333331"/>
    <x v="8"/>
    <s v="plays"/>
    <x v="1327"/>
    <d v="2439-11-08T02:31:30"/>
  </r>
  <r>
    <n v="1991"/>
    <s v="Portraits of Resilience"/>
    <s v="Taking (and giving) professional portraits of survivors of human trafficking in Myanmar."/>
    <x v="38"/>
    <n v="140"/>
    <x v="1"/>
    <s v="US"/>
    <s v="USD"/>
    <n v="1435958786"/>
    <n v="1434144386"/>
    <b v="0"/>
    <n v="3"/>
    <b v="0"/>
    <x v="19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s v="DE"/>
    <s v="EUR"/>
    <n v="1434047084"/>
    <n v="1431455084"/>
    <b v="1"/>
    <n v="28"/>
    <b v="0"/>
    <x v="23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x v="1"/>
    <s v="US"/>
    <s v="USD"/>
    <n v="1476010619"/>
    <n v="1473418619"/>
    <b v="0"/>
    <n v="10"/>
    <b v="0"/>
    <x v="13"/>
    <n v="7.0634920634920634E-2"/>
    <n v="44.5"/>
    <x v="2"/>
    <s v="translations"/>
    <x v="1330"/>
    <d v="2437-09-23T13:29:50"/>
  </r>
  <r>
    <n v="1224"/>
    <s v="&quot;I Dreamed Last Night&quot; Album (Canceled)"/>
    <s v="Modern Celtic influenced CD.  Help me finish what I started before the stroke."/>
    <x v="57"/>
    <n v="1060"/>
    <x v="0"/>
    <s v="US"/>
    <s v="USD"/>
    <n v="1402060302"/>
    <n v="1396876302"/>
    <b v="0"/>
    <n v="18"/>
    <b v="0"/>
    <x v="12"/>
    <n v="7.0666666666666669E-2"/>
    <n v="58.888888888888886"/>
    <x v="3"/>
    <s v="world music"/>
    <x v="1331"/>
    <d v="2414-04-18T11:57:00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s v="US"/>
    <s v="USD"/>
    <n v="1487811600"/>
    <n v="1486077481"/>
    <b v="0"/>
    <n v="7"/>
    <b v="0"/>
    <x v="23"/>
    <n v="7.166666666666667E-2"/>
    <n v="30.714285714285715"/>
    <x v="8"/>
    <s v="plays"/>
    <x v="1332"/>
    <d v="2441-06-20T10:00:00"/>
  </r>
  <r>
    <n v="888"/>
    <s v="Ginger Binge's first album"/>
    <s v="Support Ginger Binge sounds. We're an independent 'cosmic Americana' band. We love to play music for you. We are grateful for your help"/>
    <x v="19"/>
    <n v="72"/>
    <x v="1"/>
    <s v="US"/>
    <s v="USD"/>
    <n v="1314856800"/>
    <n v="1311789885"/>
    <b v="0"/>
    <n v="4"/>
    <b v="0"/>
    <x v="7"/>
    <n v="7.1999999999999995E-2"/>
    <n v="18"/>
    <x v="3"/>
    <s v="indie rock"/>
    <x v="1333"/>
    <d v="2386-08-30T12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s v="GB"/>
    <s v="GBP"/>
    <n v="1447451756"/>
    <n v="1444856156"/>
    <b v="0"/>
    <n v="6"/>
    <b v="0"/>
    <x v="13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x v="23"/>
    <n v="1803"/>
    <x v="1"/>
    <s v="US"/>
    <s v="USD"/>
    <n v="1397413095"/>
    <n v="1394821095"/>
    <b v="0"/>
    <n v="22"/>
    <b v="0"/>
    <x v="9"/>
    <n v="7.2120000000000004E-2"/>
    <n v="81.954545454545453"/>
    <x v="5"/>
    <s v="video games"/>
    <x v="1335"/>
    <d v="2412-10-27T15:02:30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s v="US"/>
    <s v="USD"/>
    <n v="1427082912"/>
    <n v="1423198512"/>
    <b v="0"/>
    <n v="5"/>
    <b v="0"/>
    <x v="23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s v="US"/>
    <s v="USD"/>
    <n v="1417276800"/>
    <n v="1415140480"/>
    <b v="0"/>
    <n v="9"/>
    <b v="0"/>
    <x v="4"/>
    <n v="7.2599999999999998E-2"/>
    <n v="80.666666666666671"/>
    <x v="1"/>
    <s v="wearables"/>
    <x v="1337"/>
    <d v="2419-02-12T16:00:00"/>
  </r>
  <r>
    <n v="446"/>
    <s v="DisChord"/>
    <s v="A faith based animated short. (The same guy who said a picture is worth a thousand words also said a cartoon is worth two thousand.)"/>
    <x v="244"/>
    <n v="766"/>
    <x v="1"/>
    <s v="US"/>
    <s v="USD"/>
    <n v="1425434420"/>
    <n v="1422842420"/>
    <b v="0"/>
    <n v="16"/>
    <b v="0"/>
    <x v="2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x v="6"/>
    <n v="367"/>
    <x v="1"/>
    <s v="US"/>
    <s v="USD"/>
    <n v="1405401060"/>
    <n v="1401585752"/>
    <b v="0"/>
    <n v="9"/>
    <b v="0"/>
    <x v="16"/>
    <n v="7.3400000000000007E-2"/>
    <n v="40.777777777777779"/>
    <x v="7"/>
    <s v="places"/>
    <x v="1339"/>
    <d v="2415-05-10T03:50:00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s v="US"/>
    <s v="USD"/>
    <n v="1472442900"/>
    <n v="1471638646"/>
    <b v="0"/>
    <n v="6"/>
    <b v="0"/>
    <x v="23"/>
    <n v="7.4690265486725665E-2"/>
    <n v="35.166666666666664"/>
    <x v="8"/>
    <s v="plays"/>
    <x v="1340"/>
    <d v="2436-08-06T15:10:00"/>
  </r>
  <r>
    <n v="684"/>
    <s v="Arcus Motion Analyzer | The Versatile Smart Ring"/>
    <s v="Arcus gives your fingers super powers."/>
    <x v="251"/>
    <n v="23948"/>
    <x v="1"/>
    <s v="US"/>
    <s v="USD"/>
    <n v="1406257200"/>
    <n v="1403176891"/>
    <b v="0"/>
    <n v="135"/>
    <b v="0"/>
    <x v="4"/>
    <n v="7.4837500000000001E-2"/>
    <n v="177.39259259259259"/>
    <x v="1"/>
    <s v="wearables"/>
    <x v="1341"/>
    <d v="2415-08-17T06:00:00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s v="US"/>
    <s v="USD"/>
    <n v="1311309721"/>
    <n v="1307421721"/>
    <b v="0"/>
    <n v="5"/>
    <b v="0"/>
    <x v="9"/>
    <n v="7.4999999999999997E-2"/>
    <n v="9"/>
    <x v="5"/>
    <s v="video games"/>
    <x v="1342"/>
    <d v="2385-07-15T23:00:1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s v="US"/>
    <s v="USD"/>
    <n v="1481295099"/>
    <n v="1477835499"/>
    <b v="0"/>
    <n v="3"/>
    <b v="0"/>
    <x v="17"/>
    <n v="7.4999999999999997E-2"/>
    <n v="50"/>
    <x v="3"/>
    <s v="faith"/>
    <x v="1343"/>
    <d v="2439-05-28T04:36:30"/>
  </r>
  <r>
    <n v="145"/>
    <s v="Threshold (Canceled)"/>
    <s v="Film-Makers Ricky Comuniello &amp; Ian Weeks are at it again - for the 1st time. We need your support for a modern Sci-Fiction short film"/>
    <x v="114"/>
    <n v="338"/>
    <x v="0"/>
    <s v="US"/>
    <s v="USD"/>
    <n v="1439298052"/>
    <n v="1436965252"/>
    <b v="0"/>
    <n v="9"/>
    <b v="0"/>
    <x v="0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x v="39"/>
    <n v="904"/>
    <x v="1"/>
    <s v="US"/>
    <s v="USD"/>
    <n v="1428940775"/>
    <n v="1426348775"/>
    <b v="0"/>
    <n v="29"/>
    <b v="0"/>
    <x v="4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s v="US"/>
    <s v="USD"/>
    <n v="1415655289"/>
    <n v="1413059689"/>
    <b v="1"/>
    <n v="29"/>
    <b v="0"/>
    <x v="26"/>
    <n v="7.5880000000000003E-2"/>
    <n v="65.41379310344827"/>
    <x v="1"/>
    <s v="makerspaces"/>
    <x v="1346"/>
    <d v="2418-08-08T23:48:10"/>
  </r>
  <r>
    <n v="4011"/>
    <s v="Just Bryan, a radio drama"/>
    <s v="Radio drama about a failed comedian with the help of his Dictaphone friend Alan, tries to become a success whilst fighting his demons."/>
    <x v="49"/>
    <n v="19"/>
    <x v="1"/>
    <s v="GB"/>
    <s v="GBP"/>
    <n v="1422450278"/>
    <n v="1419858278"/>
    <b v="0"/>
    <n v="4"/>
    <b v="0"/>
    <x v="23"/>
    <n v="7.5999999999999998E-2"/>
    <n v="4.75"/>
    <x v="8"/>
    <s v="plays"/>
    <x v="1347"/>
    <d v="2420-10-03T10:46:20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s v="CA"/>
    <s v="CAD"/>
    <n v="1415865720"/>
    <n v="1413270690"/>
    <b v="0"/>
    <n v="40"/>
    <b v="0"/>
    <x v="4"/>
    <n v="7.7886666666666673E-2"/>
    <n v="292.07499999999999"/>
    <x v="1"/>
    <s v="wearables"/>
    <x v="1348"/>
    <d v="2418-09-02T08:20:00"/>
  </r>
  <r>
    <n v="1995"/>
    <s v="The Girl With(out) The Camera"/>
    <s v="I'm looking to pursue my dream of becoming a full time photographer, using my current creative experience as a graphic designer."/>
    <x v="19"/>
    <n v="78"/>
    <x v="1"/>
    <s v="CA"/>
    <s v="CAD"/>
    <n v="1437082736"/>
    <n v="1435354736"/>
    <b v="0"/>
    <n v="3"/>
    <b v="0"/>
    <x v="19"/>
    <n v="7.8E-2"/>
    <n v="26"/>
    <x v="7"/>
    <s v="people"/>
    <x v="1349"/>
    <d v="2015-07-16T21:38:56"/>
  </r>
  <r>
    <n v="1089"/>
    <s v="Farabel"/>
    <s v="Farabel is a single player turn-based fantasy strategy game for Mac/PC/Linux"/>
    <x v="57"/>
    <n v="1174"/>
    <x v="1"/>
    <s v="FR"/>
    <s v="EUR"/>
    <n v="1435293175"/>
    <n v="1432701175"/>
    <b v="0"/>
    <n v="49"/>
    <b v="0"/>
    <x v="9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x v="252"/>
    <n v="145"/>
    <x v="1"/>
    <s v="GB"/>
    <s v="GBP"/>
    <n v="1400498789"/>
    <n v="1398511589"/>
    <b v="0"/>
    <n v="7"/>
    <b v="0"/>
    <x v="23"/>
    <n v="7.8378378378378383E-2"/>
    <n v="20.714285714285715"/>
    <x v="8"/>
    <s v="plays"/>
    <x v="1351"/>
    <d v="2413-10-19T18:24:50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s v="US"/>
    <s v="USD"/>
    <n v="1430517761"/>
    <n v="1427925761"/>
    <b v="0"/>
    <n v="17"/>
    <b v="0"/>
    <x v="17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x v="1"/>
    <s v="US"/>
    <s v="USD"/>
    <n v="1434092876"/>
    <n v="1431414476"/>
    <b v="0"/>
    <n v="36"/>
    <b v="0"/>
    <x v="22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x v="19"/>
    <n v="80"/>
    <x v="2"/>
    <s v="US"/>
    <s v="USD"/>
    <n v="1490830331"/>
    <n v="1488241931"/>
    <b v="0"/>
    <n v="7"/>
    <b v="0"/>
    <x v="28"/>
    <n v="0.08"/>
    <n v="11.428571428571429"/>
    <x v="6"/>
    <s v="small batch"/>
    <x v="1354"/>
    <d v="2442-06-04T19:21:50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s v="US"/>
    <s v="USD"/>
    <n v="1476676800"/>
    <n v="1473957239"/>
    <b v="0"/>
    <n v="8"/>
    <b v="0"/>
    <x v="24"/>
    <n v="8.0250000000000002E-2"/>
    <n v="200.625"/>
    <x v="8"/>
    <s v="spaces"/>
    <x v="1355"/>
    <d v="2437-12-09T16:00:00"/>
  </r>
  <r>
    <n v="1430"/>
    <s v="Esoteric Project Management"/>
    <s v="Profesional translation and publishing of the book on unique synthesis of project management and meditation"/>
    <x v="6"/>
    <n v="403"/>
    <x v="1"/>
    <s v="US"/>
    <s v="USD"/>
    <n v="1419017488"/>
    <n v="1416339088"/>
    <b v="0"/>
    <n v="5"/>
    <b v="0"/>
    <x v="13"/>
    <n v="8.0600000000000005E-2"/>
    <n v="80.599999999999994"/>
    <x v="2"/>
    <s v="translations"/>
    <x v="1356"/>
    <d v="2419-09-02T03:14:40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n v="1484912974"/>
    <b v="0"/>
    <n v="16"/>
    <b v="0"/>
    <x v="10"/>
    <n v="8.0833333333333326E-2"/>
    <n v="90.9375"/>
    <x v="5"/>
    <s v="mobile games"/>
    <x v="1357"/>
    <d v="2441-10-31T03:00:00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s v="US"/>
    <s v="USD"/>
    <n v="1425337200"/>
    <n v="1421432810"/>
    <b v="0"/>
    <n v="6"/>
    <b v="0"/>
    <x v="23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x v="20"/>
    <n v="821"/>
    <x v="1"/>
    <s v="GB"/>
    <s v="GBP"/>
    <n v="1368550060"/>
    <n v="1365958060"/>
    <b v="0"/>
    <n v="49"/>
    <b v="0"/>
    <x v="2"/>
    <n v="8.2100000000000006E-2"/>
    <n v="16.755102040816325"/>
    <x v="0"/>
    <s v="animation"/>
    <x v="1359"/>
    <d v="2403-09-04T23:56:40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s v="US"/>
    <s v="USD"/>
    <n v="1413992210"/>
    <n v="1411400210"/>
    <b v="0"/>
    <n v="12"/>
    <b v="0"/>
    <x v="23"/>
    <n v="8.2142857142857142E-2"/>
    <n v="38.333333333333336"/>
    <x v="8"/>
    <s v="plays"/>
    <x v="1360"/>
    <d v="2418-01-28T12:08:20"/>
  </r>
  <r>
    <n v="1117"/>
    <s v="Medieval Village"/>
    <s v="Experience the Medieval in your own village. Increase your village into a city and walk through the streets."/>
    <x v="19"/>
    <n v="83"/>
    <x v="1"/>
    <s v="DE"/>
    <s v="EUR"/>
    <n v="1451053313"/>
    <n v="1448461313"/>
    <b v="0"/>
    <n v="8"/>
    <b v="0"/>
    <x v="9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x v="4"/>
    <n v="100"/>
    <x v="1"/>
    <s v="US"/>
    <s v="USD"/>
    <n v="1424014680"/>
    <n v="1418922443"/>
    <b v="0"/>
    <n v="1"/>
    <b v="0"/>
    <x v="5"/>
    <n v="8.3333333333333329E-2"/>
    <n v="100"/>
    <x v="2"/>
    <s v="fiction"/>
    <x v="1362"/>
    <d v="2421-04-02T12:20:00"/>
  </r>
  <r>
    <n v="1427"/>
    <s v="WHAT CAN I DO?..."/>
    <s v="The book with advices that can save many lives._x000a_You will find here many case studies, extreme situations and solutions."/>
    <x v="6"/>
    <n v="419"/>
    <x v="1"/>
    <s v="DE"/>
    <s v="EUR"/>
    <n v="1474230385"/>
    <n v="1471638385"/>
    <b v="0"/>
    <n v="4"/>
    <b v="0"/>
    <x v="13"/>
    <n v="8.3799999999999999E-2"/>
    <n v="104.75"/>
    <x v="2"/>
    <s v="translations"/>
    <x v="1363"/>
    <d v="2437-03-01T12:24:10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n v="1439191869"/>
    <b v="1"/>
    <n v="535"/>
    <b v="0"/>
    <x v="21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x v="3"/>
    <n v="51"/>
    <x v="1"/>
    <s v="US"/>
    <s v="USD"/>
    <n v="1407250329"/>
    <n v="1404658329"/>
    <b v="0"/>
    <n v="6"/>
    <b v="0"/>
    <x v="23"/>
    <n v="8.5000000000000006E-2"/>
    <n v="8.5"/>
    <x v="8"/>
    <s v="plays"/>
    <x v="1365"/>
    <d v="2415-12-10T04:41:30"/>
  </r>
  <r>
    <n v="3801"/>
    <s v="The Imaginary A Musical"/>
    <s v="The Imaginary : A Musical is a new musical adaptation based on the novel written by A.F. Harrold.       TheImaginaryAMusical.com"/>
    <x v="6"/>
    <n v="426"/>
    <x v="1"/>
    <s v="US"/>
    <s v="USD"/>
    <n v="1420215216"/>
    <n v="1417536816"/>
    <b v="0"/>
    <n v="9"/>
    <b v="0"/>
    <x v="25"/>
    <n v="8.5199999999999998E-2"/>
    <n v="47.333333333333336"/>
    <x v="8"/>
    <s v="musical"/>
    <x v="1366"/>
    <d v="2420-01-18T18:16:00"/>
  </r>
  <r>
    <n v="1043"/>
    <s v="Printing TONE Audio 10th Anniversary Edition! (Canceled)"/>
    <s v="We're seeking funding for a special 10th Anniversary PRINT EDITION! Receive your own copy for only $8"/>
    <x v="36"/>
    <n v="8537"/>
    <x v="0"/>
    <s v="US"/>
    <s v="USD"/>
    <n v="1432101855"/>
    <n v="1429509855"/>
    <b v="0"/>
    <n v="292"/>
    <b v="0"/>
    <x v="8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x v="121"/>
    <n v="60"/>
    <x v="1"/>
    <s v="US"/>
    <s v="USD"/>
    <n v="1447020620"/>
    <n v="1444425020"/>
    <b v="0"/>
    <n v="1"/>
    <b v="0"/>
    <x v="14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x v="57"/>
    <n v="1296"/>
    <x v="1"/>
    <s v="US"/>
    <s v="USD"/>
    <n v="1471573640"/>
    <n v="1467253640"/>
    <b v="0"/>
    <n v="20"/>
    <b v="0"/>
    <x v="24"/>
    <n v="8.6400000000000005E-2"/>
    <n v="64.8"/>
    <x v="8"/>
    <s v="spaces"/>
    <x v="1369"/>
    <d v="2436-04-28T00:33:20"/>
  </r>
  <r>
    <n v="3908"/>
    <s v="Unconscious Subconscious"/>
    <s v="Death splits apart twin brothers in a questionable car accident. They shared dreams, and now they must share trials in the unknown."/>
    <x v="45"/>
    <n v="65"/>
    <x v="1"/>
    <s v="US"/>
    <s v="USD"/>
    <n v="1406603696"/>
    <n v="1405307696"/>
    <b v="0"/>
    <n v="4"/>
    <b v="0"/>
    <x v="23"/>
    <n v="8.666666666666667E-2"/>
    <n v="16.25"/>
    <x v="8"/>
    <s v="plays"/>
    <x v="1370"/>
    <d v="2415-09-26T08:29:20"/>
  </r>
  <r>
    <n v="4018"/>
    <s v="Time Please Fringe"/>
    <s v="Funding for a production of Time Please at the Brighton Fringe 2017... and beyond."/>
    <x v="17"/>
    <n v="130"/>
    <x v="1"/>
    <s v="GB"/>
    <s v="GBP"/>
    <n v="1475877108"/>
    <n v="1473285108"/>
    <b v="0"/>
    <n v="4"/>
    <b v="0"/>
    <x v="23"/>
    <n v="8.666666666666667E-2"/>
    <n v="32.5"/>
    <x v="8"/>
    <s v="plays"/>
    <x v="1371"/>
    <d v="2437-09-08T02:38:00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s v="US"/>
    <s v="USD"/>
    <n v="1405882287"/>
    <n v="1400698287"/>
    <b v="1"/>
    <n v="34"/>
    <b v="0"/>
    <x v="23"/>
    <n v="8.72E-2"/>
    <n v="25.647058823529413"/>
    <x v="8"/>
    <s v="plays"/>
    <x v="1372"/>
    <d v="2415-07-04T20:34:30"/>
  </r>
  <r>
    <n v="1146"/>
    <s v="Sleepy PIg Barbecue: Auburn's First BBQ Food Truck"/>
    <s v="Bringing the flavor of competition BBQ to small town Auburn with the ease of a big city food truck."/>
    <x v="16"/>
    <n v="530"/>
    <x v="1"/>
    <s v="US"/>
    <s v="USD"/>
    <n v="1399071173"/>
    <n v="1395787973"/>
    <b v="0"/>
    <n v="12"/>
    <b v="0"/>
    <x v="11"/>
    <n v="8.8333333333333333E-2"/>
    <n v="44.166666666666664"/>
    <x v="6"/>
    <s v="food trucks"/>
    <x v="1373"/>
    <d v="2413-05-07T12:48:50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s v="US"/>
    <s v="USD"/>
    <n v="1461653700"/>
    <n v="1458665146"/>
    <b v="0"/>
    <n v="44"/>
    <b v="0"/>
    <x v="4"/>
    <n v="8.8800000000000004E-2"/>
    <n v="30.272727272727273"/>
    <x v="1"/>
    <s v="wearables"/>
    <x v="1374"/>
    <d v="2433-03-06T21:10:00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s v="US"/>
    <s v="USD"/>
    <n v="1428075480"/>
    <n v="1425489613"/>
    <b v="0"/>
    <n v="11"/>
    <b v="0"/>
    <x v="5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s v="US"/>
    <s v="USD"/>
    <n v="1482339794"/>
    <n v="1479747794"/>
    <b v="0"/>
    <n v="6"/>
    <b v="0"/>
    <x v="23"/>
    <n v="8.8999999999999996E-2"/>
    <n v="222.5"/>
    <x v="8"/>
    <s v="plays"/>
    <x v="1376"/>
    <d v="2439-09-26T02:32:20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s v="US"/>
    <s v="USD"/>
    <n v="1455826460"/>
    <n v="1452716060"/>
    <b v="0"/>
    <n v="16"/>
    <b v="0"/>
    <x v="4"/>
    <n v="8.9066666666666669E-2"/>
    <n v="41.75"/>
    <x v="1"/>
    <s v="wearables"/>
    <x v="1377"/>
    <d v="2431-05-02T10:23:20"/>
  </r>
  <r>
    <n v="1064"/>
    <s v="Vineyard Valley - A Social Winemaking Game!"/>
    <s v="Make wine from seed to bottle; build, socialize, sell, and relax in Vineyard Valley - a social, sandbox, free to play business sim!"/>
    <x v="133"/>
    <n v="8077"/>
    <x v="1"/>
    <s v="US"/>
    <s v="USD"/>
    <n v="1373174903"/>
    <n v="1369286903"/>
    <b v="0"/>
    <n v="123"/>
    <b v="0"/>
    <x v="9"/>
    <n v="8.9744444444444446E-2"/>
    <n v="65.666666666666671"/>
    <x v="5"/>
    <s v="video games"/>
    <x v="1378"/>
    <d v="2405-02-21T06:43: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n v="1413519073"/>
    <b v="0"/>
    <n v="2"/>
    <b v="0"/>
    <x v="27"/>
    <n v="9.0090090090090086E-2"/>
    <n v="30"/>
    <x v="1"/>
    <s v="gadgets"/>
    <x v="1379"/>
    <d v="2418-05-03T15:50:00"/>
  </r>
  <r>
    <n v="587"/>
    <s v="Waitresses.com"/>
    <s v="Waitresses.com is an online community devoted to servers around the world. Learn. Connect. Work. Travel. Share._x000a__x000a_Make a pledge today!"/>
    <x v="41"/>
    <n v="2725"/>
    <x v="1"/>
    <s v="CA"/>
    <s v="CAD"/>
    <n v="1429207833"/>
    <n v="1426615833"/>
    <b v="0"/>
    <n v="7"/>
    <b v="0"/>
    <x v="3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x v="10"/>
    <n v="500"/>
    <x v="1"/>
    <s v="US"/>
    <s v="USD"/>
    <n v="1409000400"/>
    <n v="1408381704"/>
    <b v="0"/>
    <n v="17"/>
    <b v="0"/>
    <x v="23"/>
    <n v="9.0909090909090912E-2"/>
    <n v="29.411764705882351"/>
    <x v="8"/>
    <s v="plays"/>
    <x v="1381"/>
    <d v="2416-06-29T18:00:00"/>
  </r>
  <r>
    <n v="1080"/>
    <s v="Skullforge: The Hunt"/>
    <s v="A fantasy action RPG which follows an elven ex-slave on a journey of magic, revenge, intrigue, and deceit."/>
    <x v="2"/>
    <n v="1821"/>
    <x v="1"/>
    <s v="US"/>
    <s v="USD"/>
    <n v="1399778333"/>
    <n v="1397186333"/>
    <b v="0"/>
    <n v="98"/>
    <b v="0"/>
    <x v="9"/>
    <n v="9.1050000000000006E-2"/>
    <n v="18.581632653061224"/>
    <x v="5"/>
    <s v="video games"/>
    <x v="1382"/>
    <d v="2413-07-28T09:08:50"/>
  </r>
  <r>
    <n v="1582"/>
    <s v="Scenes from New Orleans"/>
    <s v="I create canvas prints of images from in and around New Orleans"/>
    <x v="19"/>
    <n v="93"/>
    <x v="1"/>
    <s v="US"/>
    <s v="USD"/>
    <n v="1445894400"/>
    <n v="1440961053"/>
    <b v="0"/>
    <n v="3"/>
    <b v="0"/>
    <x v="16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x v="2"/>
    <n v="1862"/>
    <x v="1"/>
    <s v="US"/>
    <s v="USD"/>
    <n v="1439957176"/>
    <n v="1437365176"/>
    <b v="0"/>
    <n v="31"/>
    <b v="0"/>
    <x v="23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s v="GB"/>
    <s v="GBP"/>
    <n v="1491768000"/>
    <n v="1489097112"/>
    <b v="0"/>
    <n v="8"/>
    <b v="0"/>
    <x v="17"/>
    <n v="9.3333333333333338E-2"/>
    <n v="35"/>
    <x v="3"/>
    <s v="faith"/>
    <x v="1385"/>
    <d v="2442-09-21T08:00:00"/>
  </r>
  <r>
    <n v="438"/>
    <s v="In Game: The Animated Series"/>
    <s v="As Smyton pushes himself to become respected, he unlocks secrets about himself and the world around him."/>
    <x v="2"/>
    <n v="1876"/>
    <x v="1"/>
    <s v="US"/>
    <s v="USD"/>
    <n v="1447830958"/>
    <n v="1445235358"/>
    <b v="0"/>
    <n v="11"/>
    <b v="0"/>
    <x v="2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s v="US"/>
    <s v="USD"/>
    <n v="1438390800"/>
    <n v="1436888066"/>
    <b v="0"/>
    <n v="7"/>
    <b v="0"/>
    <x v="23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s v="US"/>
    <s v="USD"/>
    <n v="1412534943"/>
    <n v="1409942943"/>
    <b v="0"/>
    <n v="32"/>
    <b v="0"/>
    <x v="7"/>
    <n v="9.4412800000000005E-2"/>
    <n v="73.760000000000005"/>
    <x v="3"/>
    <s v="indie rock"/>
    <x v="1388"/>
    <d v="2417-08-12T20:10:30"/>
  </r>
  <r>
    <n v="432"/>
    <s v="The Zombie Next Door"/>
    <s v="A teenage zombie named Jeff and his mad scientist mother adapt to life in the town of Serendipity, where the supernatural occurs daily."/>
    <x v="16"/>
    <n v="570"/>
    <x v="1"/>
    <s v="US"/>
    <s v="USD"/>
    <n v="1445448381"/>
    <n v="1440264381"/>
    <b v="0"/>
    <n v="8"/>
    <b v="0"/>
    <x v="2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s v="US"/>
    <s v="USD"/>
    <n v="1255381140"/>
    <n v="1250630968"/>
    <b v="0"/>
    <n v="26"/>
    <b v="0"/>
    <x v="2"/>
    <n v="9.5500000000000002E-2"/>
    <n v="73.461538461538467"/>
    <x v="0"/>
    <s v="animation"/>
    <x v="1390"/>
    <d v="2367-10-25T17:50:00"/>
  </r>
  <r>
    <n v="2135"/>
    <s v="Tesla's Electric Mist"/>
    <s v="Point-and-click adventure: The mysterious Nikola Tesla, a time traveling device, and an experiment gone wrong in Colorado Springs"/>
    <x v="6"/>
    <n v="478"/>
    <x v="1"/>
    <s v="US"/>
    <s v="USD"/>
    <n v="1349392033"/>
    <n v="1346800033"/>
    <b v="0"/>
    <n v="22"/>
    <b v="0"/>
    <x v="9"/>
    <n v="9.5600000000000004E-2"/>
    <n v="21.727272727272727"/>
    <x v="5"/>
    <s v="video games"/>
    <x v="1391"/>
    <d v="2397-08-09T15:12:10"/>
  </r>
  <r>
    <n v="132"/>
    <s v="The Message (Canceled)"/>
    <s v="An anime inspired sci-fi action short set in Tokyo, Japan by VFX veterans, Gerald Abraham, Kim Tran and sound engineer, Jeremy Corby."/>
    <x v="51"/>
    <n v="7655"/>
    <x v="0"/>
    <s v="US"/>
    <s v="USD"/>
    <n v="1415392207"/>
    <n v="1411500607"/>
    <b v="0"/>
    <n v="81"/>
    <b v="0"/>
    <x v="0"/>
    <n v="9.5687499999999995E-2"/>
    <n v="94.506172839506178"/>
    <x v="0"/>
    <s v="science fiction"/>
    <x v="1392"/>
    <d v="2418-07-09T13:01:10"/>
  </r>
  <r>
    <n v="943"/>
    <s v="SleepMode"/>
    <s v="A mask for home or travel that will give you the best, undisturbed sleep of your life."/>
    <x v="7"/>
    <n v="289"/>
    <x v="1"/>
    <s v="US"/>
    <s v="USD"/>
    <n v="1480438905"/>
    <n v="1477843305"/>
    <b v="0"/>
    <n v="12"/>
    <b v="0"/>
    <x v="4"/>
    <n v="9.633333333333334E-2"/>
    <n v="24.083333333333332"/>
    <x v="1"/>
    <s v="wearables"/>
    <x v="1393"/>
    <d v="2439-02-18T02:17:30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s v="US"/>
    <s v="USD"/>
    <n v="1459181895"/>
    <n v="1456593495"/>
    <b v="0"/>
    <n v="9"/>
    <b v="0"/>
    <x v="17"/>
    <n v="9.74E-2"/>
    <n v="54.111111111111114"/>
    <x v="3"/>
    <s v="faith"/>
    <x v="1394"/>
    <d v="2432-05-24T19:02:30"/>
  </r>
  <r>
    <n v="3986"/>
    <s v="Hippolytos - Polish Tour"/>
    <s v="After a successful run at London's Cockpit Theatre, we are invited to perform in Gardzienice OPT and at Teatr Polski in Warsaw, Poland."/>
    <x v="6"/>
    <n v="488"/>
    <x v="1"/>
    <s v="GB"/>
    <s v="GBP"/>
    <n v="1462539840"/>
    <n v="1460034594"/>
    <b v="0"/>
    <n v="13"/>
    <b v="0"/>
    <x v="23"/>
    <n v="9.7600000000000006E-2"/>
    <n v="37.53846153846154"/>
    <x v="8"/>
    <s v="plays"/>
    <x v="1395"/>
    <d v="2433-06-17T10:40:00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n v="1424200530"/>
    <b v="0"/>
    <n v="33"/>
    <b v="0"/>
    <x v="20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s v="US"/>
    <s v="USD"/>
    <n v="1476371552"/>
    <n v="1473779552"/>
    <b v="0"/>
    <n v="90"/>
    <b v="0"/>
    <x v="4"/>
    <n v="9.8400000000000001E-2"/>
    <n v="54.666666666666664"/>
    <x v="1"/>
    <s v="wearables"/>
    <x v="1397"/>
    <d v="2437-11-04T08:05:20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n v="1431973478"/>
    <b v="0"/>
    <n v="11"/>
    <b v="0"/>
    <x v="13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x v="38"/>
    <n v="200"/>
    <x v="1"/>
    <s v="US"/>
    <s v="USD"/>
    <n v="1427920363"/>
    <n v="1425331963"/>
    <b v="0"/>
    <n v="5"/>
    <b v="0"/>
    <x v="7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s v="US"/>
    <s v="USD"/>
    <n v="1268636340"/>
    <n v="1263982307"/>
    <b v="0"/>
    <n v="5"/>
    <b v="0"/>
    <x v="9"/>
    <n v="0.1"/>
    <n v="10"/>
    <x v="5"/>
    <s v="video games"/>
    <x v="1400"/>
    <d v="2372-01-06T21:50:00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s v="US"/>
    <s v="USD"/>
    <n v="1439828159"/>
    <n v="1437236159"/>
    <b v="0"/>
    <n v="1"/>
    <b v="0"/>
    <x v="23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x v="67"/>
    <n v="10"/>
    <x v="1"/>
    <s v="US"/>
    <s v="USD"/>
    <n v="1407689102"/>
    <n v="1405097102"/>
    <b v="0"/>
    <n v="1"/>
    <b v="0"/>
    <x v="23"/>
    <n v="0.1"/>
    <n v="10"/>
    <x v="8"/>
    <s v="plays"/>
    <x v="1402"/>
    <d v="2416-01-29T23:30:20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s v="US"/>
    <s v="USD"/>
    <n v="1448863449"/>
    <n v="1446267849"/>
    <b v="0"/>
    <n v="7"/>
    <b v="0"/>
    <x v="23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x v="222"/>
    <n v="15"/>
    <x v="1"/>
    <s v="US"/>
    <s v="USD"/>
    <n v="1406753639"/>
    <n v="1404161639"/>
    <b v="0"/>
    <n v="3"/>
    <b v="0"/>
    <x v="23"/>
    <n v="0.1"/>
    <n v="5"/>
    <x v="8"/>
    <s v="plays"/>
    <x v="1404"/>
    <d v="2415-10-13T16:59:50"/>
  </r>
  <r>
    <n v="4103"/>
    <s v="Weather Men"/>
    <s v="Weather Men is a play, written by Nathan Black.  A comedy/drama that explores the question of 'why people stay together?'"/>
    <x v="19"/>
    <n v="100"/>
    <x v="1"/>
    <s v="US"/>
    <s v="USD"/>
    <n v="1440613920"/>
    <n v="1435953566"/>
    <b v="0"/>
    <n v="6"/>
    <b v="0"/>
    <x v="23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s v="IT"/>
    <s v="EUR"/>
    <n v="1477731463"/>
    <n v="1474275463"/>
    <b v="0"/>
    <n v="28"/>
    <b v="0"/>
    <x v="4"/>
    <n v="0.1002"/>
    <n v="178.92857142857142"/>
    <x v="1"/>
    <s v="wearables"/>
    <x v="1406"/>
    <d v="2438-04-10T17:37:10"/>
  </r>
  <r>
    <n v="4003"/>
    <s v="MAMA BA-B: The Stage Play"/>
    <s v="&quot;MAMA'Z BA-B&quot; is the story of Marcus Williams who struggles to find a place for himself as a young black male."/>
    <x v="38"/>
    <n v="201"/>
    <x v="1"/>
    <s v="US"/>
    <s v="USD"/>
    <n v="1424009147"/>
    <n v="1421417147"/>
    <b v="0"/>
    <n v="2"/>
    <b v="0"/>
    <x v="23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x v="46"/>
    <n v="252"/>
    <x v="1"/>
    <s v="US"/>
    <s v="USD"/>
    <n v="1452293675"/>
    <n v="1447109675"/>
    <b v="0"/>
    <n v="6"/>
    <b v="0"/>
    <x v="11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x v="10"/>
    <n v="560"/>
    <x v="1"/>
    <s v="US"/>
    <s v="USD"/>
    <n v="1408922049"/>
    <n v="1406330049"/>
    <b v="0"/>
    <n v="9"/>
    <b v="0"/>
    <x v="17"/>
    <n v="0.10181818181818182"/>
    <n v="62.222222222222221"/>
    <x v="3"/>
    <s v="faith"/>
    <x v="1409"/>
    <d v="2416-06-20T16:21:30"/>
  </r>
  <r>
    <n v="716"/>
    <s v="Pathfinder - Wearable Navigation for the Blind"/>
    <s v="Translate sight into touch with a wrist-mounted wearable. A revolution for visually impaired people everywhere."/>
    <x v="11"/>
    <n v="715"/>
    <x v="1"/>
    <s v="US"/>
    <s v="USD"/>
    <n v="1417392000"/>
    <n v="1414511307"/>
    <b v="0"/>
    <n v="16"/>
    <b v="0"/>
    <x v="4"/>
    <n v="0.10214285714285715"/>
    <n v="44.6875"/>
    <x v="1"/>
    <s v="wearables"/>
    <x v="1410"/>
    <d v="2419-02-26T00:00:00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s v="US"/>
    <s v="USD"/>
    <n v="1454213820"/>
    <n v="1451723535"/>
    <b v="0"/>
    <n v="11"/>
    <b v="0"/>
    <x v="10"/>
    <n v="0.10314285714285715"/>
    <n v="32.81818181818182"/>
    <x v="5"/>
    <s v="mobile games"/>
    <x v="1411"/>
    <d v="2430-10-27T18:50:00"/>
  </r>
  <r>
    <n v="2770"/>
    <s v="The Story Of Circle And Square"/>
    <s v="A story about two friends who part ways because they are different, then reunite after learning they both are made of atoms."/>
    <x v="2"/>
    <n v="2082.25"/>
    <x v="1"/>
    <s v="US"/>
    <s v="USD"/>
    <n v="1395158130"/>
    <n v="1392569730"/>
    <b v="0"/>
    <n v="33"/>
    <b v="0"/>
    <x v="22"/>
    <n v="0.1041125"/>
    <n v="63.098484848484851"/>
    <x v="2"/>
    <s v="children's books"/>
    <x v="1412"/>
    <d v="2412-02-09T15:15:00"/>
  </r>
  <r>
    <n v="2124"/>
    <s v="AZAMAR"/>
    <s v="AZAMAR is a Role Playing Game world involving fantasy and high magic, based on the popular OpenD6 OGL using the Cinema6 RPG Framework."/>
    <x v="66"/>
    <n v="115"/>
    <x v="1"/>
    <s v="US"/>
    <s v="USD"/>
    <n v="1291093200"/>
    <n v="1286930435"/>
    <b v="0"/>
    <n v="5"/>
    <b v="0"/>
    <x v="9"/>
    <n v="0.10454545454545454"/>
    <n v="23"/>
    <x v="5"/>
    <s v="video games"/>
    <x v="1413"/>
    <d v="2379-02-18T02:00:00"/>
  </r>
  <r>
    <n v="197"/>
    <s v="Cole - A Short Film."/>
    <s v="â€œAfter a terrifying ordeal, a young woman is left in a depressive state and abandoned to cope with a distressing account of revengeâ€"/>
    <x v="46"/>
    <n v="262"/>
    <x v="1"/>
    <s v="GB"/>
    <s v="GBP"/>
    <n v="1487365200"/>
    <n v="1483734100"/>
    <b v="0"/>
    <n v="8"/>
    <b v="0"/>
    <x v="1"/>
    <n v="0.1048"/>
    <n v="32.75"/>
    <x v="0"/>
    <s v="drama"/>
    <x v="1414"/>
    <d v="2441-04-29T18:00:00"/>
  </r>
  <r>
    <n v="2756"/>
    <s v="The Most Basic of Truths"/>
    <s v="We all pray to the same God no matter what name we might refer to Him as.  Our children deserve to know this basic truth."/>
    <x v="20"/>
    <n v="1048"/>
    <x v="1"/>
    <s v="US"/>
    <s v="USD"/>
    <n v="1389476201"/>
    <n v="1386884201"/>
    <b v="0"/>
    <n v="33"/>
    <b v="0"/>
    <x v="22"/>
    <n v="0.1048"/>
    <n v="31.757575757575758"/>
    <x v="2"/>
    <s v="children's books"/>
    <x v="1415"/>
    <d v="2410-04-23T00:06:50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s v="US"/>
    <s v="USD"/>
    <n v="1409924340"/>
    <n v="1405181320"/>
    <b v="0"/>
    <n v="7"/>
    <b v="0"/>
    <x v="13"/>
    <n v="0.105"/>
    <n v="225"/>
    <x v="2"/>
    <s v="translations"/>
    <x v="1416"/>
    <d v="2416-10-14T16:30:00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s v="US"/>
    <s v="USD"/>
    <n v="1409585434"/>
    <n v="1406907034"/>
    <b v="0"/>
    <n v="2"/>
    <b v="0"/>
    <x v="17"/>
    <n v="0.105"/>
    <n v="525"/>
    <x v="3"/>
    <s v="faith"/>
    <x v="1417"/>
    <d v="2416-09-05T11:05:40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s v="AU"/>
    <s v="AUD"/>
    <n v="1415481203"/>
    <n v="1412885603"/>
    <b v="1"/>
    <n v="23"/>
    <b v="0"/>
    <x v="21"/>
    <n v="0.105"/>
    <n v="91.304347826086953"/>
    <x v="1"/>
    <s v="space exploration"/>
    <x v="1418"/>
    <d v="2418-07-19T20:13:50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s v="AU"/>
    <s v="AUD"/>
    <n v="1468658866"/>
    <n v="1464943666"/>
    <b v="0"/>
    <n v="2"/>
    <b v="0"/>
    <x v="22"/>
    <n v="0.105"/>
    <n v="52.5"/>
    <x v="2"/>
    <s v="children's books"/>
    <x v="1419"/>
    <d v="2435-05-26T15:57:40"/>
  </r>
  <r>
    <n v="3146"/>
    <s v="SoÃ±Ã© una ciudad amurallada"/>
    <s v="Somos... Podemos... Amamos... Nuestra muralla, nuestra utopÃ­a. Que el amor sea el lÃ­mite"/>
    <x v="22"/>
    <n v="5250"/>
    <x v="2"/>
    <s v="MX"/>
    <s v="MXN"/>
    <n v="1492356166"/>
    <n v="1488471766"/>
    <b v="0"/>
    <n v="12"/>
    <b v="0"/>
    <x v="23"/>
    <n v="0.105"/>
    <n v="437.5"/>
    <x v="8"/>
    <s v="plays"/>
    <x v="1420"/>
    <d v="2442-11-28T09:47:40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s v="GB"/>
    <s v="GBP"/>
    <n v="1445431533"/>
    <n v="1442839533"/>
    <b v="0"/>
    <n v="27"/>
    <b v="0"/>
    <x v="3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x v="139"/>
    <n v="1739"/>
    <x v="2"/>
    <s v="US"/>
    <s v="USD"/>
    <n v="1490389158"/>
    <n v="1486504758"/>
    <b v="0"/>
    <n v="8"/>
    <b v="0"/>
    <x v="24"/>
    <n v="0.10539393939393939"/>
    <n v="217.375"/>
    <x v="8"/>
    <s v="spaces"/>
    <x v="1422"/>
    <d v="2442-04-14T17:53:00"/>
  </r>
  <r>
    <n v="3968"/>
    <s v="Scarlet Letters (a play with songs)"/>
    <s v="&quot;On the breast of her gown, in fine red cloth, appeared the letter A.&quot; But what about the rest of the alphabet?"/>
    <x v="6"/>
    <n v="527"/>
    <x v="1"/>
    <s v="US"/>
    <s v="USD"/>
    <n v="1463945673"/>
    <n v="1458761673"/>
    <b v="0"/>
    <n v="11"/>
    <b v="0"/>
    <x v="23"/>
    <n v="0.10539999999999999"/>
    <n v="47.909090909090907"/>
    <x v="8"/>
    <s v="plays"/>
    <x v="1423"/>
    <d v="2433-11-27T03:45:30"/>
  </r>
  <r>
    <n v="2581"/>
    <s v="A Flying Sausage Food Truck"/>
    <s v="Creating a Food Truck to bring gourmet sausage sliders to Jacksonville, FL for breakfast, lunch, and special events."/>
    <x v="6"/>
    <n v="530"/>
    <x v="1"/>
    <s v="US"/>
    <s v="USD"/>
    <n v="1447689898"/>
    <n v="1445094298"/>
    <b v="0"/>
    <n v="11"/>
    <b v="0"/>
    <x v="11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x v="232"/>
    <n v="170"/>
    <x v="1"/>
    <s v="US"/>
    <s v="USD"/>
    <n v="1402979778"/>
    <n v="1401770178"/>
    <b v="0"/>
    <n v="4"/>
    <b v="0"/>
    <x v="23"/>
    <n v="0.10625"/>
    <n v="42.5"/>
    <x v="8"/>
    <s v="plays"/>
    <x v="1425"/>
    <d v="2414-08-02T22:03:00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s v="US"/>
    <s v="USD"/>
    <n v="1422717953"/>
    <n v="1417533953"/>
    <b v="0"/>
    <n v="8"/>
    <b v="0"/>
    <x v="23"/>
    <n v="0.107"/>
    <n v="26.75"/>
    <x v="8"/>
    <s v="plays"/>
    <x v="1426"/>
    <d v="2420-11-03T10:18:50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s v="US"/>
    <s v="USD"/>
    <n v="1433298676"/>
    <n v="1429410676"/>
    <b v="0"/>
    <n v="118"/>
    <b v="0"/>
    <x v="11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x v="257"/>
    <n v="14303"/>
    <x v="0"/>
    <s v="US"/>
    <s v="USD"/>
    <n v="1457721287"/>
    <n v="1455129287"/>
    <b v="0"/>
    <n v="276"/>
    <b v="0"/>
    <x v="4"/>
    <n v="0.10754135338345865"/>
    <n v="51.822463768115945"/>
    <x v="1"/>
    <s v="wearables"/>
    <x v="1428"/>
    <d v="2431-12-07T17:47:50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s v="US"/>
    <s v="USD"/>
    <n v="1433043623"/>
    <n v="1429155623"/>
    <b v="0"/>
    <n v="28"/>
    <b v="0"/>
    <x v="0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x v="38"/>
    <n v="216"/>
    <x v="1"/>
    <s v="GB"/>
    <s v="GBP"/>
    <n v="1421403960"/>
    <n v="1418827324"/>
    <b v="0"/>
    <n v="3"/>
    <b v="0"/>
    <x v="23"/>
    <n v="0.108"/>
    <n v="72"/>
    <x v="8"/>
    <s v="plays"/>
    <x v="1430"/>
    <d v="2420-06-04T08:20:00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x v="0"/>
    <s v="US"/>
    <s v="USD"/>
    <n v="1283392800"/>
    <n v="1281317691"/>
    <b v="0"/>
    <n v="4"/>
    <b v="0"/>
    <x v="15"/>
    <n v="0.10806536636794939"/>
    <n v="51.25"/>
    <x v="2"/>
    <s v="art books"/>
    <x v="1431"/>
    <d v="2376-09-09T20:00:00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s v="US"/>
    <s v="USD"/>
    <n v="1480525200"/>
    <n v="1477781724"/>
    <b v="0"/>
    <n v="6"/>
    <b v="0"/>
    <x v="23"/>
    <n v="0.10833333333333334"/>
    <n v="108.33333333333333"/>
    <x v="8"/>
    <s v="plays"/>
    <x v="1432"/>
    <d v="2439-02-28T02:00:00"/>
  </r>
  <r>
    <n v="1809"/>
    <s v="Hamilton: A Different Perspective"/>
    <s v="A stunning photo book highlighting the visual diversity of the City of Hamilton and showcasing it in a new light."/>
    <x v="55"/>
    <n v="380"/>
    <x v="1"/>
    <s v="CA"/>
    <s v="CAD"/>
    <n v="1425246439"/>
    <n v="1422222439"/>
    <b v="1"/>
    <n v="9"/>
    <b v="0"/>
    <x v="18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x v="218"/>
    <n v="1575"/>
    <x v="1"/>
    <s v="US"/>
    <s v="USD"/>
    <n v="1353196800"/>
    <n v="1348864913"/>
    <b v="0"/>
    <n v="28"/>
    <b v="0"/>
    <x v="6"/>
    <n v="0.10862068965517241"/>
    <n v="56.25"/>
    <x v="3"/>
    <s v="jazz"/>
    <x v="1434"/>
    <d v="2398-10-24T00:00:00"/>
  </r>
  <r>
    <n v="2376"/>
    <s v="Phone Tags: lost and found stickers (Canceled)"/>
    <s v="Tough, pre-manufactured lost and found stickers that forward messages to the owners email and cellphone."/>
    <x v="7"/>
    <n v="326.33"/>
    <x v="0"/>
    <s v="US"/>
    <s v="USD"/>
    <n v="1449785566"/>
    <n v="1447193566"/>
    <b v="0"/>
    <n v="4"/>
    <b v="0"/>
    <x v="3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s v="US"/>
    <s v="USD"/>
    <n v="1360795069"/>
    <n v="1358203069"/>
    <b v="0"/>
    <n v="15"/>
    <b v="0"/>
    <x v="6"/>
    <n v="0.109"/>
    <n v="21.8"/>
    <x v="3"/>
    <s v="jazz"/>
    <x v="1436"/>
    <d v="2401-03-21T10:18:10"/>
  </r>
  <r>
    <n v="1735"/>
    <s v="Leo's RainSong Artist program"/>
    <s v="RainSong is letting my buy a discounted guitar. I will use this to offer my talents to the ministry programs I'm a part of."/>
    <x v="19"/>
    <n v="110"/>
    <x v="1"/>
    <s v="US"/>
    <s v="USD"/>
    <n v="1470598345"/>
    <n v="1468006345"/>
    <b v="0"/>
    <n v="2"/>
    <b v="0"/>
    <x v="17"/>
    <n v="0.11"/>
    <n v="55"/>
    <x v="3"/>
    <s v="faith"/>
    <x v="1437"/>
    <d v="2436-01-06T03:24:10"/>
  </r>
  <r>
    <n v="3934"/>
    <s v="&quot;A Measure of Normalcy&quot;"/>
    <s v="Lost youth and lost souls struggle to find meaning amid dingy basements, vanishing malls, and a bleak Midwestern summer."/>
    <x v="6"/>
    <n v="550"/>
    <x v="1"/>
    <s v="US"/>
    <s v="USD"/>
    <n v="1443704400"/>
    <n v="1439827639"/>
    <b v="0"/>
    <n v="12"/>
    <b v="0"/>
    <x v="23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x v="6"/>
    <n v="553"/>
    <x v="1"/>
    <s v="US"/>
    <s v="USD"/>
    <n v="1411868313"/>
    <n v="1409276313"/>
    <b v="1"/>
    <n v="8"/>
    <b v="0"/>
    <x v="18"/>
    <n v="0.1106"/>
    <n v="69.125"/>
    <x v="7"/>
    <s v="photobooks"/>
    <x v="1439"/>
    <d v="2417-05-27T16:25:30"/>
  </r>
  <r>
    <n v="1794"/>
    <s v="Venus as Men"/>
    <s v="&quot;Venus as Menâ€ is a book about beauty of masculine nude. Is a reflection about men as a sensitive and sensual being and gender equity."/>
    <x v="47"/>
    <n v="997"/>
    <x v="1"/>
    <s v="US"/>
    <s v="USD"/>
    <n v="1423660422"/>
    <n v="1420636422"/>
    <b v="1"/>
    <n v="18"/>
    <b v="0"/>
    <x v="18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s v="US"/>
    <s v="USD"/>
    <n v="1279738800"/>
    <n v="1275599812"/>
    <b v="0"/>
    <n v="5"/>
    <b v="0"/>
    <x v="9"/>
    <n v="0.1125"/>
    <n v="45"/>
    <x v="5"/>
    <s v="video games"/>
    <x v="1441"/>
    <d v="2375-07-14T22:00:00"/>
  </r>
  <r>
    <n v="3731"/>
    <s v="The Rabbit on the Moon"/>
    <s v="A long distance wrong number leads to love, but with Emily flying in to finally meet, Nick somehow forgot to mention he's blind."/>
    <x v="10"/>
    <n v="620"/>
    <x v="1"/>
    <s v="US"/>
    <s v="USD"/>
    <n v="1420860180"/>
    <n v="1418234646"/>
    <b v="0"/>
    <n v="12"/>
    <b v="0"/>
    <x v="23"/>
    <n v="0.11272727272727273"/>
    <n v="51.666666666666664"/>
    <x v="8"/>
    <s v="plays"/>
    <x v="1442"/>
    <d v="2420-04-02T09:50:00"/>
  </r>
  <r>
    <n v="3064"/>
    <s v="Kickstart the Crossroads Community"/>
    <s v="An epicenter for connection, creation and expression of the community."/>
    <x v="53"/>
    <n v="8471"/>
    <x v="1"/>
    <s v="US"/>
    <s v="USD"/>
    <n v="1448175540"/>
    <n v="1445483246"/>
    <b v="0"/>
    <n v="72"/>
    <b v="0"/>
    <x v="24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x v="1"/>
    <s v="US"/>
    <s v="USD"/>
    <n v="1428641940"/>
    <n v="1426792563"/>
    <b v="0"/>
    <n v="17"/>
    <b v="0"/>
    <x v="4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s v="US"/>
    <s v="USD"/>
    <n v="1419017880"/>
    <n v="1416419916"/>
    <b v="1"/>
    <n v="84"/>
    <b v="0"/>
    <x v="26"/>
    <n v="0.11344"/>
    <n v="33.761904761904759"/>
    <x v="1"/>
    <s v="makerspaces"/>
    <x v="1445"/>
    <d v="2419-09-02T04:20:00"/>
  </r>
  <r>
    <n v="1308"/>
    <s v="Boost Band: Wristband Phone Charger (Canceled)"/>
    <s v="Boost Band, a wristband that charges any device"/>
    <x v="20"/>
    <n v="1136"/>
    <x v="0"/>
    <s v="US"/>
    <s v="USD"/>
    <n v="1475937812"/>
    <n v="1472481812"/>
    <b v="0"/>
    <n v="38"/>
    <b v="0"/>
    <x v="4"/>
    <n v="0.11360000000000001"/>
    <n v="29.894736842105264"/>
    <x v="1"/>
    <s v="wearables"/>
    <x v="1446"/>
    <d v="2437-09-15T03:15:20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s v="US"/>
    <s v="USD"/>
    <n v="1464099900"/>
    <n v="1462585315"/>
    <b v="0"/>
    <n v="2"/>
    <b v="0"/>
    <x v="23"/>
    <n v="0.11428571428571428"/>
    <n v="40"/>
    <x v="8"/>
    <s v="plays"/>
    <x v="1447"/>
    <d v="2433-12-15T00:10:00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s v="GB"/>
    <s v="GBP"/>
    <n v="1488271860"/>
    <n v="1484484219"/>
    <b v="0"/>
    <n v="5"/>
    <b v="0"/>
    <x v="23"/>
    <n v="0.11428571428571428"/>
    <n v="80"/>
    <x v="8"/>
    <s v="plays"/>
    <x v="1448"/>
    <d v="2441-08-12T16:30:00"/>
  </r>
  <r>
    <n v="2656"/>
    <s v="MoonWatcher: A 24/7 Live Video of the Moon for Everyone (Canceled)"/>
    <s v="MoonWatcher will be bringing the Moon closer to all of us."/>
    <x v="30"/>
    <n v="17155"/>
    <x v="0"/>
    <s v="US"/>
    <s v="USD"/>
    <n v="1489345200"/>
    <n v="1485966688"/>
    <b v="0"/>
    <n v="152"/>
    <b v="0"/>
    <x v="21"/>
    <n v="0.11436666666666667"/>
    <n v="112.86184210526316"/>
    <x v="1"/>
    <s v="space exploration"/>
    <x v="1449"/>
    <d v="2441-12-14T22:00:00"/>
  </r>
  <r>
    <n v="3197"/>
    <s v="Mirror, mirror on the wall"/>
    <s v="This years most important stage project for young artists in our region. www.ungespor.no"/>
    <x v="20"/>
    <n v="1145"/>
    <x v="1"/>
    <s v="NO"/>
    <s v="NOK"/>
    <n v="1423050618"/>
    <n v="1420458618"/>
    <b v="0"/>
    <n v="4"/>
    <b v="0"/>
    <x v="25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n v="1320776504"/>
    <b v="0"/>
    <n v="14"/>
    <b v="0"/>
    <x v="22"/>
    <n v="0.11458333333333333"/>
    <n v="39.285714285714285"/>
    <x v="2"/>
    <s v="children's books"/>
    <x v="1451"/>
    <d v="2389-08-19T15:37:20"/>
  </r>
  <r>
    <n v="1307"/>
    <s v="VR Card - Customized Virtual Reality Viewer (Canceled)"/>
    <s v="Get VR to Everyone with Mailable, Ready to Use Viewers"/>
    <x v="22"/>
    <n v="5757"/>
    <x v="0"/>
    <s v="US"/>
    <s v="USD"/>
    <n v="1455710679"/>
    <n v="1453118679"/>
    <b v="0"/>
    <n v="45"/>
    <b v="0"/>
    <x v="4"/>
    <n v="0.11514000000000001"/>
    <n v="127.93333333333334"/>
    <x v="1"/>
    <s v="wearables"/>
    <x v="1452"/>
    <d v="2431-04-19T00:46:30"/>
  </r>
  <r>
    <n v="2653"/>
    <s v="Dream Rocket Project (Canceled)"/>
    <s v="DREAM BIG. Explore the universe through STEAM education. (Science, Technology, Engineering, Art, Mathematics)"/>
    <x v="261"/>
    <n v="5876"/>
    <x v="0"/>
    <s v="US"/>
    <s v="USD"/>
    <n v="1402632000"/>
    <n v="1399909127"/>
    <b v="0"/>
    <n v="70"/>
    <b v="0"/>
    <x v="21"/>
    <n v="0.1152156862745098"/>
    <n v="83.942857142857136"/>
    <x v="1"/>
    <s v="space exploration"/>
    <x v="1453"/>
    <d v="2414-06-23T16:00:00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s v="GB"/>
    <s v="GBP"/>
    <n v="1434063600"/>
    <n v="1430405903"/>
    <b v="0"/>
    <n v="7"/>
    <b v="0"/>
    <x v="23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x v="262"/>
    <n v="470"/>
    <x v="1"/>
    <s v="US"/>
    <s v="USD"/>
    <n v="1430851680"/>
    <n v="1428340931"/>
    <b v="0"/>
    <n v="6"/>
    <b v="0"/>
    <x v="24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s v="US"/>
    <s v="USD"/>
    <n v="1329864374"/>
    <n v="1328049974"/>
    <b v="0"/>
    <n v="6"/>
    <b v="0"/>
    <x v="12"/>
    <n v="0.11600000000000001"/>
    <n v="19.333333333333332"/>
    <x v="3"/>
    <s v="world music"/>
    <x v="1456"/>
    <d v="2391-06-02T11:42:20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s v="AU"/>
    <s v="AUD"/>
    <n v="1476095783"/>
    <n v="1474886183"/>
    <b v="0"/>
    <n v="6"/>
    <b v="0"/>
    <x v="22"/>
    <n v="0.11700000000000001"/>
    <n v="39"/>
    <x v="2"/>
    <s v="children's books"/>
    <x v="1457"/>
    <d v="2437-10-03T10:03:50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s v="US"/>
    <s v="USD"/>
    <n v="1491786000"/>
    <n v="1488847514"/>
    <b v="0"/>
    <n v="23"/>
    <b v="0"/>
    <x v="17"/>
    <n v="0.11708333333333333"/>
    <n v="61.086956521739133"/>
    <x v="3"/>
    <s v="faith"/>
    <x v="1458"/>
    <d v="2442-09-23T10:00:00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s v="GB"/>
    <s v="GBP"/>
    <n v="1424474056"/>
    <n v="1420586056"/>
    <b v="0"/>
    <n v="24"/>
    <b v="0"/>
    <x v="25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x v="22"/>
    <n v="5875"/>
    <x v="1"/>
    <s v="US"/>
    <s v="USD"/>
    <n v="1403983314"/>
    <n v="1400786514"/>
    <b v="0"/>
    <n v="85"/>
    <b v="0"/>
    <x v="11"/>
    <n v="0.11749999999999999"/>
    <n v="69.117647058823536"/>
    <x v="6"/>
    <s v="food trucks"/>
    <x v="1460"/>
    <d v="2414-11-27T01:39:00"/>
  </r>
  <r>
    <n v="2129"/>
    <s v="Pretty Kitty Fuzzy"/>
    <s v="PKF is a Cat-Tastic 2D side-scrolling shooter! Stand up to all the big meanies with the power of positivity and save the universe!"/>
    <x v="38"/>
    <n v="236"/>
    <x v="1"/>
    <s v="US"/>
    <s v="USD"/>
    <n v="1457570100"/>
    <n v="1454978100"/>
    <b v="0"/>
    <n v="12"/>
    <b v="0"/>
    <x v="9"/>
    <n v="0.11799999999999999"/>
    <n v="19.666666666666668"/>
    <x v="5"/>
    <s v="video games"/>
    <x v="1461"/>
    <d v="2431-11-20T05:50:00"/>
  </r>
  <r>
    <n v="869"/>
    <s v="Live DVD Concert by Twice As Good"/>
    <s v="The band Twice As Good wants to create and distribute a DVD of their live concert performance. This amazing band needs to be seen!"/>
    <x v="263"/>
    <n v="1040"/>
    <x v="1"/>
    <s v="US"/>
    <s v="USD"/>
    <n v="1365448657"/>
    <n v="1362860257"/>
    <b v="0"/>
    <n v="3"/>
    <b v="0"/>
    <x v="6"/>
    <n v="0.11818181818181818"/>
    <n v="346.66666666666669"/>
    <x v="3"/>
    <s v="jazz"/>
    <x v="1462"/>
    <d v="2402-09-11T00:56:10"/>
  </r>
  <r>
    <n v="471"/>
    <s v="Red Origins"/>
    <s v="Three kids try to stop Mazi Mbe's plan to restore Africa to its original state where Tricksters &amp; Spirits ruled_x000a_and Juju was law."/>
    <x v="8"/>
    <n v="6541"/>
    <x v="1"/>
    <s v="US"/>
    <s v="USD"/>
    <n v="1397924379"/>
    <n v="1394039979"/>
    <b v="0"/>
    <n v="170"/>
    <b v="0"/>
    <x v="2"/>
    <n v="0.11892727272727273"/>
    <n v="38.476470588235294"/>
    <x v="0"/>
    <s v="animation"/>
    <x v="1463"/>
    <d v="2412-12-25T19:16:30"/>
  </r>
  <r>
    <n v="217"/>
    <s v="Bitch"/>
    <s v="A roadmovie by paw"/>
    <x v="36"/>
    <n v="11943"/>
    <x v="1"/>
    <s v="SE"/>
    <s v="SEK"/>
    <n v="1419780149"/>
    <n v="1417101749"/>
    <b v="0"/>
    <n v="38"/>
    <b v="0"/>
    <x v="1"/>
    <n v="0.11942999999999999"/>
    <n v="314.28947368421052"/>
    <x v="0"/>
    <s v="drama"/>
    <x v="1464"/>
    <d v="2419-11-29T09:44:50"/>
  </r>
  <r>
    <n v="3066"/>
    <s v="Gold Coast Wake Park"/>
    <s v="Our mission is to offer an innovative family watersports attraction that is fun, safe, economical and a leader in its field."/>
    <x v="29"/>
    <n v="41950"/>
    <x v="1"/>
    <s v="AU"/>
    <s v="AUD"/>
    <n v="1468128537"/>
    <n v="1465536537"/>
    <b v="0"/>
    <n v="15"/>
    <b v="0"/>
    <x v="24"/>
    <n v="0.11985714285714286"/>
    <n v="2796.6666666666665"/>
    <x v="8"/>
    <s v="spaces"/>
    <x v="1465"/>
    <d v="2435-03-26T06:49:30"/>
  </r>
  <r>
    <n v="948"/>
    <s v="Led Shirt - WiFi Controlled"/>
    <s v="T-Shirt with Led panel controlled by Android app over WiFi. _x000a_Multiple shirts, games, text, video effects support,"/>
    <x v="1"/>
    <n v="480"/>
    <x v="1"/>
    <s v="NL"/>
    <s v="EUR"/>
    <n v="1457812364"/>
    <n v="1455220364"/>
    <b v="0"/>
    <n v="8"/>
    <b v="0"/>
    <x v="4"/>
    <n v="0.12"/>
    <n v="60"/>
    <x v="1"/>
    <s v="wearables"/>
    <x v="1466"/>
    <d v="2431-12-18T06:47:20"/>
  </r>
  <r>
    <n v="3101"/>
    <s v="Mots Ã‰crits"/>
    <s v="LabellisÃ© 14-18, Mots Ã‰crits est un projet itinÃ©rant de lectures Ã  voix haute par des amateurs, mises en espace par une comÃ©dienne."/>
    <x v="46"/>
    <n v="300"/>
    <x v="1"/>
    <s v="FR"/>
    <s v="EUR"/>
    <n v="1437033360"/>
    <n v="1434445937"/>
    <b v="0"/>
    <n v="12"/>
    <b v="0"/>
    <x v="24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s v="GB"/>
    <s v="GBP"/>
    <n v="1428622271"/>
    <n v="1426203071"/>
    <b v="0"/>
    <n v="17"/>
    <b v="0"/>
    <x v="23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s v="US"/>
    <s v="USD"/>
    <n v="1413573010"/>
    <n v="1408389010"/>
    <b v="0"/>
    <n v="4"/>
    <b v="0"/>
    <x v="23"/>
    <n v="0.12039999999999999"/>
    <n v="75.25"/>
    <x v="8"/>
    <s v="plays"/>
    <x v="1469"/>
    <d v="2417-12-10T23:41:40"/>
  </r>
  <r>
    <n v="2595"/>
    <s v="Food Truck for Little Fox Bakery"/>
    <s v="Looking to put the best baked goods in Bowling Green on wheels"/>
    <x v="57"/>
    <n v="1825"/>
    <x v="1"/>
    <s v="US"/>
    <s v="USD"/>
    <n v="1487915500"/>
    <n v="1485323500"/>
    <b v="0"/>
    <n v="19"/>
    <b v="0"/>
    <x v="11"/>
    <n v="0.12166666666666667"/>
    <n v="96.05263157894737"/>
    <x v="6"/>
    <s v="food trucks"/>
    <x v="1470"/>
    <d v="2441-07-02T10:36:40"/>
  </r>
  <r>
    <n v="3938"/>
    <s v="Broken Alley â€”Â Year 3"/>
    <s v="We Kickstarted Broken Alley Theatre in the summer of 2013. It's been an amazing two years. This year, BATx goes bigger than ever."/>
    <x v="265"/>
    <n v="397"/>
    <x v="1"/>
    <s v="US"/>
    <s v="USD"/>
    <n v="1435441454"/>
    <n v="1432763054"/>
    <b v="0"/>
    <n v="5"/>
    <b v="0"/>
    <x v="23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x v="8"/>
    <n v="6780"/>
    <x v="1"/>
    <s v="SE"/>
    <s v="SEK"/>
    <n v="1432455532"/>
    <n v="1429863532"/>
    <b v="0"/>
    <n v="19"/>
    <b v="0"/>
    <x v="25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x v="2"/>
    <n v="2468"/>
    <x v="1"/>
    <s v="US"/>
    <s v="USD"/>
    <n v="1473400800"/>
    <n v="1469718841"/>
    <b v="0"/>
    <n v="34"/>
    <b v="0"/>
    <x v="4"/>
    <n v="0.1234"/>
    <n v="72.588235294117652"/>
    <x v="1"/>
    <s v="wearables"/>
    <x v="1473"/>
    <d v="2436-11-25T12:00:00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s v="US"/>
    <s v="USD"/>
    <n v="1466204400"/>
    <n v="1463469062"/>
    <b v="0"/>
    <n v="25"/>
    <b v="0"/>
    <x v="3"/>
    <n v="0.1245"/>
    <n v="49.8"/>
    <x v="1"/>
    <s v="web"/>
    <x v="1474"/>
    <d v="2434-08-15T14:00:00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s v="GB"/>
    <s v="GBP"/>
    <n v="1460313672"/>
    <n v="1457725272"/>
    <b v="0"/>
    <n v="2"/>
    <b v="0"/>
    <x v="9"/>
    <n v="0.125"/>
    <n v="12.5"/>
    <x v="5"/>
    <s v="video games"/>
    <x v="1475"/>
    <d v="2432-10-02T18:52:00"/>
  </r>
  <r>
    <n v="2000"/>
    <s v="Jacs+Cam 2016 calendar"/>
    <s v="What do you get when you combine 2 of the hottest alt-models in North America with one Canadian photographer? Make a CALENDAR!!!"/>
    <x v="6"/>
    <n v="625"/>
    <x v="1"/>
    <s v="CA"/>
    <s v="CAD"/>
    <n v="1452120613"/>
    <n v="1449528613"/>
    <b v="0"/>
    <n v="25"/>
    <b v="0"/>
    <x v="19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x v="38"/>
    <n v="251"/>
    <x v="1"/>
    <s v="US"/>
    <s v="USD"/>
    <n v="1466278339"/>
    <n v="1463686339"/>
    <b v="0"/>
    <n v="5"/>
    <b v="0"/>
    <x v="23"/>
    <n v="0.1255"/>
    <n v="50.2"/>
    <x v="8"/>
    <s v="plays"/>
    <x v="1477"/>
    <d v="2434-08-24T03:23:10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s v="GB"/>
    <s v="GBP"/>
    <n v="1452384000"/>
    <n v="1447698300"/>
    <b v="0"/>
    <n v="23"/>
    <b v="0"/>
    <x v="4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232"/>
    <n v="204"/>
    <x v="1"/>
    <s v="US"/>
    <s v="USD"/>
    <n v="1421410151"/>
    <n v="1418818151"/>
    <b v="0"/>
    <n v="8"/>
    <b v="0"/>
    <x v="23"/>
    <n v="0.1275"/>
    <n v="25.5"/>
    <x v="8"/>
    <s v="plays"/>
    <x v="1479"/>
    <d v="2420-06-05T01:31:50"/>
  </r>
  <r>
    <n v="2138"/>
    <s v="Tales Of Tameria - Dawning Light"/>
    <s v="A game with a mixture of a few genres from RPG, Simulation and to adventure elements."/>
    <x v="19"/>
    <n v="128"/>
    <x v="1"/>
    <s v="GB"/>
    <s v="GBP"/>
    <n v="1383959939"/>
    <n v="1381364339"/>
    <b v="0"/>
    <n v="12"/>
    <b v="0"/>
    <x v="9"/>
    <n v="0.128"/>
    <n v="10.666666666666666"/>
    <x v="5"/>
    <s v="video games"/>
    <x v="1480"/>
    <d v="2408-07-23T13:09:50"/>
  </r>
  <r>
    <n v="222"/>
    <s v="SICKNESS 2014 Build Killian's Bike"/>
    <s v="Killian leader of an outlaw bike gang doesnâ€™t have a bike yet and here is your chance to help design and build his machine."/>
    <x v="19"/>
    <n v="130"/>
    <x v="1"/>
    <s v="US"/>
    <s v="USD"/>
    <n v="1427423940"/>
    <n v="1422383318"/>
    <b v="0"/>
    <n v="2"/>
    <b v="0"/>
    <x v="1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x v="6"/>
    <n v="650"/>
    <x v="0"/>
    <s v="US"/>
    <s v="USD"/>
    <n v="1435698368"/>
    <n v="1431810368"/>
    <b v="0"/>
    <n v="10"/>
    <b v="0"/>
    <x v="15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s v="US"/>
    <s v="USD"/>
    <n v="1444971540"/>
    <n v="1442593427"/>
    <b v="0"/>
    <n v="7"/>
    <b v="0"/>
    <x v="23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s v="GB"/>
    <s v="GBP"/>
    <n v="1406761200"/>
    <n v="1403724820"/>
    <b v="0"/>
    <n v="17"/>
    <b v="0"/>
    <x v="25"/>
    <n v="0.13066666666666665"/>
    <n v="57.647058823529413"/>
    <x v="8"/>
    <s v="musical"/>
    <x v="1484"/>
    <d v="2415-10-14T14:00:00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s v="US"/>
    <s v="USD"/>
    <n v="1466346646"/>
    <n v="1463754646"/>
    <b v="0"/>
    <n v="101"/>
    <b v="0"/>
    <x v="4"/>
    <n v="0.1313"/>
    <n v="65"/>
    <x v="1"/>
    <s v="wearables"/>
    <x v="1485"/>
    <d v="2434-09-01T01:07:40"/>
  </r>
  <r>
    <n v="987"/>
    <s v="Kidswatcher"/>
    <s v="Always know where your precious children are. Let them explore the world freely and in a secure way by using the Kidswatcher."/>
    <x v="22"/>
    <n v="6610"/>
    <x v="1"/>
    <s v="NL"/>
    <s v="EUR"/>
    <n v="1403507050"/>
    <n v="1400051050"/>
    <b v="0"/>
    <n v="41"/>
    <b v="0"/>
    <x v="4"/>
    <n v="0.13220000000000001"/>
    <n v="161.21951219512195"/>
    <x v="1"/>
    <s v="wearables"/>
    <x v="1486"/>
    <d v="2414-10-02T22:41:40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s v="GB"/>
    <s v="GBP"/>
    <n v="1467531536"/>
    <n v="1464939536"/>
    <b v="0"/>
    <n v="23"/>
    <b v="0"/>
    <x v="18"/>
    <n v="0.13307692307692306"/>
    <n v="37.608695652173914"/>
    <x v="7"/>
    <s v="photobooks"/>
    <x v="1487"/>
    <d v="2435-01-16T04:29:20"/>
  </r>
  <r>
    <n v="944"/>
    <s v="RoamingTails, The Connected Pet Tag"/>
    <s v="Find your pet when it's missing, digitally store pet-related information, and locate pet friend establishments and services."/>
    <x v="22"/>
    <n v="6663"/>
    <x v="1"/>
    <s v="US"/>
    <s v="USD"/>
    <n v="1460988000"/>
    <n v="1458050450"/>
    <b v="0"/>
    <n v="96"/>
    <b v="0"/>
    <x v="4"/>
    <n v="0.13325999999999999"/>
    <n v="69.40625"/>
    <x v="1"/>
    <s v="wearables"/>
    <x v="1488"/>
    <d v="2432-12-19T20:00:00"/>
  </r>
  <r>
    <n v="3735"/>
    <s v="Women Beware Women"/>
    <s v="Young Actor's taking on a Jacobean tragedy. Family, betrayal, love, lust, sex and death."/>
    <x v="222"/>
    <n v="20"/>
    <x v="1"/>
    <s v="GB"/>
    <s v="GBP"/>
    <n v="1432831089"/>
    <n v="1430239089"/>
    <b v="0"/>
    <n v="2"/>
    <b v="0"/>
    <x v="23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s v="US"/>
    <s v="USD"/>
    <n v="1404241200"/>
    <n v="1401354597"/>
    <b v="0"/>
    <n v="5"/>
    <b v="0"/>
    <x v="0"/>
    <n v="0.13433333333333333"/>
    <n v="80.599999999999994"/>
    <x v="0"/>
    <s v="science fiction"/>
    <x v="1490"/>
    <d v="2414-12-26T22:00:00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s v="GB"/>
    <s v="GBP"/>
    <n v="1463050034"/>
    <n v="1460458034"/>
    <b v="0"/>
    <n v="7"/>
    <b v="0"/>
    <x v="14"/>
    <n v="0.13466666666666666"/>
    <n v="14.428571428571429"/>
    <x v="7"/>
    <s v="nature"/>
    <x v="1491"/>
    <d v="2433-08-15T11:52:20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n v="1421829253"/>
    <b v="1"/>
    <n v="10"/>
    <b v="0"/>
    <x v="18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x v="172"/>
    <n v="2182"/>
    <x v="1"/>
    <s v="US"/>
    <s v="USD"/>
    <n v="1454572233"/>
    <n v="1449388233"/>
    <b v="1"/>
    <n v="37"/>
    <b v="0"/>
    <x v="18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s v="US"/>
    <s v="USD"/>
    <n v="1419384585"/>
    <n v="1416360585"/>
    <b v="0"/>
    <n v="22"/>
    <b v="0"/>
    <x v="15"/>
    <n v="0.13639999999999999"/>
    <n v="155"/>
    <x v="2"/>
    <s v="art books"/>
    <x v="1494"/>
    <d v="2419-10-14T14:57:30"/>
  </r>
  <r>
    <n v="431"/>
    <s v="Bump in the road short stop motion animation"/>
    <s v="A short stop motion animated film of a man on his way home when strange goings on start to happen on his journey."/>
    <x v="7"/>
    <n v="415"/>
    <x v="1"/>
    <s v="GB"/>
    <s v="GBP"/>
    <n v="1467752083"/>
    <n v="1465160083"/>
    <b v="0"/>
    <n v="8"/>
    <b v="0"/>
    <x v="2"/>
    <n v="0.13833333333333334"/>
    <n v="51.875"/>
    <x v="0"/>
    <s v="animation"/>
    <x v="1495"/>
    <d v="2435-02-10T17:07:10"/>
  </r>
  <r>
    <n v="1801"/>
    <s v="Come, Bring, Punish"/>
    <s v="Get involved in Come, Bring, Punish, a new photo book by Ewen Spencer, documenting the European Ballroom scene and the life around it"/>
    <x v="13"/>
    <n v="2355"/>
    <x v="1"/>
    <s v="GB"/>
    <s v="GBP"/>
    <n v="1450181400"/>
    <n v="1447429868"/>
    <b v="1"/>
    <n v="37"/>
    <b v="0"/>
    <x v="18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s v="US"/>
    <s v="USD"/>
    <n v="1455251591"/>
    <n v="1452659591"/>
    <b v="0"/>
    <n v="5"/>
    <b v="0"/>
    <x v="24"/>
    <n v="0.13900000000000001"/>
    <n v="55.6"/>
    <x v="8"/>
    <s v="spaces"/>
    <x v="1497"/>
    <d v="2431-02-24T21:31:50"/>
  </r>
  <r>
    <n v="513"/>
    <s v="Paradigm Spiral - The Animated Series"/>
    <s v="A sci-fi fantasy 2.5D anime styled series about some guys trying to save the world, probably..."/>
    <x v="22"/>
    <n v="6962"/>
    <x v="1"/>
    <s v="US"/>
    <s v="USD"/>
    <n v="1471244400"/>
    <n v="1467387705"/>
    <b v="0"/>
    <n v="68"/>
    <b v="0"/>
    <x v="2"/>
    <n v="0.13924"/>
    <n v="102.38235294117646"/>
    <x v="0"/>
    <s v="animation"/>
    <x v="1498"/>
    <d v="2436-03-20T22:00:00"/>
  </r>
  <r>
    <n v="125"/>
    <s v="Star Wars Fan Film (Canceled)"/>
    <s v="Due to my little sister finally having recovered from her surgery we can finally make our movie if we can get even a little help to pay"/>
    <x v="60"/>
    <n v="70"/>
    <x v="0"/>
    <s v="CA"/>
    <s v="CAD"/>
    <n v="1486165880"/>
    <n v="1480981880"/>
    <b v="0"/>
    <n v="6"/>
    <b v="0"/>
    <x v="0"/>
    <n v="0.14000000000000001"/>
    <n v="11.666666666666666"/>
    <x v="0"/>
    <s v="science fiction"/>
    <x v="1499"/>
    <d v="2440-12-11T22:33:20"/>
  </r>
  <r>
    <n v="4016"/>
    <s v="MENTAL Play"/>
    <s v="A new play and project exploring challenges faced by young adults struggling with mental health issues in contemporary Britain."/>
    <x v="60"/>
    <n v="70"/>
    <x v="1"/>
    <s v="GB"/>
    <s v="GBP"/>
    <n v="1410987400"/>
    <n v="1408395400"/>
    <b v="0"/>
    <n v="7"/>
    <b v="0"/>
    <x v="23"/>
    <n v="0.14000000000000001"/>
    <n v="10"/>
    <x v="8"/>
    <s v="plays"/>
    <x v="1500"/>
    <d v="2417-02-14T17:26:40"/>
  </r>
  <r>
    <n v="2912"/>
    <s v="Fair Play"/>
    <s v="Set in Iceland, Fair Play is a a dark comedy- a play within a play. An extravaganza, fueled by Absinthe, and touched by the Surreal."/>
    <x v="266"/>
    <n v="2030"/>
    <x v="1"/>
    <s v="US"/>
    <s v="USD"/>
    <n v="1452827374"/>
    <n v="1450235374"/>
    <b v="0"/>
    <n v="26"/>
    <b v="0"/>
    <x v="23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s v="CA"/>
    <s v="CAD"/>
    <n v="1455232937"/>
    <n v="1453936937"/>
    <b v="0"/>
    <n v="4"/>
    <b v="0"/>
    <x v="9"/>
    <n v="0.14083333333333334"/>
    <n v="10.5625"/>
    <x v="5"/>
    <s v="video games"/>
    <x v="1502"/>
    <d v="2431-02-22T17:42:50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s v="US"/>
    <s v="USD"/>
    <n v="1310158800"/>
    <n v="1304888771"/>
    <b v="0"/>
    <n v="38"/>
    <b v="0"/>
    <x v="12"/>
    <n v="0.14091666666666666"/>
    <n v="44.5"/>
    <x v="3"/>
    <s v="world music"/>
    <x v="1503"/>
    <d v="2385-03-04T18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s v="US"/>
    <s v="USD"/>
    <n v="1418587234"/>
    <n v="1415995234"/>
    <b v="0"/>
    <n v="7"/>
    <b v="0"/>
    <x v="24"/>
    <n v="0.14099999999999999"/>
    <n v="20.142857142857142"/>
    <x v="8"/>
    <s v="spaces"/>
    <x v="1504"/>
    <d v="2419-07-14T08:05:40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s v="US"/>
    <s v="USD"/>
    <n v="1414059479"/>
    <n v="1411467479"/>
    <b v="0"/>
    <n v="38"/>
    <b v="0"/>
    <x v="27"/>
    <n v="0.14111428571428572"/>
    <n v="129.97368421052633"/>
    <x v="1"/>
    <s v="gadgets"/>
    <x v="1505"/>
    <d v="2418-02-05T06:59:50"/>
  </r>
  <r>
    <n v="1088"/>
    <s v="Still Alive"/>
    <s v="A fresh twist on survival games. Intense, high-stakes 30 minute rounds for up to 10 players."/>
    <x v="44"/>
    <n v="6382.34"/>
    <x v="1"/>
    <s v="US"/>
    <s v="USD"/>
    <n v="1398366667"/>
    <n v="1395774667"/>
    <b v="0"/>
    <n v="147"/>
    <b v="0"/>
    <x v="9"/>
    <n v="0.14182977777777778"/>
    <n v="43.41727891156463"/>
    <x v="5"/>
    <s v="video games"/>
    <x v="1506"/>
    <d v="2413-02-14T23:51:10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s v="US"/>
    <s v="USD"/>
    <n v="1362711728"/>
    <n v="1360119728"/>
    <b v="0"/>
    <n v="13"/>
    <b v="0"/>
    <x v="22"/>
    <n v="0.14249999999999999"/>
    <n v="43.846153846153847"/>
    <x v="2"/>
    <s v="children's books"/>
    <x v="1507"/>
    <d v="2401-10-29T06:21:20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s v="US"/>
    <s v="USD"/>
    <n v="1460608780"/>
    <n v="1455428380"/>
    <b v="0"/>
    <n v="4"/>
    <b v="0"/>
    <x v="23"/>
    <n v="0.14249999999999999"/>
    <n v="71.25"/>
    <x v="8"/>
    <s v="plays"/>
    <x v="1508"/>
    <d v="2432-11-05T22:36:40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s v="US"/>
    <s v="USD"/>
    <n v="1333028723"/>
    <n v="1330440323"/>
    <b v="0"/>
    <n v="34"/>
    <b v="0"/>
    <x v="22"/>
    <n v="0.14314285714285716"/>
    <n v="29.470588235294116"/>
    <x v="2"/>
    <s v="children's books"/>
    <x v="1509"/>
    <d v="2392-06-02T17:33:50"/>
  </r>
  <r>
    <n v="1132"/>
    <s v="One"/>
    <s v="One is a simple mobile game about exploring the connections between all living things. Featuring hand-painted art."/>
    <x v="20"/>
    <n v="1438"/>
    <x v="1"/>
    <s v="CA"/>
    <s v="CAD"/>
    <n v="1483238771"/>
    <n v="1480646771"/>
    <b v="0"/>
    <n v="13"/>
    <b v="0"/>
    <x v="10"/>
    <n v="0.14380000000000001"/>
    <n v="110.61538461538461"/>
    <x v="5"/>
    <s v="mobile games"/>
    <x v="1510"/>
    <d v="2440-01-08T03:41:50"/>
  </r>
  <r>
    <n v="932"/>
    <s v="Mandy Harvey Christmas Album"/>
    <s v="Help me to create my 3rd album, a Christmas CD with 16 Holiday/Original favorites!"/>
    <x v="115"/>
    <n v="1381"/>
    <x v="1"/>
    <s v="US"/>
    <s v="USD"/>
    <n v="1363990545"/>
    <n v="1360106145"/>
    <b v="0"/>
    <n v="30"/>
    <b v="0"/>
    <x v="6"/>
    <n v="0.14536842105263159"/>
    <n v="46.033333333333331"/>
    <x v="3"/>
    <s v="jazz"/>
    <x v="1511"/>
    <d v="2402-03-26T06:37:30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s v="US"/>
    <s v="USD"/>
    <n v="1438616124"/>
    <n v="1433432124"/>
    <b v="0"/>
    <n v="3"/>
    <b v="0"/>
    <x v="3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s v="US"/>
    <s v="USD"/>
    <n v="1475766932"/>
    <n v="1473174932"/>
    <b v="0"/>
    <n v="30"/>
    <b v="0"/>
    <x v="4"/>
    <n v="0.14799999999999999"/>
    <n v="59.2"/>
    <x v="1"/>
    <s v="wearables"/>
    <x v="1513"/>
    <d v="2437-08-26T08:35:20"/>
  </r>
  <r>
    <n v="2420"/>
    <s v="Pangea Cuisines &quot;Continental Drift&quot; A Paleo food Truck!"/>
    <s v="Pangea Cuisines offers authentic hand crafted dishes, utilizing fresh ingredients selected that very morning."/>
    <x v="267"/>
    <n v="2501"/>
    <x v="1"/>
    <s v="US"/>
    <s v="USD"/>
    <n v="1415583695"/>
    <n v="1410396095"/>
    <b v="0"/>
    <n v="36"/>
    <b v="0"/>
    <x v="11"/>
    <n v="0.14825133372851215"/>
    <n v="69.472222222222229"/>
    <x v="6"/>
    <s v="food trucks"/>
    <x v="1514"/>
    <d v="2418-07-31T16:55:50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s v="US"/>
    <s v="USD"/>
    <n v="1420095540"/>
    <n v="1417558804"/>
    <b v="0"/>
    <n v="26"/>
    <b v="0"/>
    <x v="4"/>
    <n v="0.14849999999999999"/>
    <n v="34.269230769230766"/>
    <x v="1"/>
    <s v="wearables"/>
    <x v="1515"/>
    <d v="2420-01-04T21:50:00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s v="US"/>
    <s v="USD"/>
    <n v="1417387322"/>
    <n v="1413495722"/>
    <b v="0"/>
    <n v="31"/>
    <b v="0"/>
    <x v="4"/>
    <n v="0.14860000000000001"/>
    <n v="47.935483870967744"/>
    <x v="1"/>
    <s v="wearables"/>
    <x v="1516"/>
    <d v="2419-02-25T11:00:20"/>
  </r>
  <r>
    <n v="714"/>
    <s v="Prep Packs Survival Belt"/>
    <s v="The Prep Packs Survival Belt allows you to carry all of the essentials for outdoor survival inside your belt buckle"/>
    <x v="57"/>
    <n v="2249"/>
    <x v="1"/>
    <s v="US"/>
    <s v="USD"/>
    <n v="1488308082"/>
    <n v="1483124082"/>
    <b v="0"/>
    <n v="28"/>
    <b v="0"/>
    <x v="4"/>
    <n v="0.14993333333333334"/>
    <n v="80.321428571428569"/>
    <x v="1"/>
    <s v="wearables"/>
    <x v="1517"/>
    <d v="2441-08-16T21:07:00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s v="US"/>
    <s v="USD"/>
    <n v="1400301165"/>
    <n v="1397709165"/>
    <b v="0"/>
    <n v="9"/>
    <b v="0"/>
    <x v="23"/>
    <n v="0.15"/>
    <n v="83.333333333333329"/>
    <x v="8"/>
    <s v="plays"/>
    <x v="1518"/>
    <d v="2413-09-26T21:27:30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s v="US"/>
    <s v="USD"/>
    <n v="1404360478"/>
    <n v="1401768478"/>
    <b v="0"/>
    <n v="10"/>
    <b v="0"/>
    <x v="25"/>
    <n v="0.15"/>
    <n v="150"/>
    <x v="8"/>
    <s v="musical"/>
    <x v="1519"/>
    <d v="2415-01-09T17:19:40"/>
  </r>
  <r>
    <n v="3076"/>
    <s v="10,000 Hours"/>
    <s v="Helping female comedians get in their 10,000 Hours of practice!"/>
    <x v="20"/>
    <n v="1506"/>
    <x v="1"/>
    <s v="US"/>
    <s v="USD"/>
    <n v="1444405123"/>
    <n v="1439221123"/>
    <b v="0"/>
    <n v="50"/>
    <b v="0"/>
    <x v="24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s v="GB"/>
    <s v="GBP"/>
    <n v="1405094400"/>
    <n v="1403810965"/>
    <b v="0"/>
    <n v="9"/>
    <b v="0"/>
    <x v="4"/>
    <n v="0.15103448275862069"/>
    <n v="97.333333333333329"/>
    <x v="1"/>
    <s v="wearables"/>
    <x v="1521"/>
    <d v="2415-04-04T16:00:00"/>
  </r>
  <r>
    <n v="207"/>
    <s v="M39 - Action film / Drama"/>
    <s v="To avoid bankruptcy, Vincent, a passionate young entrepreneur embarks  on an illicit affair in order to save his dream business."/>
    <x v="42"/>
    <n v="2130"/>
    <x v="1"/>
    <s v="CA"/>
    <s v="CAD"/>
    <n v="1420346638"/>
    <n v="1417754638"/>
    <b v="0"/>
    <n v="13"/>
    <b v="0"/>
    <x v="1"/>
    <n v="0.15214285714285714"/>
    <n v="163.84615384615384"/>
    <x v="0"/>
    <s v="drama"/>
    <x v="1522"/>
    <d v="2420-02-02T23:19:40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s v="US"/>
    <s v="USD"/>
    <n v="1413816975"/>
    <n v="1411224975"/>
    <b v="0"/>
    <n v="13"/>
    <b v="0"/>
    <x v="24"/>
    <n v="0.15225"/>
    <n v="140.53846153846155"/>
    <x v="8"/>
    <s v="spaces"/>
    <x v="1523"/>
    <d v="2418-01-08T05:22:30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s v="US"/>
    <s v="USD"/>
    <n v="1403823722"/>
    <n v="1401231722"/>
    <b v="0"/>
    <n v="40"/>
    <b v="0"/>
    <x v="23"/>
    <n v="0.15266666666666667"/>
    <n v="57.25"/>
    <x v="8"/>
    <s v="plays"/>
    <x v="1524"/>
    <d v="2414-11-08T14:20:20"/>
  </r>
  <r>
    <n v="3907"/>
    <s v="Burqa&amp;Rifle: A Drama: Two Women, Two Cultues, Two Histories"/>
    <s v="Burqa&amp;Rifle dramatizes the  encounter between two women -- a vigilante and a convert to Islam."/>
    <x v="19"/>
    <n v="153"/>
    <x v="1"/>
    <s v="US"/>
    <s v="USD"/>
    <n v="1414354080"/>
    <n v="1411587606"/>
    <b v="0"/>
    <n v="4"/>
    <b v="0"/>
    <x v="23"/>
    <n v="0.153"/>
    <n v="38.25"/>
    <x v="8"/>
    <s v="plays"/>
    <x v="1525"/>
    <d v="2418-03-11T09:20:00"/>
  </r>
  <r>
    <n v="1318"/>
    <s v="Lucky Tag: A Smart Dog Wearable That Cares (Canceled)"/>
    <s v="Your Dog's Best Friend._x000a_Revolutionize the way you care about your pups and brings you peace of mind."/>
    <x v="65"/>
    <n v="6130"/>
    <x v="0"/>
    <s v="US"/>
    <s v="USD"/>
    <n v="1420938172"/>
    <n v="1418346172"/>
    <b v="0"/>
    <n v="135"/>
    <b v="0"/>
    <x v="4"/>
    <n v="0.15325"/>
    <n v="45.407407407407405"/>
    <x v="1"/>
    <s v="wearables"/>
    <x v="1526"/>
    <d v="2420-04-11T10:28:40"/>
  </r>
  <r>
    <n v="1787"/>
    <s v="Alpamayo to Yerupaja"/>
    <s v="Raising awareness to the effects of global warming through photographs of the high mountains of Peru."/>
    <x v="20"/>
    <n v="1533"/>
    <x v="1"/>
    <s v="US"/>
    <s v="USD"/>
    <n v="1428158637"/>
    <n v="1425570237"/>
    <b v="1"/>
    <n v="24"/>
    <b v="0"/>
    <x v="18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s v="US"/>
    <s v="USD"/>
    <n v="1411005600"/>
    <n v="1408141245"/>
    <b v="0"/>
    <n v="29"/>
    <b v="0"/>
    <x v="4"/>
    <n v="0.15390000000000001"/>
    <n v="530.68965517241384"/>
    <x v="1"/>
    <s v="wearables"/>
    <x v="1528"/>
    <d v="2417-02-16T20:00:00"/>
  </r>
  <r>
    <n v="3732"/>
    <s v="Elektra Bekent - Afstudeervoorstelling"/>
    <s v="Mijn solo voorstelling gaat over Elektra (Sophokles) en hoe zij als jongere alles beleeft en meemaakt!"/>
    <x v="62"/>
    <n v="131"/>
    <x v="1"/>
    <s v="NL"/>
    <s v="EUR"/>
    <n v="1422100800"/>
    <n v="1416932133"/>
    <b v="0"/>
    <n v="4"/>
    <b v="0"/>
    <x v="23"/>
    <n v="0.15411764705882353"/>
    <n v="32.75"/>
    <x v="8"/>
    <s v="plays"/>
    <x v="1529"/>
    <d v="2420-08-24T00:00:00"/>
  </r>
  <r>
    <n v="679"/>
    <s v="Monolith Posture Coach"/>
    <s v="World's first bio-feedback posture device for your entire back. Trains back, neck, thoracic &amp; ab segments by using only 30 min/day."/>
    <x v="269"/>
    <n v="8827"/>
    <x v="1"/>
    <s v="US"/>
    <s v="USD"/>
    <n v="1472920909"/>
    <n v="1467736909"/>
    <b v="0"/>
    <n v="94"/>
    <b v="0"/>
    <x v="4"/>
    <n v="0.15485964912280703"/>
    <n v="93.90425531914893"/>
    <x v="1"/>
    <s v="wearables"/>
    <x v="1530"/>
    <d v="2436-09-30T22:58:10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s v="US"/>
    <s v="USD"/>
    <n v="1456062489"/>
    <n v="1453211289"/>
    <b v="1"/>
    <n v="76"/>
    <b v="0"/>
    <x v="18"/>
    <n v="0.15491428571428573"/>
    <n v="71.34210526315789"/>
    <x v="7"/>
    <s v="photobooks"/>
    <x v="1531"/>
    <d v="2431-05-29T18:01:30"/>
  </r>
  <r>
    <n v="1310"/>
    <s v="k5-jkt.by kiger (Canceled)"/>
    <s v="An essential hoodie that holds all sized smart phones and keep your headphone wires tangle free."/>
    <x v="2"/>
    <n v="3100"/>
    <x v="0"/>
    <s v="US"/>
    <s v="USD"/>
    <n v="1471622450"/>
    <n v="1467734450"/>
    <b v="0"/>
    <n v="24"/>
    <b v="0"/>
    <x v="4"/>
    <n v="0.155"/>
    <n v="129.16666666666666"/>
    <x v="1"/>
    <s v="wearables"/>
    <x v="1532"/>
    <d v="2436-05-03T16:08:20"/>
  </r>
  <r>
    <n v="162"/>
    <s v="See It My Way"/>
    <s v="This film follows a young man who has had only a troubled family life. He turns to all the wrong things and life falls apart."/>
    <x v="270"/>
    <n v="435"/>
    <x v="1"/>
    <s v="US"/>
    <s v="USD"/>
    <n v="1408232520"/>
    <n v="1405393356"/>
    <b v="0"/>
    <n v="10"/>
    <b v="0"/>
    <x v="1"/>
    <n v="0.15535714285714286"/>
    <n v="43.5"/>
    <x v="0"/>
    <s v="drama"/>
    <x v="1533"/>
    <d v="2416-04-01T21:00:00"/>
  </r>
  <r>
    <n v="1772"/>
    <s v="White Mountain"/>
    <s v="A photobook and a short documentary film telling the story of Holocaust in Northwestern Lithuania"/>
    <x v="10"/>
    <n v="858"/>
    <x v="1"/>
    <s v="GB"/>
    <s v="GBP"/>
    <n v="1404666836"/>
    <n v="1399482836"/>
    <b v="1"/>
    <n v="19"/>
    <b v="0"/>
    <x v="18"/>
    <n v="0.156"/>
    <n v="45.157894736842103"/>
    <x v="7"/>
    <s v="photobooks"/>
    <x v="1534"/>
    <d v="2415-02-14T04:19:20"/>
  </r>
  <r>
    <n v="3131"/>
    <s v="SNAKE EYES"/>
    <s v="A Staged Reading of &quot;Snake Eyes,&quot; a new play by Alex Rafala"/>
    <x v="184"/>
    <n v="645"/>
    <x v="2"/>
    <s v="US"/>
    <s v="USD"/>
    <n v="1491656045"/>
    <n v="1489067645"/>
    <b v="0"/>
    <n v="12"/>
    <b v="0"/>
    <x v="23"/>
    <n v="0.15731707317073171"/>
    <n v="53.75"/>
    <x v="8"/>
    <s v="plays"/>
    <x v="1535"/>
    <d v="2442-09-08T09:00:50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s v="US"/>
    <s v="USD"/>
    <n v="1425819425"/>
    <n v="1423231025"/>
    <b v="0"/>
    <n v="12"/>
    <b v="0"/>
    <x v="23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s v="US"/>
    <s v="USD"/>
    <n v="1468716180"/>
    <n v="1466205262"/>
    <b v="0"/>
    <n v="12"/>
    <b v="0"/>
    <x v="23"/>
    <n v="0.15742857142857142"/>
    <n v="91.833333333333329"/>
    <x v="8"/>
    <s v="plays"/>
    <x v="1537"/>
    <d v="2435-06-02T07:10:00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s v="AU"/>
    <s v="AUD"/>
    <n v="1423623221"/>
    <n v="1421031221"/>
    <b v="0"/>
    <n v="32"/>
    <b v="0"/>
    <x v="23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x v="6"/>
    <n v="796"/>
    <x v="1"/>
    <s v="US"/>
    <s v="USD"/>
    <n v="1471214743"/>
    <n v="1468622743"/>
    <b v="0"/>
    <n v="9"/>
    <b v="0"/>
    <x v="24"/>
    <n v="0.15920000000000001"/>
    <n v="88.444444444444443"/>
    <x v="8"/>
    <s v="spaces"/>
    <x v="1539"/>
    <d v="2436-03-17T11:37:10"/>
  </r>
  <r>
    <n v="187"/>
    <s v="The Imbalanced Heart of a Symmetric Mind (film)"/>
    <s v="A young man suffering from a severe case of OCD embarks on a road trip to find peace of mind."/>
    <x v="6"/>
    <n v="800"/>
    <x v="1"/>
    <s v="US"/>
    <s v="USD"/>
    <n v="1437461940"/>
    <n v="1435383457"/>
    <b v="0"/>
    <n v="5"/>
    <b v="0"/>
    <x v="1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x v="46"/>
    <n v="400"/>
    <x v="1"/>
    <s v="US"/>
    <s v="USD"/>
    <n v="1454525340"/>
    <n v="1452008599"/>
    <b v="0"/>
    <n v="6"/>
    <b v="0"/>
    <x v="23"/>
    <n v="0.16"/>
    <n v="66.666666666666671"/>
    <x v="8"/>
    <s v="plays"/>
    <x v="1541"/>
    <d v="2430-12-02T20:10:00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s v="FR"/>
    <s v="EUR"/>
    <n v="1489680061"/>
    <n v="1487091661"/>
    <b v="0"/>
    <n v="15"/>
    <b v="0"/>
    <x v="4"/>
    <n v="0.16055"/>
    <n v="214.06666666666666"/>
    <x v="1"/>
    <s v="wearables"/>
    <x v="1542"/>
    <d v="2442-01-22T16:10:10"/>
  </r>
  <r>
    <n v="3847"/>
    <s v="Madame X"/>
    <s v="The production of the original play &quot;Madame X&quot; by Amanda Davison. Inspired by the painting by John Singer Sargent."/>
    <x v="244"/>
    <n v="1697"/>
    <x v="1"/>
    <s v="US"/>
    <s v="USD"/>
    <n v="1437283391"/>
    <n v="1433395391"/>
    <b v="1"/>
    <n v="9"/>
    <b v="0"/>
    <x v="23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s v="US"/>
    <s v="USD"/>
    <n v="1444144222"/>
    <n v="1441120222"/>
    <b v="0"/>
    <n v="17"/>
    <b v="0"/>
    <x v="1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x v="122"/>
    <n v="1788"/>
    <x v="1"/>
    <s v="US"/>
    <s v="USD"/>
    <n v="1431206058"/>
    <n v="1428614058"/>
    <b v="0"/>
    <n v="20"/>
    <b v="0"/>
    <x v="23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s v="US"/>
    <s v="USD"/>
    <n v="1445196989"/>
    <n v="1442604989"/>
    <b v="1"/>
    <n v="43"/>
    <b v="0"/>
    <x v="23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x v="6"/>
    <n v="821"/>
    <x v="1"/>
    <s v="US"/>
    <s v="USD"/>
    <n v="1457413140"/>
    <n v="1454996887"/>
    <b v="0"/>
    <n v="12"/>
    <b v="0"/>
    <x v="25"/>
    <n v="0.16420000000000001"/>
    <n v="68.416666666666671"/>
    <x v="8"/>
    <s v="musical"/>
    <x v="1547"/>
    <d v="2431-11-02T01:50:00"/>
  </r>
  <r>
    <n v="4070"/>
    <s v="Southern Utah University: V-Day 2015"/>
    <s v="V-Day Southern Utah University 2015 and Second Studio Players presents: The Vagina Monologues"/>
    <x v="19"/>
    <n v="165"/>
    <x v="1"/>
    <s v="US"/>
    <s v="USD"/>
    <n v="1425178800"/>
    <n v="1422374420"/>
    <b v="0"/>
    <n v="6"/>
    <b v="0"/>
    <x v="23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s v="US"/>
    <s v="USD"/>
    <n v="1409514709"/>
    <n v="1406058798"/>
    <b v="0"/>
    <n v="14"/>
    <b v="0"/>
    <x v="23"/>
    <n v="0.16514285714285715"/>
    <n v="82.571428571428569"/>
    <x v="8"/>
    <s v="plays"/>
    <x v="1549"/>
    <d v="2416-08-28T06:38:10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s v="US"/>
    <s v="USD"/>
    <n v="1416499440"/>
    <n v="1415341464"/>
    <b v="0"/>
    <n v="17"/>
    <b v="0"/>
    <x v="23"/>
    <n v="0.16566666666666666"/>
    <n v="29.235294117647058"/>
    <x v="8"/>
    <s v="plays"/>
    <x v="1550"/>
    <d v="2418-11-14T16:40:00"/>
  </r>
  <r>
    <n v="4020"/>
    <s v="Those That Fly"/>
    <s v="Having lived her whole life in the midst of a civil war, 11 year old Leyla dreams of being a pilot so she may fly her family to safety."/>
    <x v="3"/>
    <n v="100"/>
    <x v="1"/>
    <s v="US"/>
    <s v="USD"/>
    <n v="1427168099"/>
    <n v="1424579699"/>
    <b v="0"/>
    <n v="3"/>
    <b v="0"/>
    <x v="23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s v="US"/>
    <s v="USD"/>
    <n v="1462402850"/>
    <n v="1459810850"/>
    <b v="0"/>
    <n v="20"/>
    <b v="0"/>
    <x v="24"/>
    <n v="0.16734177215189874"/>
    <n v="66.099999999999994"/>
    <x v="8"/>
    <s v="spaces"/>
    <x v="1552"/>
    <d v="2433-06-01T14:08:20"/>
  </r>
  <r>
    <n v="989"/>
    <s v="Power Rope"/>
    <s v="The most useful phone charger you will ever buy"/>
    <x v="20"/>
    <n v="1677"/>
    <x v="1"/>
    <s v="US"/>
    <s v="USD"/>
    <n v="1475101495"/>
    <n v="1472509495"/>
    <b v="0"/>
    <n v="32"/>
    <b v="0"/>
    <x v="4"/>
    <n v="0.16769999999999999"/>
    <n v="52.40625"/>
    <x v="1"/>
    <s v="wearables"/>
    <x v="1553"/>
    <d v="2437-06-10T08:09:10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s v="US"/>
    <s v="USD"/>
    <n v="1439662344"/>
    <n v="1434478344"/>
    <b v="0"/>
    <n v="8"/>
    <b v="0"/>
    <x v="23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s v="GB"/>
    <s v="GBP"/>
    <n v="1459368658"/>
    <n v="1454188258"/>
    <b v="0"/>
    <n v="12"/>
    <b v="0"/>
    <x v="11"/>
    <n v="0.16833333333333333"/>
    <n v="16.833333333333332"/>
    <x v="6"/>
    <s v="food trucks"/>
    <x v="1555"/>
    <d v="2432-06-15T09:49:40"/>
  </r>
  <r>
    <n v="1990"/>
    <s v="The Virgin of the Path"/>
    <s v="An art nude photography book that includes traditional black and white sepia nudes as well as experimiental color nudes."/>
    <x v="7"/>
    <n v="509"/>
    <x v="1"/>
    <s v="US"/>
    <s v="USD"/>
    <n v="1455338532"/>
    <n v="1454042532"/>
    <b v="0"/>
    <n v="5"/>
    <b v="0"/>
    <x v="19"/>
    <n v="0.16966666666666666"/>
    <n v="101.8"/>
    <x v="7"/>
    <s v="people"/>
    <x v="1556"/>
    <d v="2431-03-06T23:02:00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s v="GB"/>
    <s v="GBP"/>
    <n v="1475848800"/>
    <n v="1474027501"/>
    <b v="0"/>
    <n v="42"/>
    <b v="0"/>
    <x v="24"/>
    <n v="0.17150000000000001"/>
    <n v="40.833333333333336"/>
    <x v="8"/>
    <s v="spaces"/>
    <x v="1557"/>
    <d v="2437-09-04T20:00:00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s v="US"/>
    <s v="USD"/>
    <n v="1439251926"/>
    <n v="1435363926"/>
    <b v="0"/>
    <n v="14"/>
    <b v="0"/>
    <x v="4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s v="US"/>
    <s v="USD"/>
    <n v="1439644920"/>
    <n v="1436793939"/>
    <b v="0"/>
    <n v="39"/>
    <b v="0"/>
    <x v="3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x v="273"/>
    <n v="3415"/>
    <x v="1"/>
    <s v="US"/>
    <s v="USD"/>
    <n v="1404348143"/>
    <n v="1401756143"/>
    <b v="0"/>
    <n v="27"/>
    <b v="0"/>
    <x v="26"/>
    <n v="0.17512820512820512"/>
    <n v="126.48148148148148"/>
    <x v="1"/>
    <s v="makerspaces"/>
    <x v="1560"/>
    <d v="2415-01-08T07:03:50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s v="NZ"/>
    <s v="NZD"/>
    <n v="1420750683"/>
    <n v="1418158683"/>
    <b v="0"/>
    <n v="10"/>
    <b v="0"/>
    <x v="23"/>
    <n v="0.17599999999999999"/>
    <n v="44"/>
    <x v="8"/>
    <s v="plays"/>
    <x v="1561"/>
    <d v="2420-03-20T17:40:30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s v="GB"/>
    <s v="GBP"/>
    <n v="1403192031"/>
    <n v="1400600031"/>
    <b v="0"/>
    <n v="21"/>
    <b v="0"/>
    <x v="23"/>
    <n v="0.1762"/>
    <n v="41.952380952380949"/>
    <x v="8"/>
    <s v="plays"/>
    <x v="1562"/>
    <d v="2414-08-27T11:38:30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x v="1"/>
    <s v="US"/>
    <s v="USD"/>
    <n v="1408831718"/>
    <n v="1406239718"/>
    <b v="0"/>
    <n v="5"/>
    <b v="0"/>
    <x v="2"/>
    <n v="0.17624999999999999"/>
    <n v="28.2"/>
    <x v="0"/>
    <s v="animation"/>
    <x v="1563"/>
    <d v="2416-06-10T05:26:20"/>
  </r>
  <r>
    <n v="219"/>
    <s v="True Colors"/>
    <s v="An hour-long pilot about a group of suburban LGBT teens coming of age in the early 90's."/>
    <x v="22"/>
    <n v="8815"/>
    <x v="1"/>
    <s v="US"/>
    <s v="USD"/>
    <n v="1459493940"/>
    <n v="1456732225"/>
    <b v="0"/>
    <n v="76"/>
    <b v="0"/>
    <x v="1"/>
    <n v="0.17630000000000001"/>
    <n v="115.98684210526316"/>
    <x v="0"/>
    <s v="drama"/>
    <x v="1564"/>
    <d v="2432-06-29T21:50:00"/>
  </r>
  <r>
    <n v="4048"/>
    <s v="Speechless"/>
    <s v="The unspoken story of growing up disabled with cerebral palsy and no speech. This inclusive company fights ignorance using dark humour."/>
    <x v="13"/>
    <n v="3001"/>
    <x v="1"/>
    <s v="GB"/>
    <s v="GBP"/>
    <n v="1460373187"/>
    <n v="1457352787"/>
    <b v="0"/>
    <n v="91"/>
    <b v="0"/>
    <x v="23"/>
    <n v="0.17652941176470588"/>
    <n v="32.978021978021978"/>
    <x v="8"/>
    <s v="plays"/>
    <x v="1565"/>
    <d v="2432-10-09T16:11:10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s v="US"/>
    <s v="USD"/>
    <n v="1407858710"/>
    <n v="1405266710"/>
    <b v="0"/>
    <n v="13"/>
    <b v="0"/>
    <x v="23"/>
    <n v="0.17666666666666667"/>
    <n v="81.538461538461533"/>
    <x v="8"/>
    <s v="plays"/>
    <x v="1566"/>
    <d v="2416-02-18T14:38:20"/>
  </r>
  <r>
    <n v="2905"/>
    <s v="DIANA's &quot;Late: A Cowboy Song&quot; by Sarah Ruhl"/>
    <s v="Philly-based feminist theatre's inaugural production about a woman's friendship with an awesome lady cowboy."/>
    <x v="55"/>
    <n v="622"/>
    <x v="1"/>
    <s v="US"/>
    <s v="USD"/>
    <n v="1473211313"/>
    <n v="1472001713"/>
    <b v="0"/>
    <n v="17"/>
    <b v="0"/>
    <x v="23"/>
    <n v="0.17771428571428571"/>
    <n v="36.588235294117645"/>
    <x v="8"/>
    <s v="plays"/>
    <x v="1567"/>
    <d v="2436-11-03T13:38:50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s v="US"/>
    <s v="USD"/>
    <n v="1312641536"/>
    <n v="1310049536"/>
    <b v="0"/>
    <n v="3"/>
    <b v="0"/>
    <x v="12"/>
    <n v="0.17799999999999999"/>
    <n v="59.333333333333336"/>
    <x v="3"/>
    <s v="world music"/>
    <x v="1568"/>
    <d v="2385-12-17T02:29:20"/>
  </r>
  <r>
    <n v="967"/>
    <s v="Better Beanie"/>
    <s v="Better Beanie is the new therapeutic wearable designed to assist you while keeping your hands free."/>
    <x v="2"/>
    <n v="3562"/>
    <x v="1"/>
    <s v="US"/>
    <s v="USD"/>
    <n v="1461301574"/>
    <n v="1456121174"/>
    <b v="0"/>
    <n v="81"/>
    <b v="0"/>
    <x v="4"/>
    <n v="0.17810000000000001"/>
    <n v="43.97530864197531"/>
    <x v="1"/>
    <s v="wearables"/>
    <x v="1569"/>
    <d v="2433-01-25T03:02:20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s v="US"/>
    <s v="USD"/>
    <n v="1407808438"/>
    <n v="1405217355"/>
    <b v="0"/>
    <n v="14"/>
    <b v="0"/>
    <x v="23"/>
    <n v="0.17899999999999999"/>
    <n v="25.571428571428573"/>
    <x v="8"/>
    <s v="plays"/>
    <x v="1570"/>
    <d v="2416-02-12T18:59:40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s v="US"/>
    <s v="USD"/>
    <n v="1412393400"/>
    <n v="1409747154"/>
    <b v="0"/>
    <n v="29"/>
    <b v="0"/>
    <x v="9"/>
    <n v="0.17933333333333334"/>
    <n v="74.206896551724142"/>
    <x v="5"/>
    <s v="video games"/>
    <x v="1571"/>
    <d v="2417-07-27T11:00:00"/>
  </r>
  <r>
    <n v="3738"/>
    <s v="'GULF' - a new play by PIVOT THEATRE"/>
    <s v="A filmic, fast-paced exploration of trust, making its debut at Camden People's Theatre this July."/>
    <x v="17"/>
    <n v="270"/>
    <x v="1"/>
    <s v="GB"/>
    <s v="GBP"/>
    <n v="1405461600"/>
    <n v="1403562705"/>
    <b v="0"/>
    <n v="6"/>
    <b v="0"/>
    <x v="23"/>
    <n v="0.18"/>
    <n v="45"/>
    <x v="8"/>
    <s v="plays"/>
    <x v="1572"/>
    <d v="2415-05-17T04:00:00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s v="US"/>
    <s v="USD"/>
    <n v="1404570147"/>
    <n v="1401978147"/>
    <b v="0"/>
    <n v="7"/>
    <b v="0"/>
    <x v="23"/>
    <n v="0.18"/>
    <n v="64.285714285714292"/>
    <x v="8"/>
    <s v="plays"/>
    <x v="1573"/>
    <d v="2415-02-02T23:44:30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s v="US"/>
    <s v="USD"/>
    <n v="1385123713"/>
    <n v="1382528113"/>
    <b v="0"/>
    <n v="48"/>
    <b v="0"/>
    <x v="6"/>
    <n v="0.18142857142857144"/>
    <n v="52.916666666666664"/>
    <x v="3"/>
    <s v="jazz"/>
    <x v="1574"/>
    <d v="2408-12-05T05:52:10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x v="1"/>
    <s v="US"/>
    <s v="USD"/>
    <n v="1439741591"/>
    <n v="1436285591"/>
    <b v="0"/>
    <n v="9"/>
    <b v="0"/>
    <x v="13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x v="55"/>
    <n v="640"/>
    <x v="1"/>
    <s v="US"/>
    <s v="USD"/>
    <n v="1425136200"/>
    <n v="1421853518"/>
    <b v="0"/>
    <n v="11"/>
    <b v="0"/>
    <x v="6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n v="1315588033"/>
    <b v="0"/>
    <n v="27"/>
    <b v="0"/>
    <x v="9"/>
    <n v="0.18300055555555556"/>
    <n v="122.00037037037038"/>
    <x v="5"/>
    <s v="video games"/>
    <x v="1577"/>
    <d v="2387-09-19T03:12:10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s v="US"/>
    <s v="USD"/>
    <n v="1424635753"/>
    <n v="1422043753"/>
    <b v="0"/>
    <n v="12"/>
    <b v="0"/>
    <x v="20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s v="US"/>
    <s v="USD"/>
    <n v="1484327061"/>
    <n v="1479143061"/>
    <b v="0"/>
    <n v="12"/>
    <b v="0"/>
    <x v="4"/>
    <n v="0.18640000000000001"/>
    <n v="155.33333333333334"/>
    <x v="1"/>
    <s v="wearables"/>
    <x v="1579"/>
    <d v="2440-05-13T02:43:30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s v="US"/>
    <s v="USD"/>
    <n v="1470187800"/>
    <n v="1467325053"/>
    <b v="0"/>
    <n v="59"/>
    <b v="0"/>
    <x v="21"/>
    <n v="0.18737933333333334"/>
    <n v="95.277627118644077"/>
    <x v="1"/>
    <s v="space exploration"/>
    <x v="1580"/>
    <d v="2435-11-19T15:00:00"/>
  </r>
  <r>
    <n v="2753"/>
    <s v="Dust Bunnies &amp; the Carpet Rat publishing push"/>
    <s v="Written by my daughter and myself, illustrated by Jack Wiens. Everything is complete except for publishing."/>
    <x v="38"/>
    <n v="380"/>
    <x v="1"/>
    <s v="US"/>
    <s v="USD"/>
    <n v="1346017023"/>
    <n v="1343425023"/>
    <b v="0"/>
    <n v="8"/>
    <b v="0"/>
    <x v="22"/>
    <n v="0.19"/>
    <n v="47.5"/>
    <x v="2"/>
    <s v="children's books"/>
    <x v="1581"/>
    <d v="2396-07-15T00:10:30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s v="US"/>
    <s v="USD"/>
    <n v="1454734740"/>
    <n v="1451684437"/>
    <b v="0"/>
    <n v="5"/>
    <b v="0"/>
    <x v="23"/>
    <n v="0.1908"/>
    <n v="381.6"/>
    <x v="8"/>
    <s v="plays"/>
    <x v="1582"/>
    <d v="2430-12-27T01:50:00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s v="US"/>
    <s v="USD"/>
    <n v="1435291200"/>
    <n v="1432640342"/>
    <b v="0"/>
    <n v="8"/>
    <b v="0"/>
    <x v="11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s v="AU"/>
    <s v="AUD"/>
    <n v="1430316426"/>
    <n v="1427724426"/>
    <b v="0"/>
    <n v="6"/>
    <b v="0"/>
    <x v="23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x v="65"/>
    <n v="7764"/>
    <x v="1"/>
    <s v="US"/>
    <s v="USD"/>
    <n v="1376049615"/>
    <n v="1373457615"/>
    <b v="0"/>
    <n v="140"/>
    <b v="0"/>
    <x v="2"/>
    <n v="0.19409999999999999"/>
    <n v="55.457142857142856"/>
    <x v="0"/>
    <s v="animation"/>
    <x v="1585"/>
    <d v="2406-01-20T00:02:30"/>
  </r>
  <r>
    <n v="3063"/>
    <s v="Spec Haus"/>
    <s v="Members of the local Miami music scene are putting together a venue/creative space in Kendall!"/>
    <x v="7"/>
    <n v="587"/>
    <x v="1"/>
    <s v="US"/>
    <s v="USD"/>
    <n v="1477174138"/>
    <n v="1474150138"/>
    <b v="0"/>
    <n v="23"/>
    <b v="0"/>
    <x v="24"/>
    <n v="0.19566666666666666"/>
    <n v="25.521739130434781"/>
    <x v="8"/>
    <s v="spaces"/>
    <x v="1586"/>
    <d v="2438-02-05T05:29:40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s v="GB"/>
    <s v="GBP"/>
    <n v="1407065979"/>
    <n v="1404560379"/>
    <b v="1"/>
    <n v="39"/>
    <b v="0"/>
    <x v="18"/>
    <n v="0.19600000000000001"/>
    <n v="55.282051282051285"/>
    <x v="7"/>
    <s v="photobooks"/>
    <x v="1587"/>
    <d v="2415-11-18T20:36:30"/>
  </r>
  <r>
    <n v="3803"/>
    <s v="Benjamin Button the Musical Concept Album"/>
    <s v="A fully orchestrated concept album of Benjamin Button the Musical!"/>
    <x v="39"/>
    <n v="2358"/>
    <x v="1"/>
    <s v="US"/>
    <s v="USD"/>
    <n v="1457133568"/>
    <n v="1454541568"/>
    <b v="0"/>
    <n v="40"/>
    <b v="0"/>
    <x v="25"/>
    <n v="0.19650000000000001"/>
    <n v="58.95"/>
    <x v="8"/>
    <s v="musical"/>
    <x v="1588"/>
    <d v="2431-09-30T17:14:40"/>
  </r>
  <r>
    <n v="2857"/>
    <s v="Los Tradicionales"/>
    <s v="Somos una compaÃ±Ã­a de teatro independiente. Y en el 2017 queremos arrancar con el montaje de 3 obras._x000a_3 elencos, 3 espacios."/>
    <x v="155"/>
    <n v="7500"/>
    <x v="1"/>
    <s v="MX"/>
    <s v="MXN"/>
    <n v="1487613600"/>
    <n v="1482444295"/>
    <b v="0"/>
    <n v="15"/>
    <b v="0"/>
    <x v="23"/>
    <n v="0.19736842105263158"/>
    <n v="500"/>
    <x v="8"/>
    <s v="plays"/>
    <x v="1589"/>
    <d v="2441-05-28T12:00:00"/>
  </r>
  <r>
    <n v="1335"/>
    <s v="UB Fit (Canceled)"/>
    <s v="Dial up your performance with UB Fit: 1st wearable resistance technology that allows you to tone muscles while doing a cardio workout"/>
    <x v="23"/>
    <n v="4940"/>
    <x v="0"/>
    <s v="US"/>
    <s v="USD"/>
    <n v="1449354502"/>
    <n v="1446762502"/>
    <b v="0"/>
    <n v="16"/>
    <b v="0"/>
    <x v="4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x v="65"/>
    <n v="7905"/>
    <x v="1"/>
    <s v="US"/>
    <s v="USD"/>
    <n v="1431372751"/>
    <n v="1430767951"/>
    <b v="0"/>
    <n v="29"/>
    <b v="0"/>
    <x v="24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x v="19"/>
    <n v="200"/>
    <x v="1"/>
    <s v="US"/>
    <s v="USD"/>
    <n v="1457056555"/>
    <n v="1454464555"/>
    <b v="0"/>
    <n v="2"/>
    <b v="0"/>
    <x v="1"/>
    <n v="0.2"/>
    <n v="100"/>
    <x v="0"/>
    <s v="drama"/>
    <x v="1592"/>
    <d v="2431-09-21T19:19:10"/>
  </r>
  <r>
    <n v="3632"/>
    <s v="Some Enchanted Evening UK TOUR"/>
    <s v="A professional musical revue. First performed in 2013 as a short tour, to be embarking on a full length tour across the UK in 2015!"/>
    <x v="60"/>
    <n v="100"/>
    <x v="1"/>
    <s v="GB"/>
    <s v="GBP"/>
    <n v="1416781749"/>
    <n v="1415053749"/>
    <b v="0"/>
    <n v="1"/>
    <b v="0"/>
    <x v="25"/>
    <n v="0.2"/>
    <n v="100"/>
    <x v="8"/>
    <s v="musical"/>
    <x v="1593"/>
    <d v="2418-12-17T08:51:30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s v="GB"/>
    <s v="GBP"/>
    <n v="1436297180"/>
    <n v="1431113180"/>
    <b v="0"/>
    <n v="5"/>
    <b v="0"/>
    <x v="23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x v="60"/>
    <n v="100"/>
    <x v="1"/>
    <s v="US"/>
    <s v="USD"/>
    <n v="1433086082"/>
    <n v="1430494082"/>
    <b v="0"/>
    <n v="1"/>
    <b v="0"/>
    <x v="23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x v="6"/>
    <n v="1004"/>
    <x v="1"/>
    <s v="GB"/>
    <s v="GBP"/>
    <n v="1459341380"/>
    <n v="1456839380"/>
    <b v="0"/>
    <n v="24"/>
    <b v="0"/>
    <x v="10"/>
    <n v="0.20080000000000001"/>
    <n v="41.833333333333336"/>
    <x v="5"/>
    <s v="mobile games"/>
    <x v="1596"/>
    <d v="2432-06-12T06:03:20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s v="GB"/>
    <s v="GBP"/>
    <n v="1468752468"/>
    <n v="1467024468"/>
    <b v="0"/>
    <n v="8"/>
    <b v="0"/>
    <x v="23"/>
    <n v="0.20125000000000001"/>
    <n v="100.625"/>
    <x v="8"/>
    <s v="plays"/>
    <x v="1597"/>
    <d v="2435-06-06T11:58:00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s v="US"/>
    <s v="USD"/>
    <n v="1315341550"/>
    <n v="1312490350"/>
    <b v="0"/>
    <n v="14"/>
    <b v="0"/>
    <x v="7"/>
    <n v="0.20133333333333334"/>
    <n v="21.571428571428573"/>
    <x v="3"/>
    <s v="indie rock"/>
    <x v="1598"/>
    <d v="2386-10-25T14:31:40"/>
  </r>
  <r>
    <n v="2867"/>
    <s v="A Midsummer Night's Dream"/>
    <s v="This production is being put together by Wilson's newest professional theater company, the Wyldepine Players in conjunction w/ Taiplab"/>
    <x v="46"/>
    <n v="504"/>
    <x v="1"/>
    <s v="US"/>
    <s v="USD"/>
    <n v="1467604800"/>
    <n v="1465533672"/>
    <b v="0"/>
    <n v="10"/>
    <b v="0"/>
    <x v="23"/>
    <n v="0.2016"/>
    <n v="50.4"/>
    <x v="8"/>
    <s v="plays"/>
    <x v="1599"/>
    <d v="2435-01-24T16:00:00"/>
  </r>
  <r>
    <n v="1697"/>
    <s v="Undivided Heart - a worship album by John Gabriel Arends"/>
    <s v="You can help create an awesome new worship album and in return get exclusive rewards ONLY for backers of this project."/>
    <x v="141"/>
    <n v="2526"/>
    <x v="2"/>
    <s v="US"/>
    <s v="USD"/>
    <n v="1491781648"/>
    <n v="1489193248"/>
    <b v="0"/>
    <n v="22"/>
    <b v="0"/>
    <x v="17"/>
    <n v="0.20208000000000001"/>
    <n v="114.81818181818181"/>
    <x v="3"/>
    <s v="faith"/>
    <x v="1600"/>
    <d v="2442-09-22T21:54:40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s v="US"/>
    <s v="USD"/>
    <n v="1413417600"/>
    <n v="1410750855"/>
    <b v="1"/>
    <n v="108"/>
    <b v="0"/>
    <x v="18"/>
    <n v="0.20220833333333332"/>
    <n v="44.935185185185183"/>
    <x v="7"/>
    <s v="photobooks"/>
    <x v="1601"/>
    <d v="2417-11-23T00:00:00"/>
  </r>
  <r>
    <n v="1424"/>
    <s v="Subway Mantras"/>
    <s v="A short book of practical mantras that can be used every day of the week. Mantras are cogwheels of universal engines."/>
    <x v="37"/>
    <n v="1527"/>
    <x v="1"/>
    <s v="US"/>
    <s v="USD"/>
    <n v="1479233602"/>
    <n v="1478106802"/>
    <b v="0"/>
    <n v="14"/>
    <b v="0"/>
    <x v="13"/>
    <n v="0.2036"/>
    <n v="109.07142857142857"/>
    <x v="2"/>
    <s v="translations"/>
    <x v="1602"/>
    <d v="2438-10-01T14:13:40"/>
  </r>
  <r>
    <n v="2942"/>
    <s v="Penmar Community Arts Society"/>
    <s v="YOUR community theatre:  provide a facility that is usable for presentation of movies, live music, live theatre and community events"/>
    <x v="9"/>
    <n v="40850"/>
    <x v="1"/>
    <s v="CA"/>
    <s v="CAD"/>
    <n v="1450297080"/>
    <n v="1448565459"/>
    <b v="0"/>
    <n v="202"/>
    <b v="0"/>
    <x v="24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x v="275"/>
    <n v="9460"/>
    <x v="1"/>
    <s v="GB"/>
    <s v="GBP"/>
    <n v="1476109970"/>
    <n v="1473517970"/>
    <b v="1"/>
    <n v="113"/>
    <b v="0"/>
    <x v="18"/>
    <n v="0.20449632511889321"/>
    <n v="83.716814159292042"/>
    <x v="7"/>
    <s v="photobooks"/>
    <x v="1604"/>
    <d v="2437-10-05T01:28:20"/>
  </r>
  <r>
    <n v="1594"/>
    <s v="Scenes and Things from New Orleans"/>
    <s v="I photograph my love of New Orleans, create canvases and share those memories with you."/>
    <x v="19"/>
    <n v="205"/>
    <x v="1"/>
    <s v="US"/>
    <s v="USD"/>
    <n v="1463329260"/>
    <n v="1458147982"/>
    <b v="0"/>
    <n v="10"/>
    <b v="0"/>
    <x v="16"/>
    <n v="0.20499999999999999"/>
    <n v="20.5"/>
    <x v="7"/>
    <s v="places"/>
    <x v="1605"/>
    <d v="2433-09-16T19:30:00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s v="US"/>
    <s v="USD"/>
    <n v="1404623330"/>
    <n v="1401685730"/>
    <b v="0"/>
    <n v="25"/>
    <b v="0"/>
    <x v="11"/>
    <n v="0.20705000000000001"/>
    <n v="82.82"/>
    <x v="6"/>
    <s v="food trucks"/>
    <x v="1606"/>
    <d v="2415-02-09T03:28:20"/>
  </r>
  <r>
    <n v="2324"/>
    <s v="Pies not Lies"/>
    <s v="A city centre shop selling great locally made food with room to chat and learn about eachother."/>
    <x v="37"/>
    <n v="1555"/>
    <x v="2"/>
    <s v="GB"/>
    <s v="GBP"/>
    <n v="1490559285"/>
    <n v="1487970885"/>
    <b v="0"/>
    <n v="61"/>
    <b v="0"/>
    <x v="28"/>
    <n v="0.20733333333333334"/>
    <n v="25.491803278688526"/>
    <x v="6"/>
    <s v="small batch"/>
    <x v="1607"/>
    <d v="2442-05-04T10:27:30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s v="US"/>
    <s v="USD"/>
    <n v="1481522400"/>
    <n v="1480283321"/>
    <b v="0"/>
    <n v="12"/>
    <b v="0"/>
    <x v="23"/>
    <n v="0.20833333333333334"/>
    <n v="52.083333333333336"/>
    <x v="8"/>
    <s v="plays"/>
    <x v="1608"/>
    <d v="2439-06-23T12:00:00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x v="2"/>
    <s v="US"/>
    <s v="USD"/>
    <n v="1491277121"/>
    <n v="1489376321"/>
    <b v="0"/>
    <n v="7"/>
    <b v="0"/>
    <x v="23"/>
    <n v="0.20849420849420849"/>
    <n v="23.142857142857142"/>
    <x v="8"/>
    <s v="plays"/>
    <x v="1609"/>
    <d v="2442-07-26T12:26:50"/>
  </r>
  <r>
    <n v="2655"/>
    <s v="Balloons (Canceled)"/>
    <s v="Thank you for your support!"/>
    <x v="57"/>
    <n v="3155"/>
    <x v="0"/>
    <s v="US"/>
    <s v="USD"/>
    <n v="1455048000"/>
    <n v="1452631647"/>
    <b v="0"/>
    <n v="43"/>
    <b v="0"/>
    <x v="21"/>
    <n v="0.21033333333333334"/>
    <n v="73.372093023255815"/>
    <x v="1"/>
    <s v="space exploration"/>
    <x v="1610"/>
    <d v="2431-02-01T08:00:00"/>
  </r>
  <r>
    <n v="922"/>
    <s v="THE JOEY MORANT PROJECT:   JAZZIFIED R'nB"/>
    <s v="Our goal is to help educate the world about jazz and its components; how it relates to love, romance, and success."/>
    <x v="96"/>
    <n v="5680"/>
    <x v="1"/>
    <s v="US"/>
    <s v="USD"/>
    <n v="1412167393"/>
    <n v="1409143393"/>
    <b v="0"/>
    <n v="30"/>
    <b v="0"/>
    <x v="6"/>
    <n v="0.21037037037037037"/>
    <n v="189.33333333333334"/>
    <x v="3"/>
    <s v="jazz"/>
    <x v="1611"/>
    <d v="2417-07-01T07:12:10"/>
  </r>
  <r>
    <n v="181"/>
    <s v="Immemorial"/>
    <s v="Christina has been suffering with flash backs and some very disturbing nightmares and realises that it is more than just nightmares."/>
    <x v="277"/>
    <n v="722"/>
    <x v="1"/>
    <s v="GB"/>
    <s v="GBP"/>
    <n v="1434995295"/>
    <n v="1432403295"/>
    <b v="0"/>
    <n v="4"/>
    <b v="0"/>
    <x v="1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x v="19"/>
    <n v="211"/>
    <x v="1"/>
    <s v="US"/>
    <s v="USD"/>
    <n v="1423186634"/>
    <n v="1418002634"/>
    <b v="0"/>
    <n v="8"/>
    <b v="0"/>
    <x v="23"/>
    <n v="0.21099999999999999"/>
    <n v="26.375"/>
    <x v="8"/>
    <s v="plays"/>
    <x v="1613"/>
    <d v="2420-12-27T16:12:20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s v="US"/>
    <s v="USD"/>
    <n v="1417377481"/>
    <n v="1412189881"/>
    <b v="0"/>
    <n v="7"/>
    <b v="0"/>
    <x v="19"/>
    <n v="0.21146666666666666"/>
    <n v="453.14285714285717"/>
    <x v="7"/>
    <s v="people"/>
    <x v="1614"/>
    <d v="2419-02-24T07:40:10"/>
  </r>
  <r>
    <n v="1566"/>
    <s v="DeVito Art Skull Island Kongstarter (Canceled)"/>
    <s v="Joe DeVito's first Art Book and original King Kong novellas available in both Limited and Deluxe Editions."/>
    <x v="41"/>
    <n v="6375"/>
    <x v="0"/>
    <s v="US"/>
    <s v="USD"/>
    <n v="1469656800"/>
    <n v="1467151204"/>
    <b v="0"/>
    <n v="59"/>
    <b v="0"/>
    <x v="15"/>
    <n v="0.21249999999999999"/>
    <n v="108.05084745762711"/>
    <x v="2"/>
    <s v="art books"/>
    <x v="1615"/>
    <d v="2435-09-19T04:00:00"/>
  </r>
  <r>
    <n v="1737"/>
    <s v="Healing"/>
    <s v="An instrumental project in which all songs are incorporated around the healing power of our God. Used for times of prayer &amp; devotion"/>
    <x v="1"/>
    <n v="850"/>
    <x v="1"/>
    <s v="US"/>
    <s v="USD"/>
    <n v="1437432392"/>
    <n v="1434840392"/>
    <b v="0"/>
    <n v="15"/>
    <b v="0"/>
    <x v="17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x v="6"/>
    <n v="1065"/>
    <x v="1"/>
    <s v="US"/>
    <s v="USD"/>
    <n v="1401587064"/>
    <n v="1399427064"/>
    <b v="1"/>
    <n v="19"/>
    <b v="0"/>
    <x v="23"/>
    <n v="0.21299999999999999"/>
    <n v="56.05263157894737"/>
    <x v="8"/>
    <s v="plays"/>
    <x v="1617"/>
    <d v="2414-02-22T17:24:00"/>
  </r>
  <r>
    <n v="1771"/>
    <s v="&quot;Drakes Folly&quot;"/>
    <s v="Photographic book on the historic oil region of Pennsylvania where Edwin Drake drilled the well that started the modern oil industry."/>
    <x v="101"/>
    <n v="895"/>
    <x v="1"/>
    <s v="GB"/>
    <s v="GBP"/>
    <n v="1414107040"/>
    <n v="1411515040"/>
    <b v="1"/>
    <n v="25"/>
    <b v="0"/>
    <x v="18"/>
    <n v="0.21309523809523809"/>
    <n v="35.799999999999997"/>
    <x v="7"/>
    <s v="photobooks"/>
    <x v="1618"/>
    <d v="2418-02-10T19:06:40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x v="0"/>
    <s v="US"/>
    <s v="USD"/>
    <n v="1443675540"/>
    <n v="1441022120"/>
    <b v="0"/>
    <n v="121"/>
    <b v="0"/>
    <x v="3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x v="7"/>
    <n v="641"/>
    <x v="1"/>
    <s v="AU"/>
    <s v="AUD"/>
    <n v="1477550434"/>
    <n v="1474958434"/>
    <b v="0"/>
    <n v="14"/>
    <b v="0"/>
    <x v="23"/>
    <n v="0.21366666666666667"/>
    <n v="45.785714285714285"/>
    <x v="8"/>
    <s v="plays"/>
    <x v="1620"/>
    <d v="2438-03-20T18:45:40"/>
  </r>
  <r>
    <n v="3737"/>
    <s v="Measure For Measure"/>
    <s v="The ASU Theatre and Shakespeare Club presents Measure For Measure directed by Jordyn Ochser."/>
    <x v="121"/>
    <n v="150"/>
    <x v="1"/>
    <s v="US"/>
    <s v="USD"/>
    <n v="1447311540"/>
    <n v="1445358903"/>
    <b v="0"/>
    <n v="4"/>
    <b v="0"/>
    <x v="23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x v="9"/>
    <n v="43015"/>
    <x v="1"/>
    <s v="SE"/>
    <s v="SEK"/>
    <n v="1467817258"/>
    <n v="1465225258"/>
    <b v="0"/>
    <n v="28"/>
    <b v="0"/>
    <x v="4"/>
    <n v="0.21507499999999999"/>
    <n v="1536.25"/>
    <x v="1"/>
    <s v="wearables"/>
    <x v="1622"/>
    <d v="2435-02-18T06:09:40"/>
  </r>
  <r>
    <n v="3893"/>
    <s v="MY PRIVATE REVOLUTION"/>
    <s v="An inspiring story of a young girl's journey from childhood to adulthood told through monologue, dialogue, poetry and music and dance."/>
    <x v="22"/>
    <n v="10775"/>
    <x v="1"/>
    <s v="US"/>
    <s v="USD"/>
    <n v="1404194400"/>
    <n v="1400600840"/>
    <b v="0"/>
    <n v="84"/>
    <b v="0"/>
    <x v="23"/>
    <n v="0.2155"/>
    <n v="128.27380952380952"/>
    <x v="8"/>
    <s v="plays"/>
    <x v="1623"/>
    <d v="2414-12-21T12:00:00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s v="US"/>
    <s v="USD"/>
    <n v="1348849134"/>
    <n v="1344961134"/>
    <b v="0"/>
    <n v="39"/>
    <b v="0"/>
    <x v="2"/>
    <n v="0.21575"/>
    <n v="110.64102564102564"/>
    <x v="0"/>
    <s v="animation"/>
    <x v="1624"/>
    <d v="2397-06-07T19:09:00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s v="US"/>
    <s v="USD"/>
    <n v="1420088340"/>
    <n v="1417410964"/>
    <b v="0"/>
    <n v="215"/>
    <b v="0"/>
    <x v="4"/>
    <n v="0.21628"/>
    <n v="50.29767441860465"/>
    <x v="1"/>
    <s v="wearables"/>
    <x v="1625"/>
    <d v="2420-01-04T01:50:00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s v="US"/>
    <s v="USD"/>
    <n v="1452795416"/>
    <n v="1450203416"/>
    <b v="0"/>
    <n v="6"/>
    <b v="0"/>
    <x v="23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x v="55"/>
    <n v="760"/>
    <x v="2"/>
    <s v="FR"/>
    <s v="EUR"/>
    <n v="1491590738"/>
    <n v="1489517138"/>
    <b v="0"/>
    <n v="10"/>
    <b v="0"/>
    <x v="17"/>
    <n v="0.21714285714285714"/>
    <n v="76"/>
    <x v="3"/>
    <s v="faith"/>
    <x v="1627"/>
    <d v="2442-08-31T19:36:20"/>
  </r>
  <r>
    <n v="2917"/>
    <s v="Elevation Twelfth Night"/>
    <s v="Cross dressing, cross gartering, crossed swords. Cross a bridge and come see this fantastically fun rendition of Twelfth Night"/>
    <x v="38"/>
    <n v="437"/>
    <x v="1"/>
    <s v="US"/>
    <s v="USD"/>
    <n v="1442381847"/>
    <n v="1440826647"/>
    <b v="0"/>
    <n v="9"/>
    <b v="0"/>
    <x v="23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s v="US"/>
    <s v="USD"/>
    <n v="1342309368"/>
    <n v="1337125368"/>
    <b v="0"/>
    <n v="49"/>
    <b v="0"/>
    <x v="22"/>
    <n v="0.21887499999999999"/>
    <n v="35.734693877551024"/>
    <x v="2"/>
    <s v="children's books"/>
    <x v="1629"/>
    <d v="2395-05-12T21:08:00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n v="1366200499"/>
    <b v="0"/>
    <n v="125"/>
    <b v="0"/>
    <x v="2"/>
    <n v="0.21906971229845085"/>
    <n v="66.520080000000007"/>
    <x v="0"/>
    <s v="animation"/>
    <x v="1630"/>
    <d v="2403-10-03T01:23:10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s v="GB"/>
    <s v="GBP"/>
    <n v="1399809052"/>
    <n v="1397217052"/>
    <b v="1"/>
    <n v="23"/>
    <b v="0"/>
    <x v="23"/>
    <n v="0.21940000000000001"/>
    <n v="47.695652173913047"/>
    <x v="8"/>
    <s v="plays"/>
    <x v="1631"/>
    <d v="2413-07-31T22:28:40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s v="GB"/>
    <s v="GBP"/>
    <n v="1416081600"/>
    <n v="1413477228"/>
    <b v="0"/>
    <n v="2"/>
    <b v="0"/>
    <x v="23"/>
    <n v="0.22"/>
    <n v="55"/>
    <x v="8"/>
    <s v="plays"/>
    <x v="1632"/>
    <d v="2418-09-27T08:00:00"/>
  </r>
  <r>
    <n v="1796"/>
    <s v="Kenema"/>
    <s v="Kenema is a stunning portrait photography book by British Photographer, Peter Dibdin, capturing community life in Kenema, Sierra Leone."/>
    <x v="245"/>
    <n v="4190"/>
    <x v="1"/>
    <s v="GB"/>
    <s v="GBP"/>
    <n v="1469356366"/>
    <n v="1464172366"/>
    <b v="1"/>
    <n v="86"/>
    <b v="0"/>
    <x v="18"/>
    <n v="0.22052631578947368"/>
    <n v="48.720930232558139"/>
    <x v="7"/>
    <s v="photobooks"/>
    <x v="1633"/>
    <d v="2435-08-15T09:27:40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s v="GB"/>
    <s v="GBP"/>
    <n v="1410616600"/>
    <n v="1405432600"/>
    <b v="0"/>
    <n v="369"/>
    <b v="0"/>
    <x v="4"/>
    <n v="0.22092500000000001"/>
    <n v="23.948509485094849"/>
    <x v="1"/>
    <s v="wearables"/>
    <x v="1634"/>
    <d v="2417-01-02T19:26:40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s v="GB"/>
    <s v="GBP"/>
    <n v="1448492400"/>
    <n v="1446506080"/>
    <b v="0"/>
    <n v="6"/>
    <b v="0"/>
    <x v="23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s v="GB"/>
    <s v="GBP"/>
    <n v="1488546319"/>
    <n v="1483362319"/>
    <b v="0"/>
    <n v="5"/>
    <b v="0"/>
    <x v="6"/>
    <n v="0.22363636363636363"/>
    <n v="24.6"/>
    <x v="3"/>
    <s v="jazz"/>
    <x v="1636"/>
    <d v="2441-09-13T10:53:10"/>
  </r>
  <r>
    <n v="169"/>
    <s v="Family"/>
    <s v="Family is a short film about a father and son and two brothers who were separated by the Korean war and finally reunite after 60 years."/>
    <x v="46"/>
    <n v="560"/>
    <x v="1"/>
    <s v="GB"/>
    <s v="GBP"/>
    <n v="1413634059"/>
    <n v="1411042059"/>
    <b v="0"/>
    <n v="10"/>
    <b v="0"/>
    <x v="1"/>
    <n v="0.224"/>
    <n v="56"/>
    <x v="0"/>
    <s v="drama"/>
    <x v="1637"/>
    <d v="2417-12-18T01:16:30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s v="US"/>
    <s v="USD"/>
    <n v="1467432000"/>
    <n v="1464763109"/>
    <b v="0"/>
    <n v="50"/>
    <b v="0"/>
    <x v="4"/>
    <n v="0.22494285714285714"/>
    <n v="157.46"/>
    <x v="1"/>
    <s v="wearables"/>
    <x v="1638"/>
    <d v="2435-01-04T16:00:00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s v="GB"/>
    <s v="GBP"/>
    <n v="1490631419"/>
    <n v="1488820619"/>
    <b v="0"/>
    <n v="12"/>
    <b v="0"/>
    <x v="23"/>
    <n v="0.22500000000000001"/>
    <n v="18.75"/>
    <x v="8"/>
    <s v="plays"/>
    <x v="1639"/>
    <d v="2442-05-12T18:49:50"/>
  </r>
  <r>
    <n v="2405"/>
    <s v="JoyShtick Food Truck"/>
    <s v="We are the first gaming-themed food truck, bringing gourmet pub fare to the Jacksonville area."/>
    <x v="6"/>
    <n v="1126"/>
    <x v="1"/>
    <s v="US"/>
    <s v="USD"/>
    <n v="1472911375"/>
    <n v="1471096975"/>
    <b v="0"/>
    <n v="20"/>
    <b v="0"/>
    <x v="11"/>
    <n v="0.22520000000000001"/>
    <n v="56.3"/>
    <x v="6"/>
    <s v="food trucks"/>
    <x v="1640"/>
    <d v="2436-09-29T20:29:10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s v="CA"/>
    <s v="CAD"/>
    <n v="1401595140"/>
    <n v="1398980941"/>
    <b v="0"/>
    <n v="17"/>
    <b v="0"/>
    <x v="24"/>
    <n v="0.22750000000000001"/>
    <n v="53.529411764705884"/>
    <x v="8"/>
    <s v="spaces"/>
    <x v="1641"/>
    <d v="2414-02-23T15:50:00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s v="US"/>
    <s v="USD"/>
    <n v="1448125935"/>
    <n v="1444666335"/>
    <b v="0"/>
    <n v="355"/>
    <b v="0"/>
    <x v="4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n v="1352107421"/>
    <b v="0"/>
    <n v="70"/>
    <b v="0"/>
    <x v="2"/>
    <n v="0.22881426547787684"/>
    <n v="39.228571428571428"/>
    <x v="0"/>
    <s v="animation"/>
    <x v="1643"/>
    <d v="2399-04-15T21:56:50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s v="US"/>
    <s v="USD"/>
    <n v="1404909296"/>
    <n v="1402317296"/>
    <b v="0"/>
    <n v="35"/>
    <b v="0"/>
    <x v="15"/>
    <n v="0.2291"/>
    <n v="65.457142857142856"/>
    <x v="2"/>
    <s v="art books"/>
    <x v="1644"/>
    <d v="2415-03-14T05:49:20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s v="GB"/>
    <s v="GBP"/>
    <n v="1428333345"/>
    <n v="1425744945"/>
    <b v="0"/>
    <n v="7"/>
    <b v="0"/>
    <x v="3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x v="77"/>
    <n v="30112"/>
    <x v="0"/>
    <s v="US"/>
    <s v="USD"/>
    <n v="1432612382"/>
    <n v="1427428382"/>
    <b v="0"/>
    <n v="67"/>
    <b v="0"/>
    <x v="0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s v="US"/>
    <s v="USD"/>
    <n v="1440090300"/>
    <n v="1436305452"/>
    <b v="0"/>
    <n v="29"/>
    <b v="0"/>
    <x v="23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x v="23"/>
    <n v="5854"/>
    <x v="1"/>
    <s v="US"/>
    <s v="USD"/>
    <n v="1468029540"/>
    <n v="1465304483"/>
    <b v="0"/>
    <n v="45"/>
    <b v="0"/>
    <x v="24"/>
    <n v="0.23416000000000001"/>
    <n v="130.0888888888889"/>
    <x v="8"/>
    <s v="spaces"/>
    <x v="1648"/>
    <d v="2435-03-14T19:50:00"/>
  </r>
  <r>
    <n v="2596"/>
    <s v="The Chef Express Food Truck"/>
    <s v="I'm bringing passion, talent, and most importantly some amazing gourmet food to the streets of Lethbridge and southern Alberta."/>
    <x v="104"/>
    <n v="8256"/>
    <x v="1"/>
    <s v="CA"/>
    <s v="CAD"/>
    <n v="1407427009"/>
    <n v="1404835009"/>
    <b v="0"/>
    <n v="27"/>
    <b v="0"/>
    <x v="11"/>
    <n v="0.23588571428571428"/>
    <n v="305.77777777777777"/>
    <x v="6"/>
    <s v="food trucks"/>
    <x v="1649"/>
    <d v="2415-12-30T15:28:10"/>
  </r>
  <r>
    <n v="3051"/>
    <s v="Jon Udry's ABC Tour"/>
    <s v="The ABC tour: 26 comedy-juggling shows in 26 different venues - chosen by YOU - each beginning with a different letter of the alphabet."/>
    <x v="55"/>
    <n v="827"/>
    <x v="1"/>
    <s v="GB"/>
    <s v="GBP"/>
    <n v="1486547945"/>
    <n v="1483955945"/>
    <b v="1"/>
    <n v="35"/>
    <b v="0"/>
    <x v="24"/>
    <n v="0.23628571428571429"/>
    <n v="23.62857142857143"/>
    <x v="8"/>
    <s v="spaces"/>
    <x v="1650"/>
    <d v="2441-01-25T03:50:50"/>
  </r>
  <r>
    <n v="1783"/>
    <s v="Hues of my Vision"/>
    <s v="My Buddy Spirit and I, Ara, camping full time camera on hand for a bit over nine years. &quot;Hue of my Vision&quot; is our Photo Book."/>
    <x v="65"/>
    <n v="9477"/>
    <x v="1"/>
    <s v="US"/>
    <s v="USD"/>
    <n v="1432248478"/>
    <n v="1429656478"/>
    <b v="1"/>
    <n v="185"/>
    <b v="0"/>
    <x v="18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s v="US"/>
    <s v="USD"/>
    <n v="1259643540"/>
    <n v="1254450706"/>
    <b v="0"/>
    <n v="11"/>
    <b v="0"/>
    <x v="6"/>
    <n v="0.2402"/>
    <n v="109.18181818181819"/>
    <x v="3"/>
    <s v="jazz"/>
    <x v="1652"/>
    <d v="2369-03-02T01:50:00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s v="US"/>
    <s v="USD"/>
    <n v="1488783507"/>
    <n v="1486191507"/>
    <b v="0"/>
    <n v="10"/>
    <b v="0"/>
    <x v="23"/>
    <n v="0.2411764705882353"/>
    <n v="41"/>
    <x v="8"/>
    <s v="plays"/>
    <x v="1653"/>
    <d v="2441-10-10T21:44:30"/>
  </r>
  <r>
    <n v="4010"/>
    <s v="The Connection Play 2014"/>
    <s v="JUNTO Productions is proud to present our first production, the premiere of The Connection, a play by Jeffrey Paul."/>
    <x v="281"/>
    <n v="1742"/>
    <x v="1"/>
    <s v="US"/>
    <s v="USD"/>
    <n v="1414348166"/>
    <n v="1412879366"/>
    <b v="0"/>
    <n v="38"/>
    <b v="0"/>
    <x v="23"/>
    <n v="0.24194444444444443"/>
    <n v="45.842105263157897"/>
    <x v="8"/>
    <s v="plays"/>
    <x v="1654"/>
    <d v="2418-03-10T16:54:20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s v="US"/>
    <s v="USD"/>
    <n v="1448745741"/>
    <n v="1446150141"/>
    <b v="0"/>
    <n v="8"/>
    <b v="0"/>
    <x v="23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s v="US"/>
    <s v="USD"/>
    <n v="1367676034"/>
    <n v="1365084034"/>
    <b v="0"/>
    <n v="21"/>
    <b v="0"/>
    <x v="6"/>
    <n v="0.24333333333333335"/>
    <n v="34.761904761904759"/>
    <x v="3"/>
    <s v="jazz"/>
    <x v="1656"/>
    <d v="2403-05-26T20:05:40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s v="US"/>
    <s v="USD"/>
    <n v="1411930556"/>
    <n v="1409338556"/>
    <b v="0"/>
    <n v="12"/>
    <b v="0"/>
    <x v="23"/>
    <n v="0.24333333333333335"/>
    <n v="24.333333333333332"/>
    <x v="8"/>
    <s v="plays"/>
    <x v="1657"/>
    <d v="2417-06-03T21:19:20"/>
  </r>
  <r>
    <n v="239"/>
    <s v="Filthy - Short Film"/>
    <s v="Lovers Clint and Eli convey their conflicting perspectives of guilt and remorse while in the desolate Australian bush."/>
    <x v="19"/>
    <n v="250"/>
    <x v="1"/>
    <s v="AU"/>
    <s v="AUD"/>
    <n v="1446984000"/>
    <n v="1445308730"/>
    <b v="0"/>
    <n v="5"/>
    <b v="0"/>
    <x v="1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s v="US"/>
    <s v="USD"/>
    <n v="1443224622"/>
    <n v="1440632622"/>
    <b v="0"/>
    <n v="6"/>
    <b v="0"/>
    <x v="25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x v="1"/>
    <s v="US"/>
    <s v="USD"/>
    <n v="1409194810"/>
    <n v="1406170810"/>
    <b v="0"/>
    <n v="114"/>
    <b v="0"/>
    <x v="24"/>
    <n v="0.25030188679245285"/>
    <n v="58.184210526315788"/>
    <x v="8"/>
    <s v="spaces"/>
    <x v="1660"/>
    <d v="2416-07-22T06:01:40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s v="US"/>
    <s v="USD"/>
    <n v="1367444557"/>
    <n v="1364852557"/>
    <b v="0"/>
    <n v="15"/>
    <b v="0"/>
    <x v="5"/>
    <n v="0.25035714285714283"/>
    <n v="46.733333333333334"/>
    <x v="2"/>
    <s v="fiction"/>
    <x v="1661"/>
    <d v="2403-04-30T01:06:10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s v="US"/>
    <s v="USD"/>
    <n v="1478926800"/>
    <n v="1476054568"/>
    <b v="0"/>
    <n v="196"/>
    <b v="0"/>
    <x v="4"/>
    <n v="0.25087142857142858"/>
    <n v="89.59693877551021"/>
    <x v="1"/>
    <s v="wearables"/>
    <x v="1662"/>
    <d v="2438-08-27T02:00:00"/>
  </r>
  <r>
    <n v="210"/>
    <s v="Like Son, Like Father"/>
    <s v="A tender short film about a young man who needs advice from  someone he had no intention of ever meeting, his biological father."/>
    <x v="39"/>
    <n v="3030"/>
    <x v="1"/>
    <s v="US"/>
    <s v="USD"/>
    <n v="1443675600"/>
    <n v="1441157592"/>
    <b v="0"/>
    <n v="33"/>
    <b v="0"/>
    <x v="1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s v="US"/>
    <s v="USD"/>
    <n v="1428732000"/>
    <n v="1426772928"/>
    <b v="0"/>
    <n v="33"/>
    <b v="0"/>
    <x v="11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x v="46"/>
    <n v="635"/>
    <x v="2"/>
    <s v="US"/>
    <s v="USD"/>
    <n v="1491470442"/>
    <n v="1488882042"/>
    <b v="0"/>
    <n v="11"/>
    <b v="0"/>
    <x v="17"/>
    <n v="0.254"/>
    <n v="57.727272727272727"/>
    <x v="3"/>
    <s v="faith"/>
    <x v="1665"/>
    <d v="2442-08-17T21:27:00"/>
  </r>
  <r>
    <n v="515"/>
    <s v="A Tale of Faith - An Animated Short Film"/>
    <s v="A Tale of Faith is an animated short film based on the heartwarming tale by Rebbe Nachman of Breslov."/>
    <x v="283"/>
    <n v="24651"/>
    <x v="1"/>
    <s v="US"/>
    <s v="USD"/>
    <n v="1451389601"/>
    <n v="1447933601"/>
    <b v="0"/>
    <n v="34"/>
    <b v="0"/>
    <x v="2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s v="US"/>
    <s v="USD"/>
    <n v="1409009306"/>
    <n v="1406417306"/>
    <b v="0"/>
    <n v="15"/>
    <b v="0"/>
    <x v="22"/>
    <n v="0.25545454545454543"/>
    <n v="93.666666666666671"/>
    <x v="2"/>
    <s v="children's books"/>
    <x v="1667"/>
    <d v="2416-06-30T18:44:20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s v="IT"/>
    <s v="EUR"/>
    <n v="1467106895"/>
    <n v="1463218895"/>
    <b v="0"/>
    <n v="96"/>
    <b v="0"/>
    <x v="4"/>
    <n v="0.25584000000000001"/>
    <n v="133.25"/>
    <x v="1"/>
    <s v="wearables"/>
    <x v="1668"/>
    <d v="2434-11-28T00:55:50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1"/>
    <s v="GB"/>
    <s v="GBP"/>
    <n v="1475398800"/>
    <n v="1472711224"/>
    <b v="0"/>
    <n v="94"/>
    <b v="0"/>
    <x v="23"/>
    <n v="0.25698702928870293"/>
    <n v="65.340319148936175"/>
    <x v="8"/>
    <s v="plays"/>
    <x v="1669"/>
    <d v="2437-07-14T18:00:00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s v="US"/>
    <s v="USD"/>
    <n v="1473950945"/>
    <n v="1471272545"/>
    <b v="1"/>
    <n v="24"/>
    <b v="0"/>
    <x v="18"/>
    <n v="0.25763636363636366"/>
    <n v="59.041666666666664"/>
    <x v="7"/>
    <s v="photobooks"/>
    <x v="1670"/>
    <d v="2437-01-28T04:10:50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s v="US"/>
    <s v="USD"/>
    <n v="1410955331"/>
    <n v="1407931331"/>
    <b v="0"/>
    <n v="129"/>
    <b v="0"/>
    <x v="4"/>
    <n v="0.25912000000000002"/>
    <n v="150.65116279069767"/>
    <x v="1"/>
    <s v="wearables"/>
    <x v="1671"/>
    <d v="2417-02-11T00:21:50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s v="US"/>
    <s v="USD"/>
    <n v="1469122200"/>
    <n v="1466611108"/>
    <b v="0"/>
    <n v="86"/>
    <b v="0"/>
    <x v="4"/>
    <n v="0.25976666666666665"/>
    <n v="90.616279069767444"/>
    <x v="1"/>
    <s v="wearables"/>
    <x v="1672"/>
    <d v="2435-07-19T07:00:00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s v="US"/>
    <s v="USD"/>
    <n v="1387657931"/>
    <n v="1385065931"/>
    <b v="0"/>
    <n v="10"/>
    <b v="0"/>
    <x v="9"/>
    <n v="0.26"/>
    <n v="13"/>
    <x v="5"/>
    <s v="video games"/>
    <x v="1673"/>
    <d v="2409-09-24T13:21:50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s v="US"/>
    <s v="USD"/>
    <n v="1491019200"/>
    <n v="1488418990"/>
    <b v="0"/>
    <n v="79"/>
    <b v="0"/>
    <x v="17"/>
    <n v="0.2606"/>
    <n v="65.974683544303801"/>
    <x v="3"/>
    <s v="faith"/>
    <x v="1674"/>
    <d v="2442-06-26T16:00:00"/>
  </r>
  <r>
    <n v="200"/>
    <s v="The Crossing Shore"/>
    <s v="A film dedicated to an AAF Pilot's struggle to survive behind enemy lines during WWII."/>
    <x v="16"/>
    <n v="1571.55"/>
    <x v="1"/>
    <s v="US"/>
    <s v="USD"/>
    <n v="1410746403"/>
    <n v="1408154403"/>
    <b v="0"/>
    <n v="18"/>
    <b v="0"/>
    <x v="1"/>
    <n v="0.26192500000000002"/>
    <n v="87.308333333333337"/>
    <x v="0"/>
    <s v="drama"/>
    <x v="1675"/>
    <d v="2417-01-17T20:00:30"/>
  </r>
  <r>
    <n v="1998"/>
    <s v="Photography from Below"/>
    <s v="I am moving to Guatemala to document and report on the growing community resistance movements across Central America and Mexico"/>
    <x v="46"/>
    <n v="655"/>
    <x v="1"/>
    <s v="US"/>
    <s v="USD"/>
    <n v="1406861438"/>
    <n v="1402973438"/>
    <b v="0"/>
    <n v="3"/>
    <b v="0"/>
    <x v="19"/>
    <n v="0.26200000000000001"/>
    <n v="218.33333333333334"/>
    <x v="7"/>
    <s v="people"/>
    <x v="1676"/>
    <d v="2415-10-26T04:26:20"/>
  </r>
  <r>
    <n v="2697"/>
    <s v="Dough Heads Food Truck: waffles stuffed with sweet + savory"/>
    <s v="Stuffed waffles made from Dough. Sweet, savory, salty and then stuffed with meats, fruits, and sauces!"/>
    <x v="285"/>
    <n v="6061"/>
    <x v="1"/>
    <s v="US"/>
    <s v="USD"/>
    <n v="1438552800"/>
    <n v="1435876423"/>
    <b v="0"/>
    <n v="52"/>
    <b v="0"/>
    <x v="11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1"/>
    <s v="GB"/>
    <s v="GBP"/>
    <n v="1406130880"/>
    <n v="1403538880"/>
    <b v="0"/>
    <n v="21"/>
    <b v="0"/>
    <x v="4"/>
    <n v="0.26600000000000001"/>
    <n v="291.33333333333331"/>
    <x v="1"/>
    <s v="wearables"/>
    <x v="1678"/>
    <d v="2415-08-02T15:06:40"/>
  </r>
  <r>
    <n v="3111"/>
    <s v="All Puppet Players Need a Home"/>
    <s v="Help All Puppet Players perform it's 2015 season in a beautiful 200 seat theater for an entire year."/>
    <x v="2"/>
    <n v="5328"/>
    <x v="1"/>
    <s v="US"/>
    <s v="USD"/>
    <n v="1412432220"/>
    <n v="1409753820"/>
    <b v="0"/>
    <n v="76"/>
    <b v="0"/>
    <x v="24"/>
    <n v="0.26640000000000003"/>
    <n v="70.10526315789474"/>
    <x v="8"/>
    <s v="spaces"/>
    <x v="1679"/>
    <d v="2417-07-31T22:50:00"/>
  </r>
  <r>
    <n v="2746"/>
    <s v="How many marbles do YOU have?"/>
    <s v="An easy fun way for children to understand the physical limitations of someone with CFIDS and Fibromyalgia using marbles and a jar."/>
    <x v="7"/>
    <n v="801"/>
    <x v="1"/>
    <s v="US"/>
    <s v="USD"/>
    <n v="1409337911"/>
    <n v="1406745911"/>
    <b v="0"/>
    <n v="19"/>
    <b v="0"/>
    <x v="22"/>
    <n v="0.26700000000000002"/>
    <n v="42.157894736842103"/>
    <x v="2"/>
    <s v="children's books"/>
    <x v="1680"/>
    <d v="2416-08-07T19:31:50"/>
  </r>
  <r>
    <n v="4074"/>
    <s v="The Free Man - the story of Hurr"/>
    <s v="A performance to inspire people, regardless of their faith, to visualise the repentance of Hurr and the forgiveness of Imam Hussain"/>
    <x v="209"/>
    <n v="735"/>
    <x v="1"/>
    <s v="GB"/>
    <s v="GBP"/>
    <n v="1446732975"/>
    <n v="1444137375"/>
    <b v="0"/>
    <n v="21"/>
    <b v="0"/>
    <x v="23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s v="CA"/>
    <s v="CAD"/>
    <n v="1427306470"/>
    <n v="1424718070"/>
    <b v="0"/>
    <n v="13"/>
    <b v="0"/>
    <x v="23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x v="7"/>
    <n v="807"/>
    <x v="1"/>
    <s v="US"/>
    <s v="USD"/>
    <n v="1405227540"/>
    <n v="1402058739"/>
    <b v="0"/>
    <n v="22"/>
    <b v="0"/>
    <x v="13"/>
    <n v="0.26900000000000002"/>
    <n v="36.68181818181818"/>
    <x v="2"/>
    <s v="translations"/>
    <x v="1683"/>
    <d v="2415-04-20T01:50:00"/>
  </r>
  <r>
    <n v="3865"/>
    <s v="Fellatia's-Fantastic-Fun-Time-Show"/>
    <s v="Sissy Entertainment delivers a delicious cabaret that blends comedic monologue, song, and traditional sketch comedy."/>
    <x v="286"/>
    <n v="650"/>
    <x v="1"/>
    <s v="CA"/>
    <s v="CAD"/>
    <n v="1409376600"/>
    <n v="1405957098"/>
    <b v="0"/>
    <n v="14"/>
    <b v="0"/>
    <x v="23"/>
    <n v="0.26937422295897223"/>
    <n v="46.428571428571431"/>
    <x v="8"/>
    <s v="plays"/>
    <x v="1684"/>
    <d v="2416-08-12T07:00:00"/>
  </r>
  <r>
    <n v="465"/>
    <s v="&quot;Amp&quot; A Story About a Robot"/>
    <s v="&quot;Amp&quot; is a short film about a robot with needs."/>
    <x v="287"/>
    <n v="138"/>
    <x v="1"/>
    <s v="US"/>
    <s v="USD"/>
    <n v="1403837574"/>
    <n v="1402455174"/>
    <b v="0"/>
    <n v="8"/>
    <b v="0"/>
    <x v="2"/>
    <n v="0.26953125"/>
    <n v="17.25"/>
    <x v="0"/>
    <s v="animation"/>
    <x v="1685"/>
    <d v="2414-11-10T04:49:00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s v="GB"/>
    <s v="GBP"/>
    <n v="1488114358"/>
    <n v="1485522358"/>
    <b v="0"/>
    <n v="14"/>
    <b v="0"/>
    <x v="23"/>
    <n v="0.27100000000000002"/>
    <n v="38.714285714285715"/>
    <x v="8"/>
    <s v="plays"/>
    <x v="1686"/>
    <d v="2441-07-25T10:59:40"/>
  </r>
  <r>
    <n v="2918"/>
    <s v="When Johnny Comes Marching Home"/>
    <s v="A meta-theatrical retelling of Chekhov's Three Sisters, framed with Civil War Hymns, Dance, and wild theatricality."/>
    <x v="6"/>
    <n v="1362"/>
    <x v="1"/>
    <s v="US"/>
    <s v="USD"/>
    <n v="1446131207"/>
    <n v="1443712007"/>
    <b v="0"/>
    <n v="20"/>
    <b v="0"/>
    <x v="23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s v="FR"/>
    <s v="EUR"/>
    <n v="1447600389"/>
    <n v="1444140789"/>
    <b v="0"/>
    <n v="34"/>
    <b v="0"/>
    <x v="3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x v="60"/>
    <n v="137"/>
    <x v="1"/>
    <s v="US"/>
    <s v="USD"/>
    <n v="1463343673"/>
    <n v="1460751673"/>
    <b v="0"/>
    <n v="6"/>
    <b v="0"/>
    <x v="23"/>
    <n v="0.27400000000000002"/>
    <n v="22.833333333333332"/>
    <x v="8"/>
    <s v="plays"/>
    <x v="1689"/>
    <d v="2433-09-18T11:32:10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s v="US"/>
    <s v="USD"/>
    <n v="1414622700"/>
    <n v="1412081999"/>
    <b v="1"/>
    <n v="66"/>
    <b v="0"/>
    <x v="26"/>
    <n v="0.27579999999999999"/>
    <n v="167.15151515151516"/>
    <x v="1"/>
    <s v="makerspaces"/>
    <x v="1690"/>
    <d v="2418-04-11T11:30:00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s v="CA"/>
    <s v="CAD"/>
    <n v="1428945472"/>
    <n v="1423765072"/>
    <b v="0"/>
    <n v="37"/>
    <b v="0"/>
    <x v="0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s v="US"/>
    <s v="USD"/>
    <n v="1421095672"/>
    <n v="1417207672"/>
    <b v="0"/>
    <n v="10"/>
    <b v="0"/>
    <x v="4"/>
    <n v="0.27650000000000002"/>
    <n v="55.3"/>
    <x v="1"/>
    <s v="wearables"/>
    <x v="1692"/>
    <d v="2420-04-29T15:58:40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s v="US"/>
    <s v="USD"/>
    <n v="1339816200"/>
    <n v="1337095997"/>
    <b v="0"/>
    <n v="4"/>
    <b v="0"/>
    <x v="22"/>
    <n v="0.28000000000000003"/>
    <n v="35"/>
    <x v="2"/>
    <s v="children's books"/>
    <x v="1693"/>
    <d v="2394-07-28T07:40:00"/>
  </r>
  <r>
    <n v="950"/>
    <s v="EZC Smartlight"/>
    <s v="Rider worn tail light brake light. Adheres to virtually any coat, jacket or vest. Stays on even when you get off."/>
    <x v="6"/>
    <n v="1402"/>
    <x v="1"/>
    <s v="CA"/>
    <s v="CAD"/>
    <n v="1453053661"/>
    <n v="1450461661"/>
    <b v="0"/>
    <n v="24"/>
    <b v="0"/>
    <x v="4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s v="US"/>
    <s v="USD"/>
    <n v="1402007500"/>
    <n v="1399415500"/>
    <b v="0"/>
    <n v="11"/>
    <b v="0"/>
    <x v="23"/>
    <n v="0.28050000000000003"/>
    <n v="51"/>
    <x v="8"/>
    <s v="plays"/>
    <x v="1695"/>
    <d v="2414-04-12T09:16:40"/>
  </r>
  <r>
    <n v="2157"/>
    <s v="Nin"/>
    <s v="Gamers and 90's fans unite in this small tale of epic proportions!"/>
    <x v="53"/>
    <n v="21144"/>
    <x v="1"/>
    <s v="US"/>
    <s v="USD"/>
    <n v="1482479940"/>
    <n v="1479684783"/>
    <b v="0"/>
    <n v="57"/>
    <b v="0"/>
    <x v="9"/>
    <n v="0.28192"/>
    <n v="370.94736842105266"/>
    <x v="5"/>
    <s v="video games"/>
    <x v="1696"/>
    <d v="2439-10-12T07:50:00"/>
  </r>
  <r>
    <n v="2682"/>
    <s v="Toastie's Gourmet Toast"/>
    <s v="Gourmet Toast is the culinary combination, neigh, perfection of America's most under-utilized snack: Toast."/>
    <x v="16"/>
    <n v="1698"/>
    <x v="1"/>
    <s v="US"/>
    <s v="USD"/>
    <n v="1416635940"/>
    <n v="1413838540"/>
    <b v="0"/>
    <n v="20"/>
    <b v="0"/>
    <x v="11"/>
    <n v="0.28299999999999997"/>
    <n v="84.9"/>
    <x v="6"/>
    <s v="food trucks"/>
    <x v="1697"/>
    <d v="2418-11-30T11:50:00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s v="CA"/>
    <s v="CAD"/>
    <n v="1417804229"/>
    <n v="1415212229"/>
    <b v="0"/>
    <n v="534"/>
    <b v="0"/>
    <x v="9"/>
    <n v="0.28405999999999998"/>
    <n v="26.59737827715356"/>
    <x v="5"/>
    <s v="video games"/>
    <x v="1698"/>
    <d v="2419-04-14T17:04:50"/>
  </r>
  <r>
    <n v="3734"/>
    <s v="Shakespeare in Sarajevo"/>
    <s v="Shakespeare's plays have an important message for the world. Bosnia needs to hear. Bring Shakespeare to Sarajevo! Fund performances!"/>
    <x v="17"/>
    <n v="427"/>
    <x v="1"/>
    <s v="US"/>
    <s v="USD"/>
    <n v="1432589896"/>
    <n v="1427405896"/>
    <b v="0"/>
    <n v="7"/>
    <b v="0"/>
    <x v="23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s v="US"/>
    <s v="USD"/>
    <n v="1455210353"/>
    <n v="1451927153"/>
    <b v="0"/>
    <n v="37"/>
    <b v="0"/>
    <x v="4"/>
    <n v="0.2848"/>
    <n v="19.243243243243242"/>
    <x v="1"/>
    <s v="wearables"/>
    <x v="1700"/>
    <d v="2431-02-20T02:58:50"/>
  </r>
  <r>
    <n v="2362"/>
    <s v="Help CRB obtain 501(c)(3) status! (Canceled)"/>
    <s v="The Columbus Ruby Brigade has brought monthly ruby goodness and camaraderie to all participants."/>
    <x v="288"/>
    <n v="120"/>
    <x v="0"/>
    <s v="US"/>
    <s v="USD"/>
    <n v="1418315470"/>
    <n v="1415723470"/>
    <b v="0"/>
    <n v="2"/>
    <b v="0"/>
    <x v="3"/>
    <n v="0.2857142857142857"/>
    <n v="60"/>
    <x v="1"/>
    <s v="web"/>
    <x v="1701"/>
    <d v="2419-06-12T21:11:40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s v="GB"/>
    <s v="GBP"/>
    <n v="1469113351"/>
    <n v="1463929351"/>
    <b v="0"/>
    <n v="6"/>
    <b v="0"/>
    <x v="23"/>
    <n v="0.28666666666666668"/>
    <n v="14.333333333333334"/>
    <x v="8"/>
    <s v="plays"/>
    <x v="1702"/>
    <d v="2435-07-18T06:25:10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s v="GB"/>
    <s v="GBP"/>
    <n v="1404149280"/>
    <n v="1400547969"/>
    <b v="0"/>
    <n v="13"/>
    <b v="0"/>
    <x v="23"/>
    <n v="0.28799999999999998"/>
    <n v="44.307692307692307"/>
    <x v="8"/>
    <s v="plays"/>
    <x v="1703"/>
    <d v="2414-12-16T06:40:00"/>
  </r>
  <r>
    <n v="2127"/>
    <s v="Three Monkeys - Part 1: Into the Abyss"/>
    <s v="Three Monkeys is an audio adventure game for PC."/>
    <x v="27"/>
    <n v="8076"/>
    <x v="1"/>
    <s v="GB"/>
    <s v="GBP"/>
    <n v="1426158463"/>
    <n v="1423570063"/>
    <b v="0"/>
    <n v="236"/>
    <b v="0"/>
    <x v="9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s v="GB"/>
    <s v="GBP"/>
    <n v="1410930399"/>
    <n v="1405746399"/>
    <b v="0"/>
    <n v="11"/>
    <b v="0"/>
    <x v="14"/>
    <n v="0.28899999999999998"/>
    <n v="26.272727272727273"/>
    <x v="7"/>
    <s v="nature"/>
    <x v="1705"/>
    <d v="2417-02-08T03:06:30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s v="GB"/>
    <s v="GBP"/>
    <n v="1459700741"/>
    <n v="1457112341"/>
    <b v="0"/>
    <n v="92"/>
    <b v="0"/>
    <x v="16"/>
    <n v="0.29228571428571426"/>
    <n v="44.478260869565219"/>
    <x v="7"/>
    <s v="places"/>
    <x v="1706"/>
    <d v="2432-07-23T20:16:50"/>
  </r>
  <r>
    <n v="2742"/>
    <s v="What a Zoo!"/>
    <s v="The pachyderms at the Denver Zoo are moving. Follow along on the convoluted journey to their new home."/>
    <x v="46"/>
    <n v="731"/>
    <x v="1"/>
    <s v="US"/>
    <s v="USD"/>
    <n v="1337102187"/>
    <n v="1335892587"/>
    <b v="0"/>
    <n v="18"/>
    <b v="0"/>
    <x v="22"/>
    <n v="0.29239999999999999"/>
    <n v="40.611111111111114"/>
    <x v="2"/>
    <s v="children's books"/>
    <x v="1707"/>
    <d v="2393-09-17T04:44:30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s v="IT"/>
    <s v="EUR"/>
    <n v="1466323800"/>
    <n v="1463418120"/>
    <b v="0"/>
    <n v="310"/>
    <b v="0"/>
    <x v="4"/>
    <n v="0.29276666666666668"/>
    <n v="84.99677419354839"/>
    <x v="1"/>
    <s v="wearables"/>
    <x v="1708"/>
    <d v="2434-08-29T09:40:00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s v="US"/>
    <s v="USD"/>
    <n v="1317231008"/>
    <n v="1312047008"/>
    <b v="0"/>
    <n v="24"/>
    <b v="0"/>
    <x v="12"/>
    <n v="0.29299999999999998"/>
    <n v="61.041666666666664"/>
    <x v="3"/>
    <s v="world music"/>
    <x v="1709"/>
    <d v="2387-06-01T07:01:20"/>
  </r>
  <r>
    <n v="1077"/>
    <s v="Legends of Callasia [Demo Available NOW!]"/>
    <s v="An epic strategy game of world conquest with simultaneous turn-based multiplayer gameplay and no hotseat waiting"/>
    <x v="23"/>
    <n v="7344"/>
    <x v="1"/>
    <s v="US"/>
    <s v="USD"/>
    <n v="1452744011"/>
    <n v="1450152011"/>
    <b v="0"/>
    <n v="167"/>
    <b v="0"/>
    <x v="9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s v="ES"/>
    <s v="EUR"/>
    <n v="1471985640"/>
    <n v="1469289685"/>
    <b v="0"/>
    <n v="179"/>
    <b v="0"/>
    <x v="4"/>
    <n v="0.2950613611721471"/>
    <n v="171.79329608938548"/>
    <x v="1"/>
    <s v="wearables"/>
    <x v="1711"/>
    <d v="2436-06-14T17:00:00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x v="0"/>
    <s v="US"/>
    <s v="USD"/>
    <n v="1450331940"/>
    <n v="1447777514"/>
    <b v="0"/>
    <n v="22"/>
    <b v="0"/>
    <x v="4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x v="1"/>
    <n v="1185"/>
    <x v="1"/>
    <s v="AU"/>
    <s v="AUD"/>
    <n v="1422928800"/>
    <n v="1420235311"/>
    <b v="0"/>
    <n v="5"/>
    <b v="0"/>
    <x v="24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x v="46"/>
    <n v="746"/>
    <x v="1"/>
    <s v="GB"/>
    <s v="GBP"/>
    <n v="1422562864"/>
    <n v="1417378864"/>
    <b v="0"/>
    <n v="8"/>
    <b v="0"/>
    <x v="1"/>
    <n v="0.2984"/>
    <n v="93.25"/>
    <x v="0"/>
    <s v="drama"/>
    <x v="1714"/>
    <d v="2420-10-16T11:30:40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s v="US"/>
    <s v="USD"/>
    <n v="1428097739"/>
    <n v="1427492939"/>
    <b v="0"/>
    <n v="9"/>
    <b v="0"/>
    <x v="25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x v="6"/>
    <n v="1520"/>
    <x v="1"/>
    <s v="CA"/>
    <s v="CAD"/>
    <n v="1399183200"/>
    <n v="1396633284"/>
    <b v="0"/>
    <n v="30"/>
    <b v="0"/>
    <x v="6"/>
    <n v="0.30399999999999999"/>
    <n v="50.666666666666664"/>
    <x v="3"/>
    <s v="jazz"/>
    <x v="1716"/>
    <d v="2413-05-20T12:00:00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s v="US"/>
    <s v="USD"/>
    <n v="1385534514"/>
    <n v="1382938914"/>
    <b v="0"/>
    <n v="89"/>
    <b v="0"/>
    <x v="9"/>
    <n v="0.30433333333333334"/>
    <n v="51.292134831460672"/>
    <x v="5"/>
    <s v="video games"/>
    <x v="1717"/>
    <d v="2409-01-21T18:59:00"/>
  </r>
  <r>
    <n v="1014"/>
    <s v="CHEMION: The World's First Smart Glasses (Canceled)"/>
    <s v="CHEMION is an eyewear device that lets you show your creativity to the world."/>
    <x v="20"/>
    <n v="3060"/>
    <x v="0"/>
    <s v="US"/>
    <s v="USD"/>
    <n v="1420070615"/>
    <n v="1415750615"/>
    <b v="0"/>
    <n v="16"/>
    <b v="0"/>
    <x v="4"/>
    <n v="0.30599999999999999"/>
    <n v="191.25"/>
    <x v="1"/>
    <s v="wearables"/>
    <x v="1718"/>
    <d v="2420-01-02T00:35:50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x v="1"/>
    <s v="US"/>
    <s v="USD"/>
    <n v="1338321305"/>
    <n v="1336506905"/>
    <b v="0"/>
    <n v="30"/>
    <b v="0"/>
    <x v="6"/>
    <n v="0.30666666666666664"/>
    <n v="21.466666666666665"/>
    <x v="3"/>
    <s v="jazz"/>
    <x v="1719"/>
    <d v="2394-02-05T07:10:50"/>
  </r>
  <r>
    <n v="1803"/>
    <s v="On the Verge, the book."/>
    <s v="Photographs capture fleeting experiences, where childhood is our past and adulthood is our future. In between. On the verge."/>
    <x v="56"/>
    <n v="5390"/>
    <x v="1"/>
    <s v="US"/>
    <s v="USD"/>
    <n v="1423878182"/>
    <n v="1421199782"/>
    <b v="1"/>
    <n v="75"/>
    <b v="0"/>
    <x v="18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s v="US"/>
    <s v="USD"/>
    <n v="1480011987"/>
    <n v="1477416387"/>
    <b v="0"/>
    <n v="37"/>
    <b v="0"/>
    <x v="4"/>
    <n v="0.30813400000000002"/>
    <n v="124.9191891891892"/>
    <x v="1"/>
    <s v="wearables"/>
    <x v="1721"/>
    <d v="2438-12-30T16:24:30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s v="US"/>
    <s v="USD"/>
    <n v="1380720474"/>
    <n v="1378214874"/>
    <b v="0"/>
    <n v="19"/>
    <b v="0"/>
    <x v="5"/>
    <n v="0.30862068965517242"/>
    <n v="47.10526315789474"/>
    <x v="2"/>
    <s v="fiction"/>
    <x v="1722"/>
    <d v="2407-07-14T14:39:00"/>
  </r>
  <r>
    <n v="3637"/>
    <s v="The Ballad of Downtown Jake"/>
    <s v="THE BALLAD OF DOWNTOWN JAKE is a newly created contemporary music drama that is schedule to premiere in Phoenix, AZ in March 2015."/>
    <x v="7"/>
    <n v="926"/>
    <x v="1"/>
    <s v="US"/>
    <s v="USD"/>
    <n v="1420130935"/>
    <n v="1417538935"/>
    <b v="0"/>
    <n v="14"/>
    <b v="0"/>
    <x v="25"/>
    <n v="0.30866666666666664"/>
    <n v="66.142857142857139"/>
    <x v="8"/>
    <s v="musical"/>
    <x v="1723"/>
    <d v="2420-01-09T00:09:10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s v="US"/>
    <s v="USD"/>
    <n v="1323666376"/>
    <n v="1320033976"/>
    <b v="0"/>
    <n v="20"/>
    <b v="0"/>
    <x v="6"/>
    <n v="0.309"/>
    <n v="231.75"/>
    <x v="3"/>
    <s v="jazz"/>
    <x v="1724"/>
    <d v="2389-06-15T03:02:40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s v="US"/>
    <s v="USD"/>
    <n v="1457024514"/>
    <n v="1454432514"/>
    <b v="0"/>
    <n v="122"/>
    <b v="0"/>
    <x v="4"/>
    <n v="0.31114999999999998"/>
    <n v="102.01639344262296"/>
    <x v="1"/>
    <s v="wearables"/>
    <x v="1725"/>
    <d v="2431-09-18T02:19:00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s v="US"/>
    <s v="USD"/>
    <n v="1491855300"/>
    <n v="1488935245"/>
    <b v="0"/>
    <n v="39"/>
    <b v="0"/>
    <x v="17"/>
    <n v="0.3125"/>
    <n v="80.128205128205124"/>
    <x v="3"/>
    <s v="faith"/>
    <x v="1726"/>
    <d v="2442-10-01T10:30:00"/>
  </r>
  <r>
    <n v="4040"/>
    <s v="The Last Encore Musical"/>
    <s v="This nationally published book, set in the 70â€™s, tells the untold story of singers and a friendly reunion visit turning bad."/>
    <x v="28"/>
    <n v="2500"/>
    <x v="1"/>
    <s v="US"/>
    <s v="USD"/>
    <n v="1437188400"/>
    <n v="1432100004"/>
    <b v="0"/>
    <n v="2"/>
    <b v="0"/>
    <x v="23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s v="US"/>
    <s v="USD"/>
    <n v="1433723033"/>
    <n v="1428539033"/>
    <b v="0"/>
    <n v="39"/>
    <b v="0"/>
    <x v="23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s v="US"/>
    <s v="USD"/>
    <n v="1448517816"/>
    <n v="1445922216"/>
    <b v="0"/>
    <n v="47"/>
    <b v="0"/>
    <x v="13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x v="49"/>
    <n v="80"/>
    <x v="1"/>
    <s v="AU"/>
    <s v="AUD"/>
    <n v="1443103848"/>
    <n v="1441894248"/>
    <b v="0"/>
    <n v="3"/>
    <b v="0"/>
    <x v="23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x v="19"/>
    <n v="320"/>
    <x v="1"/>
    <s v="GB"/>
    <s v="GBP"/>
    <n v="1464872848"/>
    <n v="1462280848"/>
    <b v="0"/>
    <n v="11"/>
    <b v="0"/>
    <x v="23"/>
    <n v="0.32"/>
    <n v="29.09090909090909"/>
    <x v="8"/>
    <s v="plays"/>
    <x v="1731"/>
    <d v="2434-03-14T11:14:40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s v="US"/>
    <s v="USD"/>
    <n v="1480536919"/>
    <n v="1477509319"/>
    <b v="0"/>
    <n v="100"/>
    <b v="0"/>
    <x v="4"/>
    <n v="0.32028000000000001"/>
    <n v="800.7"/>
    <x v="1"/>
    <s v="wearables"/>
    <x v="1732"/>
    <d v="2439-03-01T10:33:10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s v="US"/>
    <s v="USD"/>
    <n v="1406988000"/>
    <n v="1403822912"/>
    <b v="0"/>
    <n v="16"/>
    <b v="0"/>
    <x v="23"/>
    <n v="0.32050000000000001"/>
    <n v="40.0625"/>
    <x v="8"/>
    <s v="plays"/>
    <x v="1733"/>
    <d v="2415-11-09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s v="US"/>
    <s v="USD"/>
    <n v="1456002300"/>
    <n v="1454173120"/>
    <b v="0"/>
    <n v="19"/>
    <b v="0"/>
    <x v="23"/>
    <n v="0.32050000000000001"/>
    <n v="33.736842105263158"/>
    <x v="8"/>
    <s v="plays"/>
    <x v="1734"/>
    <d v="2431-05-22T18:50:00"/>
  </r>
  <r>
    <n v="2885"/>
    <s v="The Wedding"/>
    <s v="An historic and proud work of Polish nationalistic literature performed on stage."/>
    <x v="34"/>
    <n v="130"/>
    <x v="1"/>
    <s v="US"/>
    <s v="USD"/>
    <n v="1426294201"/>
    <n v="1423705801"/>
    <b v="0"/>
    <n v="5"/>
    <b v="0"/>
    <x v="23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x v="168"/>
    <n v="260"/>
    <x v="1"/>
    <s v="US"/>
    <s v="USD"/>
    <n v="1427086740"/>
    <n v="1424488244"/>
    <b v="0"/>
    <n v="7"/>
    <b v="0"/>
    <x v="23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x v="57"/>
    <n v="4884"/>
    <x v="1"/>
    <s v="US"/>
    <s v="USD"/>
    <n v="1416566835"/>
    <n v="1411379235"/>
    <b v="0"/>
    <n v="55"/>
    <b v="0"/>
    <x v="2"/>
    <n v="0.3256"/>
    <n v="88.8"/>
    <x v="0"/>
    <s v="animation"/>
    <x v="1737"/>
    <d v="2418-11-22T11:52:30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s v="GB"/>
    <s v="GBP"/>
    <n v="1439827200"/>
    <n v="1436355270"/>
    <b v="0"/>
    <n v="16"/>
    <b v="0"/>
    <x v="23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s v="US"/>
    <s v="USD"/>
    <n v="1451282400"/>
    <n v="1449436390"/>
    <b v="1"/>
    <n v="47"/>
    <b v="0"/>
    <x v="26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x v="4"/>
    <n v="401"/>
    <x v="1"/>
    <s v="GB"/>
    <s v="GBP"/>
    <n v="1428951600"/>
    <n v="1425512843"/>
    <b v="0"/>
    <n v="13"/>
    <b v="0"/>
    <x v="1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s v="US"/>
    <s v="USD"/>
    <n v="1491181200"/>
    <n v="1488387008"/>
    <b v="0"/>
    <n v="38"/>
    <b v="0"/>
    <x v="17"/>
    <n v="0.33473333333333333"/>
    <n v="264.26315789473682"/>
    <x v="3"/>
    <s v="faith"/>
    <x v="1741"/>
    <d v="2442-07-15T10:00:00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s v="US"/>
    <s v="USD"/>
    <n v="1482307140"/>
    <n v="1479218315"/>
    <b v="1"/>
    <n v="1501"/>
    <b v="0"/>
    <x v="21"/>
    <n v="0.33559730999999998"/>
    <n v="223.58248500999335"/>
    <x v="1"/>
    <s v="space exploration"/>
    <x v="1742"/>
    <d v="2439-09-22T07:50:00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s v="US"/>
    <s v="USD"/>
    <n v="1462112318"/>
    <n v="1459520318"/>
    <b v="0"/>
    <n v="4"/>
    <b v="0"/>
    <x v="23"/>
    <n v="0.33600000000000002"/>
    <n v="63"/>
    <x v="8"/>
    <s v="plays"/>
    <x v="1743"/>
    <d v="2433-04-28T23:06:20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s v="AT"/>
    <s v="EUR"/>
    <n v="1456094197"/>
    <n v="1453502197"/>
    <b v="0"/>
    <n v="12"/>
    <b v="0"/>
    <x v="4"/>
    <n v="0.33666666666666667"/>
    <n v="75.75"/>
    <x v="1"/>
    <s v="wearables"/>
    <x v="1744"/>
    <d v="2431-06-02T10:06:10"/>
  </r>
  <r>
    <n v="1726"/>
    <s v="&quot;Every Day&quot; CD by Amanda Joy Hall"/>
    <s v="Amanda Joy Hall's sophomore album, &quot;Every Day&quot;. Release expected July 2014"/>
    <x v="32"/>
    <n v="2196"/>
    <x v="1"/>
    <s v="US"/>
    <s v="USD"/>
    <n v="1403906664"/>
    <n v="1401401064"/>
    <b v="0"/>
    <n v="16"/>
    <b v="0"/>
    <x v="17"/>
    <n v="0.33784615384615385"/>
    <n v="137.25"/>
    <x v="3"/>
    <s v="faith"/>
    <x v="1745"/>
    <d v="2414-11-18T04:44:00"/>
  </r>
  <r>
    <n v="711"/>
    <s v="Anti Snore Wearable"/>
    <s v="Our wearable and app automates the poke you normally get from your bedpartner to make you stop snoring and making you turn to the side."/>
    <x v="36"/>
    <n v="33791"/>
    <x v="1"/>
    <s v="NL"/>
    <s v="EUR"/>
    <n v="1481716868"/>
    <n v="1478257268"/>
    <b v="0"/>
    <n v="338"/>
    <b v="0"/>
    <x v="4"/>
    <n v="0.33790999999999999"/>
    <n v="99.973372781065095"/>
    <x v="1"/>
    <s v="wearables"/>
    <x v="1746"/>
    <d v="2439-07-16T00:11:20"/>
  </r>
  <r>
    <n v="598"/>
    <s v="Goals not creeds"/>
    <s v="This is a project to create a crowd-funding site for Urantia Book readers worldwide."/>
    <x v="46"/>
    <n v="850"/>
    <x v="1"/>
    <s v="US"/>
    <s v="USD"/>
    <n v="1417737781"/>
    <n v="1415145781"/>
    <b v="0"/>
    <n v="7"/>
    <b v="0"/>
    <x v="3"/>
    <n v="0.34"/>
    <n v="121.42857142857143"/>
    <x v="1"/>
    <s v="web"/>
    <x v="1747"/>
    <d v="2419-04-07T00:30:10"/>
  </r>
  <r>
    <n v="1549"/>
    <s v="2016 Calendar:  Wonders of Nature"/>
    <s v="A 2016 calendar collection of landscape and wildlife photographs from award winning photographer, Steve Marler."/>
    <x v="60"/>
    <n v="170"/>
    <x v="1"/>
    <s v="US"/>
    <s v="USD"/>
    <n v="1446524159"/>
    <n v="1443928559"/>
    <b v="0"/>
    <n v="6"/>
    <b v="0"/>
    <x v="14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x v="46"/>
    <n v="852"/>
    <x v="1"/>
    <s v="GB"/>
    <s v="GBP"/>
    <n v="1437129179"/>
    <n v="1434537179"/>
    <b v="1"/>
    <n v="24"/>
    <b v="0"/>
    <x v="23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x v="203"/>
    <n v="430"/>
    <x v="1"/>
    <s v="GB"/>
    <s v="GBP"/>
    <n v="1425124800"/>
    <n v="1421596356"/>
    <b v="0"/>
    <n v="13"/>
    <b v="0"/>
    <x v="23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s v="US"/>
    <s v="USD"/>
    <n v="1491416077"/>
    <n v="1488827677"/>
    <b v="1"/>
    <n v="26"/>
    <b v="0"/>
    <x v="24"/>
    <n v="0.34410000000000002"/>
    <n v="132.34615384615384"/>
    <x v="8"/>
    <s v="spaces"/>
    <x v="1751"/>
    <d v="2442-08-11T14:26:10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s v="US"/>
    <s v="USD"/>
    <n v="1451419200"/>
    <n v="1449000056"/>
    <b v="0"/>
    <n v="90"/>
    <b v="0"/>
    <x v="4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s v="US"/>
    <s v="USD"/>
    <n v="1409813940"/>
    <n v="1407271598"/>
    <b v="0"/>
    <n v="45"/>
    <b v="0"/>
    <x v="4"/>
    <n v="0.34625"/>
    <n v="153.88888888888889"/>
    <x v="1"/>
    <s v="wearables"/>
    <x v="1753"/>
    <d v="2416-10-01T21:50:00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x v="1"/>
    <s v="US"/>
    <s v="USD"/>
    <n v="1400569140"/>
    <n v="1397854356"/>
    <b v="0"/>
    <n v="46"/>
    <b v="0"/>
    <x v="23"/>
    <n v="0.34802513464991025"/>
    <n v="84.282608695652172"/>
    <x v="8"/>
    <s v="plays"/>
    <x v="1754"/>
    <d v="2413-10-27T21:50:00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s v="GB"/>
    <s v="GBP"/>
    <n v="1423913220"/>
    <n v="1421339077"/>
    <b v="0"/>
    <n v="4"/>
    <b v="0"/>
    <x v="23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x v="291"/>
    <n v="5452"/>
    <x v="1"/>
    <s v="US"/>
    <s v="USD"/>
    <n v="1447521404"/>
    <n v="1444061804"/>
    <b v="1"/>
    <n v="52"/>
    <b v="0"/>
    <x v="18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x v="6"/>
    <n v="1762"/>
    <x v="1"/>
    <s v="US"/>
    <s v="USD"/>
    <n v="1479517200"/>
    <n v="1475765867"/>
    <b v="0"/>
    <n v="31"/>
    <b v="0"/>
    <x v="25"/>
    <n v="0.35239999999999999"/>
    <n v="56.838709677419352"/>
    <x v="8"/>
    <s v="musical"/>
    <x v="1757"/>
    <d v="2438-11-03T10:00:00"/>
  </r>
  <r>
    <n v="693"/>
    <s v="Prana: Wearable for Breathing and Posture"/>
    <s v="Prana is the first wearable combining breath and posture tracking to make your sitting time count."/>
    <x v="36"/>
    <n v="35338"/>
    <x v="1"/>
    <s v="US"/>
    <s v="USD"/>
    <n v="1430421827"/>
    <n v="1427829827"/>
    <b v="0"/>
    <n v="296"/>
    <b v="0"/>
    <x v="4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s v="US"/>
    <s v="USD"/>
    <n v="1421656200"/>
    <n v="1416507211"/>
    <b v="0"/>
    <n v="312"/>
    <b v="0"/>
    <x v="9"/>
    <n v="0.35537409090909089"/>
    <n v="100.23371794871794"/>
    <x v="5"/>
    <s v="video games"/>
    <x v="1759"/>
    <d v="2420-07-03T13:00:00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s v="US"/>
    <s v="USD"/>
    <n v="1446483000"/>
    <n v="1443811268"/>
    <b v="0"/>
    <n v="13"/>
    <b v="0"/>
    <x v="23"/>
    <n v="0.35639999999999999"/>
    <n v="137.07692307692307"/>
    <x v="8"/>
    <s v="plays"/>
    <x v="1760"/>
    <d v="2015-11-02T16:50:00"/>
  </r>
  <r>
    <n v="183"/>
    <s v="Three Little Words"/>
    <s v="Don't kill me until I meet my Dad"/>
    <x v="141"/>
    <n v="4482"/>
    <x v="1"/>
    <s v="GB"/>
    <s v="GBP"/>
    <n v="1417033610"/>
    <n v="1414438010"/>
    <b v="0"/>
    <n v="12"/>
    <b v="0"/>
    <x v="1"/>
    <n v="0.35855999999999999"/>
    <n v="373.5"/>
    <x v="0"/>
    <s v="drama"/>
    <x v="1761"/>
    <d v="2419-01-15T12:28:20"/>
  </r>
  <r>
    <n v="765"/>
    <s v="Dirty Quiet Money"/>
    <s v="To survive, an American socialite must fight with a Mafia boss in the French Resistance, but will his underworld ruin her in the end?"/>
    <x v="11"/>
    <n v="2521"/>
    <x v="1"/>
    <s v="US"/>
    <s v="USD"/>
    <n v="1413723684"/>
    <n v="1411131684"/>
    <b v="0"/>
    <n v="44"/>
    <b v="0"/>
    <x v="5"/>
    <n v="0.36014285714285715"/>
    <n v="57.295454545454547"/>
    <x v="2"/>
    <s v="fiction"/>
    <x v="1762"/>
    <d v="2417-12-28T10:14:00"/>
  </r>
  <r>
    <n v="1779"/>
    <s v="Ozymandias : a photo book"/>
    <s v="Publication of an award-winning photographic series that explores the endless and beautiful dance between creation and destruction."/>
    <x v="122"/>
    <n v="3986"/>
    <x v="1"/>
    <s v="US"/>
    <s v="USD"/>
    <n v="1472834180"/>
    <n v="1470242180"/>
    <b v="1"/>
    <n v="38"/>
    <b v="0"/>
    <x v="18"/>
    <n v="0.36236363636363639"/>
    <n v="104.89473684210526"/>
    <x v="7"/>
    <s v="photobooks"/>
    <x v="1763"/>
    <d v="2436-09-20T22:03:20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s v="GB"/>
    <s v="GBP"/>
    <n v="1431298740"/>
    <n v="1429558756"/>
    <b v="0"/>
    <n v="27"/>
    <b v="0"/>
    <x v="23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x v="136"/>
    <n v="8191"/>
    <x v="1"/>
    <s v="DE"/>
    <s v="EUR"/>
    <n v="1443808800"/>
    <n v="1441048658"/>
    <b v="1"/>
    <n v="122"/>
    <b v="0"/>
    <x v="18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x v="55"/>
    <n v="1276"/>
    <x v="1"/>
    <s v="US"/>
    <s v="USD"/>
    <n v="1461186676"/>
    <n v="1458594676"/>
    <b v="0"/>
    <n v="10"/>
    <b v="0"/>
    <x v="25"/>
    <n v="0.36457142857142855"/>
    <n v="127.6"/>
    <x v="8"/>
    <s v="musical"/>
    <x v="1766"/>
    <d v="2433-01-11T19:52:40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x v="1"/>
    <s v="US"/>
    <s v="USD"/>
    <n v="1435429626"/>
    <n v="1431973626"/>
    <b v="0"/>
    <n v="14"/>
    <b v="0"/>
    <x v="23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x v="38"/>
    <n v="730"/>
    <x v="1"/>
    <s v="US"/>
    <s v="USD"/>
    <n v="1413953940"/>
    <n v="1410141900"/>
    <b v="0"/>
    <n v="8"/>
    <b v="0"/>
    <x v="23"/>
    <n v="0.36499999999999999"/>
    <n v="91.25"/>
    <x v="8"/>
    <s v="plays"/>
    <x v="1768"/>
    <d v="2418-01-24T01:50:00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x v="1"/>
    <s v="US"/>
    <s v="USD"/>
    <n v="1413735972"/>
    <n v="1411143972"/>
    <b v="0"/>
    <n v="22"/>
    <b v="0"/>
    <x v="3"/>
    <n v="0.36589147286821705"/>
    <n v="64.36363636363636"/>
    <x v="1"/>
    <s v="web"/>
    <x v="1769"/>
    <d v="2417-12-29T20:22:00"/>
  </r>
  <r>
    <n v="4035"/>
    <s v="The Lost Boy"/>
    <s v="&quot;Stories are where you go to look for the truth of your own life.&quot; (Frank Delaney)"/>
    <x v="20"/>
    <n v="3685"/>
    <x v="1"/>
    <s v="US"/>
    <s v="USD"/>
    <n v="1413925887"/>
    <n v="1411333887"/>
    <b v="0"/>
    <n v="25"/>
    <b v="0"/>
    <x v="23"/>
    <n v="0.36849999999999999"/>
    <n v="147.4"/>
    <x v="8"/>
    <s v="plays"/>
    <x v="1770"/>
    <d v="2418-01-20T19:54:30"/>
  </r>
  <r>
    <n v="899"/>
    <s v="Lets get 48/14 pressed!!!"/>
    <s v="Lets get 48/14 pressed and in your cd players,ipods,blogs, and facebook status'. Lets get it everywhere!"/>
    <x v="45"/>
    <n v="280"/>
    <x v="1"/>
    <s v="US"/>
    <s v="USD"/>
    <n v="1306549362"/>
    <n v="1302661362"/>
    <b v="0"/>
    <n v="8"/>
    <b v="0"/>
    <x v="7"/>
    <n v="0.37333333333333335"/>
    <n v="35"/>
    <x v="3"/>
    <s v="indie rock"/>
    <x v="1771"/>
    <d v="2384-01-11T23:47:00"/>
  </r>
  <r>
    <n v="3911"/>
    <s v="Ministers of Grace"/>
    <s v="â€˜Ministers of Graceâ€™ imagines what the movie Ghostbusters would be like if written by William Shakespeare."/>
    <x v="28"/>
    <n v="2993"/>
    <x v="1"/>
    <s v="US"/>
    <s v="USD"/>
    <n v="1417033777"/>
    <n v="1414438177"/>
    <b v="0"/>
    <n v="36"/>
    <b v="0"/>
    <x v="23"/>
    <n v="0.37412499999999999"/>
    <n v="83.138888888888886"/>
    <x v="8"/>
    <s v="plays"/>
    <x v="1772"/>
    <d v="2419-01-15T12:56:10"/>
  </r>
  <r>
    <n v="4044"/>
    <s v="Cielito Lindo (Pretty Little One)"/>
    <s v="A bilingual play in The New Works Festival at UT that crosses cultures and explores what it means to be confident with who you are."/>
    <x v="3"/>
    <n v="225"/>
    <x v="1"/>
    <s v="US"/>
    <s v="USD"/>
    <n v="1428642000"/>
    <n v="1426050982"/>
    <b v="0"/>
    <n v="4"/>
    <b v="0"/>
    <x v="23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s v="US"/>
    <s v="USD"/>
    <n v="1413234316"/>
    <n v="1408050316"/>
    <b v="0"/>
    <n v="13"/>
    <b v="0"/>
    <x v="23"/>
    <n v="0.37533333333333335"/>
    <n v="86.615384615384613"/>
    <x v="8"/>
    <s v="plays"/>
    <x v="1774"/>
    <d v="2417-11-01T18:52:40"/>
  </r>
  <r>
    <n v="3987"/>
    <s v="Write Now 5"/>
    <s v="Write Now 5 is a new writing festival in south east London promoting new work from emerging playwrights."/>
    <x v="34"/>
    <n v="151"/>
    <x v="1"/>
    <s v="GB"/>
    <s v="GBP"/>
    <n v="1400278290"/>
    <n v="1399414290"/>
    <b v="0"/>
    <n v="13"/>
    <b v="0"/>
    <x v="23"/>
    <n v="0.3775"/>
    <n v="11.615384615384615"/>
    <x v="8"/>
    <s v="plays"/>
    <x v="1775"/>
    <d v="2413-09-24T05:55:00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s v="GB"/>
    <s v="GBP"/>
    <n v="1488394800"/>
    <n v="1486681708"/>
    <b v="0"/>
    <n v="14"/>
    <b v="0"/>
    <x v="23"/>
    <n v="0.3775"/>
    <n v="32.357142857142854"/>
    <x v="8"/>
    <s v="plays"/>
    <x v="1776"/>
    <d v="2441-08-26T22:00:00"/>
  </r>
  <r>
    <n v="2889"/>
    <s v="Halfway, Nebraska"/>
    <s v="Halfway, Nebraska explores the limits of hope and what it means to love someone who may be too far damaged to save."/>
    <x v="7"/>
    <n v="1142"/>
    <x v="1"/>
    <s v="US"/>
    <s v="USD"/>
    <n v="1409344985"/>
    <n v="1406752985"/>
    <b v="0"/>
    <n v="14"/>
    <b v="0"/>
    <x v="23"/>
    <n v="0.38066666666666665"/>
    <n v="81.571428571428569"/>
    <x v="8"/>
    <s v="plays"/>
    <x v="1777"/>
    <d v="2416-08-08T15:10:50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s v="US"/>
    <s v="USD"/>
    <n v="1422473831"/>
    <n v="1419881831"/>
    <b v="0"/>
    <n v="8"/>
    <b v="0"/>
    <x v="23"/>
    <n v="0.38119999999999998"/>
    <n v="119.125"/>
    <x v="8"/>
    <s v="plays"/>
    <x v="1778"/>
    <d v="2420-10-06T04:11:5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s v="US"/>
    <s v="USD"/>
    <n v="1277501520"/>
    <n v="1273874306"/>
    <b v="0"/>
    <n v="5"/>
    <b v="0"/>
    <x v="6"/>
    <n v="0.38333333333333336"/>
    <n v="69"/>
    <x v="3"/>
    <s v="jazz"/>
    <x v="1779"/>
    <d v="2374-10-28T23:20:00"/>
  </r>
  <r>
    <n v="951"/>
    <s v="Smart Harness"/>
    <s v="Revolutionizing the way we walk our dogs!"/>
    <x v="22"/>
    <n v="19195"/>
    <x v="1"/>
    <s v="US"/>
    <s v="USD"/>
    <n v="1465054872"/>
    <n v="1461166872"/>
    <b v="0"/>
    <n v="121"/>
    <b v="0"/>
    <x v="4"/>
    <n v="0.38390000000000002"/>
    <n v="158.63636363636363"/>
    <x v="1"/>
    <s v="wearables"/>
    <x v="1780"/>
    <d v="2434-04-04T12:52:00"/>
  </r>
  <r>
    <n v="1069"/>
    <s v="Until The End (PC, Mac, and Linux)"/>
    <s v="A run-n-gun zombie survival game where you scavenge for items to make the night a little less scary."/>
    <x v="54"/>
    <n v="850"/>
    <x v="1"/>
    <s v="US"/>
    <s v="USD"/>
    <n v="1385447459"/>
    <n v="1382679059"/>
    <b v="0"/>
    <n v="21"/>
    <b v="0"/>
    <x v="9"/>
    <n v="0.38636363636363635"/>
    <n v="40.476190476190474"/>
    <x v="5"/>
    <s v="video games"/>
    <x v="1781"/>
    <d v="2409-01-11T17:09:50"/>
  </r>
  <r>
    <n v="1795"/>
    <s v="THE AFGHANS - A Photo Book"/>
    <s v="A photography book documenting the impact of the ISAF mission on the Afghan people of Mazar-e Sharif."/>
    <x v="27"/>
    <n v="10846"/>
    <x v="1"/>
    <s v="DE"/>
    <s v="EUR"/>
    <n v="1476460800"/>
    <n v="1473922541"/>
    <b v="1"/>
    <n v="81"/>
    <b v="0"/>
    <x v="18"/>
    <n v="0.38735714285714284"/>
    <n v="133.90123456790124"/>
    <x v="7"/>
    <s v="photobooks"/>
    <x v="1782"/>
    <d v="2437-11-14T16:00:00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s v="US"/>
    <s v="USD"/>
    <n v="1421640665"/>
    <n v="1419048665"/>
    <b v="0"/>
    <n v="171"/>
    <b v="0"/>
    <x v="4"/>
    <n v="0.3886"/>
    <n v="113.62573099415205"/>
    <x v="1"/>
    <s v="wearables"/>
    <x v="1783"/>
    <d v="2420-07-01T17:50:50"/>
  </r>
  <r>
    <n v="2598"/>
    <s v="Rovin' Okie's Fried Pies gourmet southern fried pies."/>
    <s v="I'm ready to make Tulsa happy and aware that love and kindness go hand in hand with good food!"/>
    <x v="7"/>
    <n v="1170"/>
    <x v="1"/>
    <s v="US"/>
    <s v="USD"/>
    <n v="1443039001"/>
    <n v="1440447001"/>
    <b v="0"/>
    <n v="14"/>
    <b v="0"/>
    <x v="11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x v="172"/>
    <n v="6258"/>
    <x v="1"/>
    <s v="GB"/>
    <s v="GBP"/>
    <n v="1471939818"/>
    <n v="1467619818"/>
    <b v="0"/>
    <n v="90"/>
    <b v="0"/>
    <x v="24"/>
    <n v="0.391125"/>
    <n v="69.533333333333331"/>
    <x v="8"/>
    <s v="spaces"/>
    <x v="1785"/>
    <d v="2436-06-09T09:43:00"/>
  </r>
  <r>
    <n v="2321"/>
    <s v="WienerWÃ¼rze"/>
    <s v="Universal organic liquid seasoning brewed all natural from lupine, oat, salt and water for soups, salads, stews and more"/>
    <x v="295"/>
    <n v="4130"/>
    <x v="2"/>
    <s v="AT"/>
    <s v="EUR"/>
    <n v="1491282901"/>
    <n v="1488694501"/>
    <b v="0"/>
    <n v="64"/>
    <b v="0"/>
    <x v="28"/>
    <n v="0.39120962394619685"/>
    <n v="64.53125"/>
    <x v="6"/>
    <s v="small batch"/>
    <x v="1786"/>
    <d v="2442-07-27T04:30:10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s v="US"/>
    <s v="USD"/>
    <n v="1465169610"/>
    <n v="1462577610"/>
    <b v="0"/>
    <n v="53"/>
    <b v="0"/>
    <x v="7"/>
    <n v="0.39169999999999999"/>
    <n v="147.81132075471697"/>
    <x v="3"/>
    <s v="indie rock"/>
    <x v="1787"/>
    <d v="2434-04-17T19:35:00"/>
  </r>
  <r>
    <n v="442"/>
    <s v="The Paranormal Idiot"/>
    <s v="Doomsday is here"/>
    <x v="13"/>
    <n v="6691"/>
    <x v="1"/>
    <s v="US"/>
    <s v="USD"/>
    <n v="1424380783"/>
    <n v="1421788783"/>
    <b v="0"/>
    <n v="17"/>
    <b v="0"/>
    <x v="2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s v="NL"/>
    <s v="EUR"/>
    <n v="1446331500"/>
    <n v="1442531217"/>
    <b v="0"/>
    <n v="285"/>
    <b v="0"/>
    <x v="27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s v="US"/>
    <s v="USD"/>
    <n v="1421208000"/>
    <n v="1418315852"/>
    <b v="0"/>
    <n v="15"/>
    <b v="0"/>
    <x v="4"/>
    <n v="0.39426666666666665"/>
    <n v="788.5333333333333"/>
    <x v="1"/>
    <s v="wearables"/>
    <x v="1790"/>
    <d v="2420-05-12T16:00:00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s v="US"/>
    <s v="USD"/>
    <n v="1461440421"/>
    <n v="1458848421"/>
    <b v="0"/>
    <n v="39"/>
    <b v="0"/>
    <x v="10"/>
    <n v="0.39500000000000002"/>
    <n v="253.2051282051282"/>
    <x v="5"/>
    <s v="mobile games"/>
    <x v="1791"/>
    <d v="2433-02-10T04:43:30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s v="GB"/>
    <s v="GBP"/>
    <n v="1489376405"/>
    <n v="1484196005"/>
    <b v="0"/>
    <n v="104"/>
    <b v="0"/>
    <x v="4"/>
    <n v="0.39627499999999999"/>
    <n v="152.41346153846155"/>
    <x v="1"/>
    <s v="wearables"/>
    <x v="1792"/>
    <d v="2441-12-18T12:40:50"/>
  </r>
  <r>
    <n v="1780"/>
    <s v="Native Nation"/>
    <s v="It is time to recognize and give to the indigenus groups the credit they deserve. It is time to understand where we come from."/>
    <x v="41"/>
    <n v="11923"/>
    <x v="1"/>
    <s v="US"/>
    <s v="USD"/>
    <n v="1467469510"/>
    <n v="1462285510"/>
    <b v="1"/>
    <n v="152"/>
    <b v="0"/>
    <x v="18"/>
    <n v="0.39743333333333336"/>
    <n v="78.440789473684205"/>
    <x v="7"/>
    <s v="photobooks"/>
    <x v="1793"/>
    <d v="2435-01-09T00:11:40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s v="US"/>
    <s v="USD"/>
    <n v="1422674700"/>
    <n v="1419954240"/>
    <b v="1"/>
    <n v="33"/>
    <b v="0"/>
    <x v="18"/>
    <n v="0.39760000000000001"/>
    <n v="60.242424242424242"/>
    <x v="7"/>
    <s v="photobooks"/>
    <x v="1794"/>
    <d v="2420-10-29T10:10:00"/>
  </r>
  <r>
    <n v="952"/>
    <s v="Audionoggin - Join the Earvolution"/>
    <s v="Audionoggin: Wireless personal surround sound for the athlete in everyone."/>
    <x v="227"/>
    <n v="19572"/>
    <x v="1"/>
    <s v="US"/>
    <s v="USD"/>
    <n v="1479483812"/>
    <n v="1476888212"/>
    <b v="0"/>
    <n v="196"/>
    <b v="0"/>
    <x v="4"/>
    <n v="0.39942857142857141"/>
    <n v="99.857142857142861"/>
    <x v="1"/>
    <s v="wearables"/>
    <x v="1795"/>
    <d v="2438-10-30T13:15:20"/>
  </r>
  <r>
    <n v="177"/>
    <s v="The Good Samaritan"/>
    <s v="I'm making a modern day version of the bible story &quot; The Good Samaritan&quot;"/>
    <x v="33"/>
    <n v="180"/>
    <x v="1"/>
    <s v="US"/>
    <s v="USD"/>
    <n v="1427155726"/>
    <n v="1425690526"/>
    <b v="0"/>
    <n v="7"/>
    <b v="0"/>
    <x v="1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x v="28"/>
    <n v="3200"/>
    <x v="1"/>
    <s v="US"/>
    <s v="USD"/>
    <n v="1440734400"/>
    <n v="1438549026"/>
    <b v="0"/>
    <n v="72"/>
    <b v="0"/>
    <x v="7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x v="6"/>
    <n v="2001"/>
    <x v="1"/>
    <s v="US"/>
    <s v="USD"/>
    <n v="1456957635"/>
    <n v="1451773635"/>
    <b v="0"/>
    <n v="24"/>
    <b v="0"/>
    <x v="7"/>
    <n v="0.4002"/>
    <n v="83.375"/>
    <x v="3"/>
    <s v="indie rock"/>
    <x v="1798"/>
    <d v="2431-09-10T08:32:30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s v="US"/>
    <s v="USD"/>
    <n v="1434847859"/>
    <n v="1431391859"/>
    <b v="0"/>
    <n v="5"/>
    <b v="0"/>
    <x v="1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x v="36"/>
    <n v="40404"/>
    <x v="0"/>
    <s v="US"/>
    <s v="USD"/>
    <n v="1446771600"/>
    <n v="1443700648"/>
    <b v="0"/>
    <n v="248"/>
    <b v="0"/>
    <x v="4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s v="US"/>
    <s v="USD"/>
    <n v="1280635200"/>
    <n v="1273121283"/>
    <b v="0"/>
    <n v="17"/>
    <b v="0"/>
    <x v="7"/>
    <n v="0.40749999999999997"/>
    <n v="143.8235294117647"/>
    <x v="3"/>
    <s v="indie rock"/>
    <x v="1801"/>
    <d v="2375-10-26T16:00:00"/>
  </r>
  <r>
    <n v="876"/>
    <s v="Sound Of Dobells"/>
    <s v="What was the greatest record shop ever?  DOBELLS!"/>
    <x v="296"/>
    <n v="1286"/>
    <x v="1"/>
    <s v="GB"/>
    <s v="GBP"/>
    <n v="1359978927"/>
    <n v="1357127727"/>
    <b v="0"/>
    <n v="45"/>
    <b v="0"/>
    <x v="6"/>
    <n v="0.40799492385786801"/>
    <n v="28.577777777777779"/>
    <x v="3"/>
    <s v="jazz"/>
    <x v="1802"/>
    <d v="2400-12-16T23:14:30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s v="US"/>
    <s v="USD"/>
    <n v="1473972813"/>
    <n v="1471812813"/>
    <b v="0"/>
    <n v="7"/>
    <b v="0"/>
    <x v="7"/>
    <n v="0.41"/>
    <n v="29.285714285714285"/>
    <x v="3"/>
    <s v="indie rock"/>
    <x v="1803"/>
    <d v="2437-01-30T16:55:30"/>
  </r>
  <r>
    <n v="1106"/>
    <s v="Backyard Zombies"/>
    <s v="Collect coins and save civilians while you blast your way through tons of zombies! Unlock new characters and levels!"/>
    <x v="34"/>
    <n v="165"/>
    <x v="1"/>
    <s v="US"/>
    <s v="USD"/>
    <n v="1333557975"/>
    <n v="1330969575"/>
    <b v="0"/>
    <n v="7"/>
    <b v="0"/>
    <x v="9"/>
    <n v="0.41249999999999998"/>
    <n v="23.571428571428573"/>
    <x v="5"/>
    <s v="video games"/>
    <x v="1804"/>
    <d v="2392-08-02T23:42:30"/>
  </r>
  <r>
    <n v="2406"/>
    <s v="Arnold's Happy Days Food Truck"/>
    <s v="Be a part of something BIG, support us in opening the best burger truck in Tacoma! ~ &quot;So I donâ€™t have to dream alone!&quot;"/>
    <x v="201"/>
    <n v="1345"/>
    <x v="1"/>
    <s v="US"/>
    <s v="USD"/>
    <n v="1421635190"/>
    <n v="1418179190"/>
    <b v="0"/>
    <n v="16"/>
    <b v="0"/>
    <x v="11"/>
    <n v="0.41384615384615386"/>
    <n v="84.0625"/>
    <x v="6"/>
    <s v="food trucks"/>
    <x v="1805"/>
    <d v="2420-07-01T02:38:20"/>
  </r>
  <r>
    <n v="769"/>
    <s v="Sorry I Tripped in Your Yard"/>
    <s v="Over a year of dedication has produced amazing photos and stirring words. The last step is to help those words appear in a printed book"/>
    <x v="1"/>
    <n v="1656"/>
    <x v="1"/>
    <s v="US"/>
    <s v="USD"/>
    <n v="1388102094"/>
    <n v="1385510094"/>
    <b v="0"/>
    <n v="52"/>
    <b v="0"/>
    <x v="5"/>
    <n v="0.41399999999999998"/>
    <n v="31.846153846153847"/>
    <x v="2"/>
    <s v="fiction"/>
    <x v="1806"/>
    <d v="2409-11-14T23:09:00"/>
  </r>
  <r>
    <n v="1570"/>
    <s v="BEAUTIFUL DREAMERS: An Adult Coloring Book (Canceled)"/>
    <s v="A Coloring Book of Breathtaking Beauties_x000a_To Calm the Heart and Soul"/>
    <x v="16"/>
    <n v="2484"/>
    <x v="0"/>
    <s v="US"/>
    <s v="USD"/>
    <n v="1460140282"/>
    <n v="1457551882"/>
    <b v="0"/>
    <n v="52"/>
    <b v="0"/>
    <x v="15"/>
    <n v="0.41399999999999998"/>
    <n v="47.769230769230766"/>
    <x v="2"/>
    <s v="art books"/>
    <x v="1807"/>
    <d v="2432-09-12T17:13:40"/>
  </r>
  <r>
    <n v="1808"/>
    <s v="An Iranian Journey"/>
    <s v="An Iranian Journey exposes the duality of life in modern Iran where youth navigate a thicket of Islamic laws and customs to live freely"/>
    <x v="27"/>
    <n v="11594"/>
    <x v="1"/>
    <s v="US"/>
    <s v="USD"/>
    <n v="1486830030"/>
    <n v="1483806030"/>
    <b v="1"/>
    <n v="96"/>
    <b v="0"/>
    <x v="18"/>
    <n v="0.41407142857142859"/>
    <n v="120.77083333333333"/>
    <x v="7"/>
    <s v="photobooks"/>
    <x v="1808"/>
    <d v="2441-02-26T19:25:00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s v="US"/>
    <s v="USD"/>
    <n v="1401778740"/>
    <n v="1399474134"/>
    <b v="1"/>
    <n v="50"/>
    <b v="0"/>
    <x v="23"/>
    <n v="0.41489795918367345"/>
    <n v="81.319999999999993"/>
    <x v="8"/>
    <s v="plays"/>
    <x v="1809"/>
    <d v="2414-03-16T21:50:00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s v="US"/>
    <s v="USD"/>
    <n v="1381917540"/>
    <n v="1379990038"/>
    <b v="0"/>
    <n v="79"/>
    <b v="0"/>
    <x v="6"/>
    <n v="0.41538461538461541"/>
    <n v="34.177215189873415"/>
    <x v="3"/>
    <s v="jazz"/>
    <x v="1810"/>
    <d v="2407-11-30T03:50:00"/>
  </r>
  <r>
    <n v="2854"/>
    <s v="Ultimate Political Selfie!"/>
    <s v="Almost Random Theatre's play about a candidate - with no policies - who is seeking election in May 2015"/>
    <x v="19"/>
    <n v="417"/>
    <x v="1"/>
    <s v="GB"/>
    <s v="GBP"/>
    <n v="1431018719"/>
    <n v="1429290719"/>
    <b v="0"/>
    <n v="14"/>
    <b v="0"/>
    <x v="23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x v="55"/>
    <n v="1465"/>
    <x v="1"/>
    <s v="GB"/>
    <s v="GBP"/>
    <n v="1444510800"/>
    <n v="1442062898"/>
    <b v="0"/>
    <n v="19"/>
    <b v="0"/>
    <x v="1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s v="US"/>
    <s v="USD"/>
    <n v="1475697054"/>
    <n v="1473105054"/>
    <b v="0"/>
    <n v="60"/>
    <b v="0"/>
    <x v="23"/>
    <n v="0.42011733333333334"/>
    <n v="105.02933333333334"/>
    <x v="8"/>
    <s v="plays"/>
    <x v="1813"/>
    <d v="2437-08-18T06:29:00"/>
  </r>
  <r>
    <n v="961"/>
    <s v="The first personal trainer and diet coach for your dog!"/>
    <s v="Active, happy &amp; healthy together! _x000a_Thatâ€™s our mission for all dogs and their parents."/>
    <x v="14"/>
    <n v="40079"/>
    <x v="1"/>
    <s v="US"/>
    <s v="USD"/>
    <n v="1487617200"/>
    <n v="1483634335"/>
    <b v="0"/>
    <n v="110"/>
    <b v="0"/>
    <x v="4"/>
    <n v="0.42188421052631581"/>
    <n v="364.35454545454547"/>
    <x v="1"/>
    <s v="wearables"/>
    <x v="1814"/>
    <d v="2441-05-28T22:00:00"/>
  </r>
  <r>
    <n v="3105"/>
    <s v="Paddock School Theater Improvement"/>
    <s v="My hope is to raise $5845 and replace old stained and mismatched border curtains, cyclorama curtain, and backdrop."/>
    <x v="298"/>
    <n v="2476"/>
    <x v="1"/>
    <s v="US"/>
    <s v="USD"/>
    <n v="1413694800"/>
    <n v="1408986916"/>
    <b v="0"/>
    <n v="31"/>
    <b v="0"/>
    <x v="24"/>
    <n v="0.4236099230111206"/>
    <n v="79.870967741935488"/>
    <x v="8"/>
    <s v="spaces"/>
    <x v="1815"/>
    <d v="2417-12-25T02:00:00"/>
  </r>
  <r>
    <n v="1987"/>
    <s v="Ethiopia: Beheld"/>
    <s v="A collection of images that depicts the beauty and diversity within Ethiopia"/>
    <x v="10"/>
    <n v="2336"/>
    <x v="1"/>
    <s v="GB"/>
    <s v="GBP"/>
    <n v="1425223276"/>
    <n v="1422631276"/>
    <b v="0"/>
    <n v="28"/>
    <b v="0"/>
    <x v="19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x v="299"/>
    <n v="1395"/>
    <x v="1"/>
    <s v="US"/>
    <s v="USD"/>
    <n v="1461211200"/>
    <n v="1459467238"/>
    <b v="0"/>
    <n v="41"/>
    <b v="0"/>
    <x v="17"/>
    <n v="0.42725880551301687"/>
    <n v="34.024390243902438"/>
    <x v="3"/>
    <s v="faith"/>
    <x v="1817"/>
    <d v="2433-01-14T16:00:00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s v="US"/>
    <s v="USD"/>
    <n v="1466697983"/>
    <n v="1464105983"/>
    <b v="0"/>
    <n v="99"/>
    <b v="0"/>
    <x v="27"/>
    <n v="0.42759999999999998"/>
    <n v="215.95959595959596"/>
    <x v="1"/>
    <s v="gadgets"/>
    <x v="1818"/>
    <d v="2434-10-11T17:03:50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s v="US"/>
    <s v="USD"/>
    <n v="1399223500"/>
    <n v="1396631500"/>
    <b v="0"/>
    <n v="48"/>
    <b v="0"/>
    <x v="10"/>
    <n v="0.42892307692307691"/>
    <n v="58.083333333333336"/>
    <x v="5"/>
    <s v="mobile games"/>
    <x v="1819"/>
    <d v="2413-05-25T03:56:40"/>
  </r>
  <r>
    <n v="1920"/>
    <s v="Brightside - Side lighting for cyclists"/>
    <s v="A new concept in bike light safety, protecting cyclists from being hit in the side. Bright, amber sideways."/>
    <x v="20"/>
    <n v="4303"/>
    <x v="1"/>
    <s v="GB"/>
    <s v="GBP"/>
    <n v="1445468400"/>
    <n v="1443042061"/>
    <b v="0"/>
    <n v="105"/>
    <b v="0"/>
    <x v="27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s v="US"/>
    <s v="USD"/>
    <n v="1440100839"/>
    <n v="1436472039"/>
    <b v="0"/>
    <n v="73"/>
    <b v="0"/>
    <x v="4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s v="GB"/>
    <s v="GBP"/>
    <n v="1443973546"/>
    <n v="1438789546"/>
    <b v="0"/>
    <n v="23"/>
    <b v="0"/>
    <x v="23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x v="1"/>
    <n v="1772"/>
    <x v="2"/>
    <s v="US"/>
    <s v="USD"/>
    <n v="1491738594"/>
    <n v="1489150194"/>
    <b v="0"/>
    <n v="7"/>
    <b v="0"/>
    <x v="17"/>
    <n v="0.443"/>
    <n v="253.14285714285714"/>
    <x v="3"/>
    <s v="faith"/>
    <x v="1823"/>
    <d v="2442-09-17T22:19:00"/>
  </r>
  <r>
    <n v="1007"/>
    <s v="SMART Knee Sleeve that Recommends Rest (Canceled)"/>
    <s v="Our knee sleeve monitors your muscles and recommends rest time (on a mobile app) when it detects overexertion!"/>
    <x v="41"/>
    <n v="13296"/>
    <x v="0"/>
    <s v="US"/>
    <s v="USD"/>
    <n v="1481727623"/>
    <n v="1478095223"/>
    <b v="0"/>
    <n v="76"/>
    <b v="0"/>
    <x v="4"/>
    <n v="0.44319999999999998"/>
    <n v="174.94736842105263"/>
    <x v="1"/>
    <s v="wearables"/>
    <x v="1824"/>
    <d v="2439-07-17T06:03:50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s v="US"/>
    <s v="USD"/>
    <n v="1442634617"/>
    <n v="1440042617"/>
    <b v="0"/>
    <n v="12"/>
    <b v="0"/>
    <x v="1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x v="17"/>
    <n v="677"/>
    <x v="1"/>
    <s v="CA"/>
    <s v="CAD"/>
    <n v="1467603624"/>
    <n v="1465011624"/>
    <b v="0"/>
    <n v="12"/>
    <b v="0"/>
    <x v="14"/>
    <n v="0.45133333333333331"/>
    <n v="56.416666666666664"/>
    <x v="7"/>
    <s v="nature"/>
    <x v="1826"/>
    <d v="2435-01-24T12:44:00"/>
  </r>
  <r>
    <n v="1767"/>
    <s v="OR-GÃ“L-HO -A search for meaning during the World Cup"/>
    <s v="A photographic search for the true meaning of pride for ones country during the World Cup"/>
    <x v="6"/>
    <n v="2286"/>
    <x v="1"/>
    <s v="US"/>
    <s v="USD"/>
    <n v="1407080884"/>
    <n v="1404488884"/>
    <b v="1"/>
    <n v="39"/>
    <b v="0"/>
    <x v="18"/>
    <n v="0.4572"/>
    <n v="58.615384615384613"/>
    <x v="7"/>
    <s v="photobooks"/>
    <x v="1827"/>
    <d v="2415-11-20T14:00:40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s v="CA"/>
    <s v="CAD"/>
    <n v="1485147540"/>
    <n v="1481951853"/>
    <b v="0"/>
    <n v="14"/>
    <b v="0"/>
    <x v="4"/>
    <n v="0.4592"/>
    <n v="164"/>
    <x v="1"/>
    <s v="wearables"/>
    <x v="1828"/>
    <d v="2440-08-16T01:50:00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s v="US"/>
    <s v="USD"/>
    <n v="1417273140"/>
    <n v="1413609292"/>
    <b v="1"/>
    <n v="13"/>
    <b v="0"/>
    <x v="18"/>
    <n v="0.4592"/>
    <n v="88.307692307692307"/>
    <x v="7"/>
    <s v="photobooks"/>
    <x v="1829"/>
    <d v="2419-02-12T05:50:00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s v="US"/>
    <s v="USD"/>
    <n v="1489500155"/>
    <n v="1485874955"/>
    <b v="0"/>
    <n v="188"/>
    <b v="0"/>
    <x v="4"/>
    <n v="0.46100628930817611"/>
    <n v="136.46276595744681"/>
    <x v="1"/>
    <s v="wearables"/>
    <x v="1830"/>
    <d v="2442-01-01T20:25:50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s v="IE"/>
    <s v="EUR"/>
    <n v="1491586534"/>
    <n v="1488911734"/>
    <b v="0"/>
    <n v="46"/>
    <b v="0"/>
    <x v="24"/>
    <n v="0.46176470588235297"/>
    <n v="34.130434782608695"/>
    <x v="8"/>
    <s v="spaces"/>
    <x v="1831"/>
    <d v="2442-08-31T07:55:40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s v="US"/>
    <s v="USD"/>
    <n v="1429767607"/>
    <n v="1424587207"/>
    <b v="0"/>
    <n v="36"/>
    <b v="0"/>
    <x v="25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s v="DE"/>
    <s v="EUR"/>
    <n v="1454502789"/>
    <n v="1453206789"/>
    <b v="0"/>
    <n v="114"/>
    <b v="0"/>
    <x v="4"/>
    <n v="0.46379999999999999"/>
    <n v="20.342105263157894"/>
    <x v="1"/>
    <s v="wearables"/>
    <x v="1833"/>
    <d v="2430-11-30T05:31:30"/>
  </r>
  <r>
    <n v="1903"/>
    <s v="MiPointer"/>
    <s v="A cool smart laser pointer for presenting professionals. Unique by design, widest functional coverage for both IOS and Android."/>
    <x v="7"/>
    <n v="1398"/>
    <x v="1"/>
    <s v="US"/>
    <s v="USD"/>
    <n v="1485541791"/>
    <n v="1480357791"/>
    <b v="0"/>
    <n v="41"/>
    <b v="0"/>
    <x v="27"/>
    <n v="0.46600000000000003"/>
    <n v="34.097560975609753"/>
    <x v="1"/>
    <s v="gadgets"/>
    <x v="1834"/>
    <d v="2440-09-30T16:58:30"/>
  </r>
  <r>
    <n v="969"/>
    <s v="Make 100 | Geek &amp; Chic: Smart Safety Jewelry."/>
    <s v="Geek &amp; Chic Smart Jewelry Collection, Wearables Meet Style!"/>
    <x v="41"/>
    <n v="14000"/>
    <x v="1"/>
    <s v="MX"/>
    <s v="MXN"/>
    <n v="1486624607"/>
    <n v="1483773407"/>
    <b v="0"/>
    <n v="11"/>
    <b v="0"/>
    <x v="4"/>
    <n v="0.46666666666666667"/>
    <n v="1272.7272727272727"/>
    <x v="1"/>
    <s v="wearables"/>
    <x v="1835"/>
    <d v="2441-02-03T00:47:50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s v="US"/>
    <s v="USD"/>
    <n v="1404253800"/>
    <n v="1402784964"/>
    <b v="0"/>
    <n v="17"/>
    <b v="0"/>
    <x v="23"/>
    <n v="0.47049999999999997"/>
    <n v="166.05882352941177"/>
    <x v="8"/>
    <s v="plays"/>
    <x v="1836"/>
    <d v="2414-12-28T09:00:00"/>
  </r>
  <r>
    <n v="1019"/>
    <s v="Tempi - The Smart Way to Monitor Temperature and Humidity"/>
    <s v="Tempi Is a Wearable Bluetooth Device That Gives Accurate Temperature and Humidity Readings."/>
    <x v="44"/>
    <n v="21300"/>
    <x v="0"/>
    <s v="US"/>
    <s v="USD"/>
    <n v="1423092149"/>
    <n v="1420500149"/>
    <b v="0"/>
    <n v="400"/>
    <b v="0"/>
    <x v="4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s v="US"/>
    <s v="USD"/>
    <n v="1432069249"/>
    <n v="1429477249"/>
    <b v="0"/>
    <n v="8"/>
    <b v="0"/>
    <x v="27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x v="302"/>
    <n v="905"/>
    <x v="1"/>
    <s v="NL"/>
    <s v="EUR"/>
    <n v="1418649177"/>
    <n v="1416057177"/>
    <b v="1"/>
    <n v="29"/>
    <b v="0"/>
    <x v="18"/>
    <n v="0.47631578947368419"/>
    <n v="31.206896551724139"/>
    <x v="7"/>
    <s v="photobooks"/>
    <x v="1839"/>
    <d v="2419-07-21T12:09:30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s v="US"/>
    <s v="USD"/>
    <n v="1406876400"/>
    <n v="1405024561"/>
    <b v="0"/>
    <n v="10"/>
    <b v="0"/>
    <x v="23"/>
    <n v="0.47692307692307695"/>
    <n v="62"/>
    <x v="8"/>
    <s v="plays"/>
    <x v="1840"/>
    <d v="2415-10-27T22:00:00"/>
  </r>
  <r>
    <n v="1692"/>
    <s v="Get Your Hopes Up"/>
    <s v="After 3 years.....It's time for some new music! Album #2 is in motion and I can't wait to share it with all of you!"/>
    <x v="6"/>
    <n v="2390"/>
    <x v="2"/>
    <s v="US"/>
    <s v="USD"/>
    <n v="1490572740"/>
    <n v="1487734667"/>
    <b v="0"/>
    <n v="15"/>
    <b v="0"/>
    <x v="17"/>
    <n v="0.47799999999999998"/>
    <n v="159.33333333333334"/>
    <x v="3"/>
    <s v="faith"/>
    <x v="1841"/>
    <d v="2442-05-05T23:50:00"/>
  </r>
  <r>
    <n v="2323"/>
    <s v="Beef Sticks, the Ultimate Protein Snack"/>
    <s v="You can never go wrong with a Beef Stick, great taste with no fillers and can easily goes with you everywhere."/>
    <x v="49"/>
    <n v="120"/>
    <x v="2"/>
    <s v="US"/>
    <s v="USD"/>
    <n v="1490033247"/>
    <n v="1489428447"/>
    <b v="0"/>
    <n v="4"/>
    <b v="0"/>
    <x v="28"/>
    <n v="0.48"/>
    <n v="30"/>
    <x v="6"/>
    <s v="small batch"/>
    <x v="1842"/>
    <d v="2442-03-04T13:14:30"/>
  </r>
  <r>
    <n v="1802"/>
    <s v="Out Of The Dark"/>
    <s v="Inner Darkness turned into a photobook. Personal work i shot during my recovery...in Berlin."/>
    <x v="55"/>
    <n v="1697"/>
    <x v="1"/>
    <s v="DE"/>
    <s v="EUR"/>
    <n v="1435442340"/>
    <n v="1433416830"/>
    <b v="1"/>
    <n v="18"/>
    <b v="0"/>
    <x v="18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s v="GB"/>
    <s v="GBP"/>
    <n v="1479125642"/>
    <n v="1476962042"/>
    <b v="0"/>
    <n v="31"/>
    <b v="0"/>
    <x v="23"/>
    <n v="0.48833333333333334"/>
    <n v="47.258064516129032"/>
    <x v="8"/>
    <s v="plays"/>
    <x v="1844"/>
    <d v="2438-09-19T02:20:20"/>
  </r>
  <r>
    <n v="1814"/>
    <s v="My Favourite Colour Was Yellow"/>
    <s v="A self published photo book documenting the overwhelming presence of the colour pink, in young girls lives here in the UK."/>
    <x v="39"/>
    <n v="5902"/>
    <x v="1"/>
    <s v="GB"/>
    <s v="GBP"/>
    <n v="1425108736"/>
    <n v="1422516736"/>
    <b v="0"/>
    <n v="140"/>
    <b v="0"/>
    <x v="18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s v="US"/>
    <s v="USD"/>
    <n v="1412135940"/>
    <n v="1410366708"/>
    <b v="0"/>
    <n v="16"/>
    <b v="0"/>
    <x v="14"/>
    <n v="0.49186046511627907"/>
    <n v="132.1875"/>
    <x v="7"/>
    <s v="nature"/>
    <x v="1846"/>
    <d v="2417-06-27T15:50:00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s v="US"/>
    <s v="USD"/>
    <n v="1488549079"/>
    <n v="1485957079"/>
    <b v="0"/>
    <n v="140"/>
    <b v="0"/>
    <x v="4"/>
    <n v="0.49381999999999998"/>
    <n v="176.36428571428573"/>
    <x v="1"/>
    <s v="wearables"/>
    <x v="1847"/>
    <d v="2441-09-13T18:33:10"/>
  </r>
  <r>
    <n v="2855"/>
    <s v="STAGE READING for TETCNY"/>
    <s v="Raising funds to have a private stage reading for an upcoming play from THE ENSEMBLE THEATRE COMPANY OF NEW YORK (www.tetcny.org)"/>
    <x v="3"/>
    <n v="300"/>
    <x v="1"/>
    <s v="US"/>
    <s v="USD"/>
    <n v="1454110440"/>
    <n v="1451607071"/>
    <b v="0"/>
    <n v="5"/>
    <b v="0"/>
    <x v="23"/>
    <n v="0.5"/>
    <n v="60"/>
    <x v="8"/>
    <s v="plays"/>
    <x v="1848"/>
    <d v="2430-10-15T19:40:00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s v="GB"/>
    <s v="GBP"/>
    <n v="1359434672"/>
    <n v="1354250672"/>
    <b v="0"/>
    <n v="147"/>
    <b v="0"/>
    <x v="2"/>
    <n v="0.502"/>
    <n v="51.224489795918366"/>
    <x v="0"/>
    <s v="animation"/>
    <x v="1849"/>
    <d v="2400-10-14T23:25:20"/>
  </r>
  <r>
    <n v="2676"/>
    <s v="Toronto VR Co-Op"/>
    <s v="Our aim is to provide high-end equipment and space for Toronto coders, filmmakers, and artists to develop cutting-edge VR content."/>
    <x v="180"/>
    <n v="1058"/>
    <x v="1"/>
    <s v="CA"/>
    <s v="CAD"/>
    <n v="1463929174"/>
    <n v="1461337174"/>
    <b v="0"/>
    <n v="9"/>
    <b v="0"/>
    <x v="26"/>
    <n v="0.50380952380952382"/>
    <n v="117.55555555555556"/>
    <x v="1"/>
    <s v="makerspaces"/>
    <x v="1850"/>
    <d v="2433-11-25T05:55:40"/>
  </r>
  <r>
    <n v="204"/>
    <s v="WHERE IS DANIEL? The feature film"/>
    <s v="A feature film based on the true story of Bruce and Denise Morcombe and their battle for justice for their missing son Daniel."/>
    <x v="87"/>
    <n v="152165"/>
    <x v="1"/>
    <s v="AU"/>
    <s v="AUD"/>
    <n v="1470319203"/>
    <n v="1467727203"/>
    <b v="0"/>
    <n v="1293"/>
    <b v="0"/>
    <x v="1"/>
    <n v="0.50721666666666665"/>
    <n v="117.68368136117556"/>
    <x v="0"/>
    <s v="drama"/>
    <x v="1851"/>
    <d v="2435-12-04T20:00:30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s v="US"/>
    <s v="USD"/>
    <n v="1414994340"/>
    <n v="1413057980"/>
    <b v="0"/>
    <n v="34"/>
    <b v="0"/>
    <x v="12"/>
    <n v="0.50739999999999996"/>
    <n v="74.617647058823536"/>
    <x v="3"/>
    <s v="world music"/>
    <x v="1852"/>
    <d v="2418-05-24T11:50:00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s v="US"/>
    <s v="USD"/>
    <n v="1411444740"/>
    <n v="1409335497"/>
    <b v="0"/>
    <n v="59"/>
    <b v="0"/>
    <x v="25"/>
    <n v="0.51023391812865493"/>
    <n v="147.88135593220338"/>
    <x v="8"/>
    <s v="musical"/>
    <x v="1853"/>
    <d v="2417-04-08T15:50:00"/>
  </r>
  <r>
    <n v="776"/>
    <s v="Run Ragged"/>
    <s v="Would anything change if women were in charge? Book Clubs, readers, and critics herald the latest by award-winning author, Aguila."/>
    <x v="11"/>
    <n v="3598"/>
    <x v="1"/>
    <s v="US"/>
    <s v="USD"/>
    <n v="1444539600"/>
    <n v="1441297645"/>
    <b v="0"/>
    <n v="57"/>
    <b v="0"/>
    <x v="5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x v="60"/>
    <n v="258"/>
    <x v="2"/>
    <s v="NL"/>
    <s v="EUR"/>
    <n v="1492372800"/>
    <n v="1488823488"/>
    <b v="0"/>
    <n v="8"/>
    <b v="0"/>
    <x v="23"/>
    <n v="0.51600000000000001"/>
    <n v="32.25"/>
    <x v="8"/>
    <s v="plays"/>
    <x v="1855"/>
    <d v="2442-11-30T08:00:00"/>
  </r>
  <r>
    <n v="2755"/>
    <s v="Children's book app: &quot;The story of Setanta&quot;"/>
    <s v="Colourful and imaginative book app for children, will be relished especially by those with Irish roots."/>
    <x v="60"/>
    <n v="260"/>
    <x v="1"/>
    <s v="IE"/>
    <s v="EUR"/>
    <n v="1428519527"/>
    <n v="1425927527"/>
    <b v="0"/>
    <n v="15"/>
    <b v="0"/>
    <x v="22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x v="6"/>
    <n v="2608"/>
    <x v="1"/>
    <s v="US"/>
    <s v="USD"/>
    <n v="1410037200"/>
    <n v="1407435418"/>
    <b v="0"/>
    <n v="53"/>
    <b v="0"/>
    <x v="25"/>
    <n v="0.52159999999999995"/>
    <n v="49.20754716981132"/>
    <x v="8"/>
    <s v="musical"/>
    <x v="1857"/>
    <d v="2416-10-27T18:00:00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n v="1480607607"/>
    <b v="0"/>
    <n v="100"/>
    <b v="0"/>
    <x v="18"/>
    <n v="0.52327777777777773"/>
    <n v="94.19"/>
    <x v="7"/>
    <s v="photobooks"/>
    <x v="1858"/>
    <d v="2440-10-25T21:50:00"/>
  </r>
  <r>
    <n v="1917"/>
    <s v="Chronovisor:The MOST innovative watch for night time reading"/>
    <s v="Let's build a legendary brand altogether"/>
    <x v="196"/>
    <n v="205025"/>
    <x v="1"/>
    <s v="HK"/>
    <s v="HKD"/>
    <n v="1486708133"/>
    <n v="1484116133"/>
    <b v="0"/>
    <n v="70"/>
    <b v="0"/>
    <x v="27"/>
    <n v="0.52570512820512816"/>
    <n v="2928.9285714285716"/>
    <x v="1"/>
    <s v="gadgets"/>
    <x v="1859"/>
    <d v="2441-02-12T16:48:50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x v="0"/>
    <s v="GB"/>
    <s v="GBP"/>
    <n v="1454425128"/>
    <n v="1451833128"/>
    <b v="0"/>
    <n v="46"/>
    <b v="0"/>
    <x v="25"/>
    <n v="0.52794871794871789"/>
    <n v="44.760869565217391"/>
    <x v="8"/>
    <s v="musical"/>
    <x v="1860"/>
    <d v="2430-11-21T05:48:00"/>
  </r>
  <r>
    <n v="4056"/>
    <s v="American Pride"/>
    <s v="American Pride is a play centered on the Poetry of one Iraq War veteran, and follows her journey through war and back home."/>
    <x v="17"/>
    <n v="795"/>
    <x v="1"/>
    <s v="US"/>
    <s v="USD"/>
    <n v="1467575940"/>
    <n v="1465856639"/>
    <b v="0"/>
    <n v="9"/>
    <b v="0"/>
    <x v="23"/>
    <n v="0.53"/>
    <n v="88.333333333333329"/>
    <x v="8"/>
    <s v="plays"/>
    <x v="1861"/>
    <d v="2435-01-21T07:50:00"/>
  </r>
  <r>
    <n v="3202"/>
    <s v="Christmas Ain't A Drag - A Musical"/>
    <s v="Falling in love at Christmas should never be a drag! A rocking musical about four lives intersecting at a nightclub at Christmas."/>
    <x v="6"/>
    <n v="2726"/>
    <x v="1"/>
    <s v="US"/>
    <s v="USD"/>
    <n v="1450072740"/>
    <n v="1445027346"/>
    <b v="0"/>
    <n v="25"/>
    <b v="0"/>
    <x v="25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s v="US"/>
    <s v="USD"/>
    <n v="1429740037"/>
    <n v="1425423637"/>
    <b v="0"/>
    <n v="84"/>
    <b v="0"/>
    <x v="1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x v="306"/>
    <n v="97273"/>
    <x v="1"/>
    <s v="SE"/>
    <s v="SEK"/>
    <n v="1456385101"/>
    <n v="1453793101"/>
    <b v="0"/>
    <n v="123"/>
    <b v="0"/>
    <x v="4"/>
    <n v="0.5626326718299024"/>
    <n v="790.83739837398377"/>
    <x v="1"/>
    <s v="wearables"/>
    <x v="1864"/>
    <d v="2431-07-06T02:10:10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x v="1"/>
    <s v="US"/>
    <s v="USD"/>
    <n v="1413312194"/>
    <n v="1410288194"/>
    <b v="1"/>
    <n v="92"/>
    <b v="0"/>
    <x v="18"/>
    <n v="0.56514285714285717"/>
    <n v="150.5"/>
    <x v="7"/>
    <s v="photobooks"/>
    <x v="1865"/>
    <d v="2417-11-10T19:12:20"/>
  </r>
  <r>
    <n v="3998"/>
    <s v="Forsaken Angels-A New Play"/>
    <s v="Forsaken Angels, a powerful new play by William Leary, author of DCMTA's Best Of 2014 Play Masquerade."/>
    <x v="203"/>
    <n v="715"/>
    <x v="1"/>
    <s v="US"/>
    <s v="USD"/>
    <n v="1427580426"/>
    <n v="1424992026"/>
    <b v="0"/>
    <n v="12"/>
    <b v="0"/>
    <x v="23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x v="45"/>
    <n v="430"/>
    <x v="1"/>
    <s v="US"/>
    <s v="USD"/>
    <n v="1427890925"/>
    <n v="1426681325"/>
    <b v="0"/>
    <n v="10"/>
    <b v="0"/>
    <x v="24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s v="US"/>
    <s v="USD"/>
    <n v="1481173140"/>
    <n v="1478016097"/>
    <b v="0"/>
    <n v="336"/>
    <b v="0"/>
    <x v="4"/>
    <n v="0.57648750000000004"/>
    <n v="343.14732142857144"/>
    <x v="1"/>
    <s v="wearables"/>
    <x v="1868"/>
    <d v="2439-05-14T01:50:00"/>
  </r>
  <r>
    <n v="3122"/>
    <s v="be back soon (Canceled)"/>
    <s v="cancelled until further notice"/>
    <x v="307"/>
    <n v="116"/>
    <x v="0"/>
    <s v="US"/>
    <s v="USD"/>
    <n v="1478733732"/>
    <n v="1478298132"/>
    <b v="0"/>
    <n v="2"/>
    <b v="0"/>
    <x v="24"/>
    <n v="0.58291457286432158"/>
    <n v="58"/>
    <x v="8"/>
    <s v="spaces"/>
    <x v="1869"/>
    <d v="2438-08-04T17:42:00"/>
  </r>
  <r>
    <n v="201"/>
    <s v="Life of Change"/>
    <s v="Everyone has a choice. Can two college students get past their differences to save the life of a man whom they've never met before?"/>
    <x v="217"/>
    <n v="380"/>
    <x v="1"/>
    <s v="US"/>
    <s v="USD"/>
    <n v="1423424329"/>
    <n v="1421696329"/>
    <b v="0"/>
    <n v="7"/>
    <b v="0"/>
    <x v="1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x v="134"/>
    <n v="35135"/>
    <x v="1"/>
    <s v="CA"/>
    <s v="CAD"/>
    <n v="1447909401"/>
    <n v="1444017801"/>
    <b v="0"/>
    <n v="229"/>
    <b v="0"/>
    <x v="4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x v="55"/>
    <n v="2070"/>
    <x v="1"/>
    <s v="US"/>
    <s v="USD"/>
    <n v="1423750542"/>
    <n v="1421158542"/>
    <b v="0"/>
    <n v="39"/>
    <b v="0"/>
    <x v="25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s v="US"/>
    <s v="USD"/>
    <n v="1433395560"/>
    <n v="1430803560"/>
    <b v="0"/>
    <n v="42"/>
    <b v="0"/>
    <x v="27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x v="141"/>
    <n v="7433.48"/>
    <x v="1"/>
    <s v="US"/>
    <s v="USD"/>
    <n v="1407972712"/>
    <n v="1405380712"/>
    <b v="1"/>
    <n v="103"/>
    <b v="0"/>
    <x v="18"/>
    <n v="0.59467839999999994"/>
    <n v="72.16970873786407"/>
    <x v="7"/>
    <s v="photobooks"/>
    <x v="1874"/>
    <d v="2416-03-02T19:18:40"/>
  </r>
  <r>
    <n v="2955"/>
    <s v="A Stage for Stage Door Theater Company (Canceled)"/>
    <s v="Stage Door Theater needs a stage for its current and future productions. Can you help?"/>
    <x v="4"/>
    <n v="715"/>
    <x v="0"/>
    <s v="US"/>
    <s v="USD"/>
    <n v="1434476849"/>
    <n v="1431884849"/>
    <b v="0"/>
    <n v="11"/>
    <b v="0"/>
    <x v="24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s v="US"/>
    <s v="USD"/>
    <n v="1418769129"/>
    <n v="1416954729"/>
    <b v="0"/>
    <n v="24"/>
    <b v="0"/>
    <x v="25"/>
    <n v="0.59657142857142853"/>
    <n v="174"/>
    <x v="8"/>
    <s v="musical"/>
    <x v="1876"/>
    <d v="2419-08-04T09:21:30"/>
  </r>
  <r>
    <n v="3071"/>
    <s v="The Echo Theatre 2015"/>
    <s v="Anyone can create. They just need a place and an opportunity. The Echo Theatre (Provo) provides that opportunity."/>
    <x v="39"/>
    <n v="7173"/>
    <x v="1"/>
    <s v="US"/>
    <s v="USD"/>
    <n v="1429595940"/>
    <n v="1428082481"/>
    <b v="0"/>
    <n v="117"/>
    <b v="0"/>
    <x v="24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x v="6"/>
    <n v="3000"/>
    <x v="1"/>
    <s v="US"/>
    <s v="USD"/>
    <n v="1484531362"/>
    <n v="1481939362"/>
    <b v="0"/>
    <n v="1"/>
    <b v="0"/>
    <x v="1"/>
    <n v="0.6"/>
    <n v="3000"/>
    <x v="0"/>
    <s v="drama"/>
    <x v="1878"/>
    <d v="2440-06-05T18:13:40"/>
  </r>
  <r>
    <n v="4039"/>
    <s v="Defiant Entertainment presents: The Park Bench"/>
    <s v="Help stage an original One Act Play that brings awareness to Alzheimer's in its debut performance."/>
    <x v="60"/>
    <n v="300"/>
    <x v="1"/>
    <s v="US"/>
    <s v="USD"/>
    <n v="1448949540"/>
    <n v="1446048367"/>
    <b v="0"/>
    <n v="5"/>
    <b v="0"/>
    <x v="23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s v="US"/>
    <s v="USD"/>
    <n v="1443408550"/>
    <n v="1439952550"/>
    <b v="0"/>
    <n v="17"/>
    <b v="0"/>
    <x v="23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x v="19"/>
    <n v="611"/>
    <x v="1"/>
    <s v="GB"/>
    <s v="GBP"/>
    <n v="1458117190"/>
    <n v="1455528790"/>
    <b v="0"/>
    <n v="3"/>
    <b v="0"/>
    <x v="23"/>
    <n v="0.61099999999999999"/>
    <n v="203.66666666666666"/>
    <x v="8"/>
    <s v="plays"/>
    <x v="1881"/>
    <d v="2432-01-22T13:31:40"/>
  </r>
  <r>
    <n v="1792"/>
    <s v="Bensinger's: Photographs by Helaine Garren"/>
    <s v="In 1970 Helaine Garren shot a series of images at Bensingerâ€™s Pool Hall in Chicago, Illinois."/>
    <x v="23"/>
    <n v="15281"/>
    <x v="1"/>
    <s v="US"/>
    <s v="USD"/>
    <n v="1439189940"/>
    <n v="1435970682"/>
    <b v="1"/>
    <n v="139"/>
    <b v="0"/>
    <x v="18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s v="US"/>
    <s v="USD"/>
    <n v="1407562632"/>
    <n v="1404970632"/>
    <b v="0"/>
    <n v="7"/>
    <b v="0"/>
    <x v="23"/>
    <n v="0.61909090909090914"/>
    <n v="486.42857142857144"/>
    <x v="8"/>
    <s v="plays"/>
    <x v="1883"/>
    <d v="2416-01-15T08:12:00"/>
  </r>
  <r>
    <n v="1076"/>
    <s v="Kaptain Brawe 2: A Space Travesty"/>
    <s v="A comical point and click adventure by veteran team of Broken Sword and Monkey Island fame - Steve Ince and Bill Tiller"/>
    <x v="53"/>
    <n v="47074"/>
    <x v="1"/>
    <s v="US"/>
    <s v="USD"/>
    <n v="1410426250"/>
    <n v="1405674250"/>
    <b v="0"/>
    <n v="975"/>
    <b v="0"/>
    <x v="9"/>
    <n v="0.62765333333333329"/>
    <n v="48.281025641025643"/>
    <x v="5"/>
    <s v="video games"/>
    <x v="1884"/>
    <d v="2416-12-11T18:41:40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s v="US"/>
    <s v="USD"/>
    <n v="1467694740"/>
    <n v="1465398670"/>
    <b v="1"/>
    <n v="171"/>
    <b v="0"/>
    <x v="26"/>
    <n v="0.62839999999999996"/>
    <n v="128.61988304093566"/>
    <x v="1"/>
    <s v="makerspaces"/>
    <x v="1885"/>
    <d v="2435-02-04T01:50:00"/>
  </r>
  <r>
    <n v="452"/>
    <s v="Lost in the Shadows"/>
    <s v="A man must find his way out of the depths of the shadows by using the aid of a little girl."/>
    <x v="45"/>
    <n v="480"/>
    <x v="1"/>
    <s v="US"/>
    <s v="USD"/>
    <n v="1431536015"/>
    <n v="1428944015"/>
    <b v="0"/>
    <n v="12"/>
    <b v="0"/>
    <x v="2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s v="GB"/>
    <s v="GBP"/>
    <n v="1433930302"/>
    <n v="1432115902"/>
    <b v="0"/>
    <n v="9"/>
    <b v="0"/>
    <x v="25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x v="38"/>
    <n v="1302"/>
    <x v="1"/>
    <s v="US"/>
    <s v="USD"/>
    <n v="1424056873"/>
    <n v="1421464873"/>
    <b v="0"/>
    <n v="11"/>
    <b v="0"/>
    <x v="17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x v="308"/>
    <n v="21158"/>
    <x v="1"/>
    <s v="US"/>
    <s v="USD"/>
    <n v="1414193160"/>
    <n v="1410305160"/>
    <b v="1"/>
    <n v="124"/>
    <b v="0"/>
    <x v="18"/>
    <n v="0.65101538461538466"/>
    <n v="170.62903225806451"/>
    <x v="7"/>
    <s v="photobooks"/>
    <x v="1889"/>
    <d v="2418-02-20T18:2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s v="US"/>
    <s v="USD"/>
    <n v="1417690734"/>
    <n v="1415098734"/>
    <b v="0"/>
    <n v="356"/>
    <b v="0"/>
    <x v="4"/>
    <n v="0.65246363636363636"/>
    <n v="201.60393258426967"/>
    <x v="1"/>
    <s v="wearables"/>
    <x v="1890"/>
    <d v="2419-04-01T13:49:00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s v="US"/>
    <s v="USD"/>
    <n v="1443636000"/>
    <n v="1441111892"/>
    <b v="0"/>
    <n v="67"/>
    <b v="0"/>
    <x v="24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x v="17"/>
    <n v="1010"/>
    <x v="1"/>
    <s v="GB"/>
    <s v="GBP"/>
    <n v="1435325100"/>
    <n v="1432072893"/>
    <b v="0"/>
    <n v="16"/>
    <b v="0"/>
    <x v="23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x v="38"/>
    <n v="1351"/>
    <x v="1"/>
    <s v="US"/>
    <s v="USD"/>
    <n v="1387479360"/>
    <n v="1384887360"/>
    <b v="0"/>
    <n v="29"/>
    <b v="0"/>
    <x v="6"/>
    <n v="0.67549999999999999"/>
    <n v="46.586206896551722"/>
    <x v="3"/>
    <s v="jazz"/>
    <x v="1893"/>
    <d v="2409-09-03T21:20:00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s v="US"/>
    <s v="USD"/>
    <n v="1481809189"/>
    <n v="1479217189"/>
    <b v="1"/>
    <n v="140"/>
    <b v="0"/>
    <x v="18"/>
    <n v="0.67549999999999999"/>
    <n v="48.25"/>
    <x v="7"/>
    <s v="photobooks"/>
    <x v="1894"/>
    <d v="2439-07-26T16:38:10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s v="US"/>
    <s v="USD"/>
    <n v="1468108198"/>
    <n v="1465516198"/>
    <b v="0"/>
    <n v="348"/>
    <b v="0"/>
    <x v="24"/>
    <n v="0.68153600000000003"/>
    <n v="244.80459770114942"/>
    <x v="8"/>
    <s v="spaces"/>
    <x v="1895"/>
    <d v="2435-03-23T22:19:40"/>
  </r>
  <r>
    <n v="1728"/>
    <s v="With His Presence"/>
    <s v="Be in God's presence through instrumental covers of hymns. Help me build a home studio to freely distribute this album."/>
    <x v="203"/>
    <n v="855"/>
    <x v="1"/>
    <s v="US"/>
    <s v="USD"/>
    <n v="1445439674"/>
    <n v="1442847674"/>
    <b v="0"/>
    <n v="7"/>
    <b v="0"/>
    <x v="17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n v="1418824867"/>
    <b v="0"/>
    <n v="197"/>
    <b v="0"/>
    <x v="23"/>
    <n v="0.69561111111111107"/>
    <n v="63.558375634517766"/>
    <x v="8"/>
    <s v="plays"/>
    <x v="1897"/>
    <d v="2420-11-08T05:00:00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s v="US"/>
    <s v="USD"/>
    <n v="1393181018"/>
    <n v="1390589018"/>
    <b v="0"/>
    <n v="9"/>
    <b v="0"/>
    <x v="5"/>
    <n v="0.70199999999999996"/>
    <n v="39"/>
    <x v="2"/>
    <s v="fiction"/>
    <x v="1898"/>
    <d v="2411-06-25T19:16:20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s v="GB"/>
    <s v="GBP"/>
    <n v="1475333917"/>
    <n v="1472569117"/>
    <b v="0"/>
    <n v="46"/>
    <b v="0"/>
    <x v="4"/>
    <n v="0.7036"/>
    <n v="382.39130434782606"/>
    <x v="1"/>
    <s v="wearables"/>
    <x v="1899"/>
    <d v="2437-07-07T05:46:10"/>
  </r>
  <r>
    <n v="4106"/>
    <s v="David Facer, Paradox Magic"/>
    <s v="No magic show has ever integrated theatre arts like this.  World of Paradox is designed for all audiences and is interactive in nature."/>
    <x v="6"/>
    <n v="3530"/>
    <x v="1"/>
    <s v="US"/>
    <s v="USD"/>
    <n v="1427936400"/>
    <n v="1424221866"/>
    <b v="0"/>
    <n v="33"/>
    <b v="0"/>
    <x v="23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s v="US"/>
    <s v="USD"/>
    <n v="1416512901"/>
    <n v="1413053301"/>
    <b v="0"/>
    <n v="95"/>
    <b v="0"/>
    <x v="10"/>
    <n v="0.7178461538461538"/>
    <n v="49.11578947368421"/>
    <x v="5"/>
    <s v="mobile games"/>
    <x v="1901"/>
    <d v="2418-11-16T06:03:30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s v="US"/>
    <s v="USD"/>
    <n v="1444876253"/>
    <n v="1442284253"/>
    <b v="0"/>
    <n v="36"/>
    <b v="0"/>
    <x v="4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s v="US"/>
    <s v="USD"/>
    <n v="1483137311"/>
    <n v="1481322911"/>
    <b v="0"/>
    <n v="21"/>
    <b v="0"/>
    <x v="7"/>
    <n v="0.75"/>
    <n v="35.714285714285715"/>
    <x v="3"/>
    <s v="indie rock"/>
    <x v="1903"/>
    <d v="2439-12-27T09:51:50"/>
  </r>
  <r>
    <n v="1005"/>
    <s v="Forcite Alpine - World's First smart helmet for snow sports"/>
    <s v="The Forcite Alpine helmet records 4K footage and keeps you connected all in one sleek design."/>
    <x v="9"/>
    <n v="150102"/>
    <x v="0"/>
    <s v="US"/>
    <s v="USD"/>
    <n v="1446217183"/>
    <n v="1443538783"/>
    <b v="0"/>
    <n v="161"/>
    <b v="0"/>
    <x v="4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x v="20"/>
    <n v="7540"/>
    <x v="2"/>
    <s v="US"/>
    <s v="USD"/>
    <n v="1489903200"/>
    <n v="1488459307"/>
    <b v="0"/>
    <n v="30"/>
    <b v="0"/>
    <x v="23"/>
    <n v="0.754"/>
    <n v="251.33333333333334"/>
    <x v="8"/>
    <s v="plays"/>
    <x v="1905"/>
    <d v="2442-02-17T12:00:00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s v="US"/>
    <s v="USD"/>
    <n v="1462766400"/>
    <n v="1460219110"/>
    <b v="0"/>
    <n v="37"/>
    <b v="0"/>
    <x v="23"/>
    <n v="0.78100000000000003"/>
    <n v="105.54054054054055"/>
    <x v="8"/>
    <s v="plays"/>
    <x v="1906"/>
    <d v="2433-07-13T16:00:00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x v="1"/>
    <s v="GB"/>
    <s v="GBP"/>
    <n v="1483286127"/>
    <n v="1479830127"/>
    <b v="0"/>
    <n v="456"/>
    <b v="0"/>
    <x v="4"/>
    <n v="0.78927352941176465"/>
    <n v="117.69868421052631"/>
    <x v="1"/>
    <s v="wearables"/>
    <x v="1907"/>
    <d v="2440-01-13T15:14:30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s v="CA"/>
    <s v="CAD"/>
    <n v="1482663600"/>
    <n v="1480800568"/>
    <b v="0"/>
    <n v="12"/>
    <b v="0"/>
    <x v="16"/>
    <n v="0.79"/>
    <n v="131.66666666666666"/>
    <x v="7"/>
    <s v="places"/>
    <x v="1908"/>
    <d v="2439-11-02T14:00:00"/>
  </r>
  <r>
    <n v="1004"/>
    <s v="AllerGuarder: Bluetooth wristband helps food-allergy kids"/>
    <s v="Harnessing wearable technology as a powerful defense for food-allergy children."/>
    <x v="23"/>
    <n v="20552"/>
    <x v="0"/>
    <s v="US"/>
    <s v="USD"/>
    <n v="1455814827"/>
    <n v="1453222827"/>
    <b v="0"/>
    <n v="95"/>
    <b v="0"/>
    <x v="4"/>
    <n v="0.82208000000000003"/>
    <n v="216.33684210526314"/>
    <x v="1"/>
    <s v="wearables"/>
    <x v="1909"/>
    <d v="2431-05-01T02:04:30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s v="US"/>
    <s v="USD"/>
    <n v="1385136000"/>
    <n v="1381923548"/>
    <b v="0"/>
    <n v="890"/>
    <b v="0"/>
    <x v="4"/>
    <n v="0.824221076923077"/>
    <n v="120.39184269662923"/>
    <x v="1"/>
    <s v="wearables"/>
    <x v="1910"/>
    <d v="2408-12-06T16:00:00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s v="US"/>
    <s v="USD"/>
    <n v="1466449140"/>
    <n v="1463392828"/>
    <b v="0"/>
    <n v="96"/>
    <b v="0"/>
    <x v="4"/>
    <n v="0.82817600000000002"/>
    <n v="301.93916666666667"/>
    <x v="1"/>
    <s v="wearables"/>
    <x v="1911"/>
    <d v="2434-09-12T21:50:00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s v="US"/>
    <s v="USD"/>
    <n v="1418849028"/>
    <n v="1415825028"/>
    <b v="0"/>
    <n v="224"/>
    <b v="0"/>
    <x v="4"/>
    <n v="0.84946999999999995"/>
    <n v="379.22767857142856"/>
    <x v="1"/>
    <s v="wearables"/>
    <x v="1912"/>
    <d v="2419-08-13T15:18:00"/>
  </r>
  <r>
    <n v="3937"/>
    <s v="Fever - a workshop production"/>
    <s v="Support the artists of the new play FEVER: a story of love, friendship and sonnets. Donate to help us develop this production!"/>
    <x v="309"/>
    <n v="2485"/>
    <x v="1"/>
    <s v="US"/>
    <s v="USD"/>
    <n v="1468249760"/>
    <n v="1465830560"/>
    <b v="0"/>
    <n v="10"/>
    <b v="0"/>
    <x v="23"/>
    <n v="0.86135181975736563"/>
    <n v="248.5"/>
    <x v="8"/>
    <s v="plays"/>
    <x v="1913"/>
    <d v="2435-04-09T07:33:20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s v="US"/>
    <s v="USD"/>
    <n v="1429564165"/>
    <n v="1426972165"/>
    <b v="0"/>
    <n v="37"/>
    <b v="0"/>
    <x v="25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x v="307"/>
    <n v="190"/>
    <x v="0"/>
    <s v="US"/>
    <s v="USD"/>
    <n v="1468351341"/>
    <n v="1467746541"/>
    <b v="0"/>
    <n v="4"/>
    <b v="0"/>
    <x v="8"/>
    <n v="0.95477386934673369"/>
    <n v="47.5"/>
    <x v="4"/>
    <s v="audio"/>
    <x v="1915"/>
    <d v="2435-04-21T01:43:30"/>
  </r>
  <r>
    <n v="31"/>
    <s v="The Alan Katz Show"/>
    <s v="After a two-year hiatus, The Alan Katz Show is coming back! But it can't unless we can get a 16gb flash drive valued at $12.71!"/>
    <x v="310"/>
    <n v="13"/>
    <x v="3"/>
    <s v="US"/>
    <s v="USD"/>
    <n v="1453748434"/>
    <n v="1452193234"/>
    <b v="0"/>
    <n v="1"/>
    <b v="1"/>
    <x v="29"/>
    <n v="1"/>
    <n v="13"/>
    <x v="0"/>
    <s v="television"/>
    <x v="1916"/>
    <d v="2430-09-03T22:05:40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s v="US"/>
    <s v="USD"/>
    <n v="1412516354"/>
    <n v="1409924354"/>
    <b v="0"/>
    <n v="19"/>
    <b v="1"/>
    <x v="29"/>
    <n v="1"/>
    <n v="105.26315789473684"/>
    <x v="0"/>
    <s v="television"/>
    <x v="1917"/>
    <d v="2417-08-10T16:32:20"/>
  </r>
  <r>
    <n v="44"/>
    <s v="BIG WHISKEY TV Show"/>
    <s v="The Creator of the hit FOX show THE BOURBON LOUNGE brings you BIG WHISKEY. A new travel show exploring whiskey like you've never seen."/>
    <x v="38"/>
    <n v="2000"/>
    <x v="3"/>
    <s v="US"/>
    <s v="USD"/>
    <n v="1412648537"/>
    <n v="1408760537"/>
    <b v="0"/>
    <n v="15"/>
    <b v="1"/>
    <x v="29"/>
    <n v="1"/>
    <n v="133.33333333333334"/>
    <x v="0"/>
    <s v="television"/>
    <x v="1918"/>
    <d v="2417-08-25T23:42:50"/>
  </r>
  <r>
    <n v="49"/>
    <s v="Driving Jersey - Season Five"/>
    <s v="Driving Jersey is real people telling real stories."/>
    <x v="39"/>
    <n v="12000"/>
    <x v="3"/>
    <s v="US"/>
    <s v="USD"/>
    <n v="1445660045"/>
    <n v="1443068045"/>
    <b v="0"/>
    <n v="87"/>
    <b v="1"/>
    <x v="29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x v="3"/>
    <n v="600"/>
    <x v="3"/>
    <s v="GB"/>
    <s v="GBP"/>
    <n v="1422637200"/>
    <n v="1419271458"/>
    <b v="0"/>
    <n v="22"/>
    <b v="1"/>
    <x v="29"/>
    <n v="1"/>
    <n v="27.272727272727273"/>
    <x v="0"/>
    <s v="television"/>
    <x v="1920"/>
    <d v="2420-10-25T02:00:00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s v="US"/>
    <s v="USD"/>
    <n v="1304395140"/>
    <n v="1297620584"/>
    <b v="0"/>
    <n v="18"/>
    <b v="1"/>
    <x v="30"/>
    <n v="1"/>
    <n v="50"/>
    <x v="0"/>
    <s v="shorts"/>
    <x v="1921"/>
    <d v="2383-05-07T15:50:00"/>
  </r>
  <r>
    <n v="84"/>
    <s v="Redemption - Short Film"/>
    <s v="&quot;A sociopath crosses paths with the person he must confront about his wife's murder, it might be himself&quot;"/>
    <x v="60"/>
    <n v="500"/>
    <x v="3"/>
    <s v="US"/>
    <s v="USD"/>
    <n v="1305483086"/>
    <n v="1302891086"/>
    <b v="0"/>
    <n v="7"/>
    <b v="1"/>
    <x v="30"/>
    <n v="1"/>
    <n v="71.428571428571431"/>
    <x v="0"/>
    <s v="shorts"/>
    <x v="1922"/>
    <d v="2383-09-10T13:54:20"/>
  </r>
  <r>
    <n v="100"/>
    <s v="Two Sisters"/>
    <s v="Two sisters share a fragile relationship. When their mother dies and they inherit the family house, old problems rise to the surface."/>
    <x v="6"/>
    <n v="5000"/>
    <x v="3"/>
    <s v="US"/>
    <s v="USD"/>
    <n v="1352055886"/>
    <n v="1350324286"/>
    <b v="0"/>
    <n v="26"/>
    <b v="1"/>
    <x v="30"/>
    <n v="1"/>
    <n v="192.30769230769232"/>
    <x v="0"/>
    <s v="shorts"/>
    <x v="1923"/>
    <d v="2398-06-13T22:47:40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s v="US"/>
    <s v="USD"/>
    <n v="1359052710"/>
    <n v="1356979110"/>
    <b v="0"/>
    <n v="35"/>
    <b v="1"/>
    <x v="30"/>
    <n v="1"/>
    <n v="100"/>
    <x v="0"/>
    <s v="shorts"/>
    <x v="1924"/>
    <d v="2400-08-31T18:25:00"/>
  </r>
  <r>
    <n v="139"/>
    <s v="Roman Dead (Canceled)"/>
    <s v="When  Rome is infected with a zombie plague, Lucius Agrippa and a small group fights for survival"/>
    <x v="60"/>
    <n v="500"/>
    <x v="0"/>
    <s v="US"/>
    <s v="USD"/>
    <n v="1436738772"/>
    <n v="1435874772"/>
    <b v="0"/>
    <n v="1"/>
    <b v="0"/>
    <x v="0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s v="US"/>
    <s v="USD"/>
    <n v="1279555200"/>
    <n v="1276480894"/>
    <b v="1"/>
    <n v="50"/>
    <b v="1"/>
    <x v="31"/>
    <n v="1"/>
    <n v="100"/>
    <x v="0"/>
    <s v="documentary"/>
    <x v="1926"/>
    <d v="2375-06-23T16:00:00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s v="US"/>
    <s v="USD"/>
    <n v="1431046372"/>
    <n v="1429318372"/>
    <b v="0"/>
    <n v="14"/>
    <b v="1"/>
    <x v="31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s v="US"/>
    <s v="USD"/>
    <n v="1410601041"/>
    <n v="1406713041"/>
    <b v="0"/>
    <n v="12"/>
    <b v="1"/>
    <x v="23"/>
    <n v="1"/>
    <n v="1000"/>
    <x v="8"/>
    <s v="plays"/>
    <x v="1928"/>
    <d v="2417-01-01T00:13:30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s v="US"/>
    <s v="USD"/>
    <n v="1481957940"/>
    <n v="1478050429"/>
    <b v="0"/>
    <n v="31"/>
    <b v="1"/>
    <x v="23"/>
    <n v="1"/>
    <n v="129.03225806451613"/>
    <x v="8"/>
    <s v="plays"/>
    <x v="1929"/>
    <d v="2439-08-12T21:50:00"/>
  </r>
  <r>
    <n v="782"/>
    <s v="Richie Ray finally records a new record!"/>
    <s v="After almost three years of being out of music, I've decided to finally make the solo record I've wanted to do for years."/>
    <x v="121"/>
    <n v="700"/>
    <x v="3"/>
    <s v="US"/>
    <s v="USD"/>
    <n v="1345918302"/>
    <n v="1343326302"/>
    <b v="0"/>
    <n v="14"/>
    <b v="1"/>
    <x v="32"/>
    <n v="1"/>
    <n v="50"/>
    <x v="3"/>
    <s v="rock"/>
    <x v="1930"/>
    <d v="2396-07-03T13:57:00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s v="US"/>
    <s v="USD"/>
    <n v="1311393540"/>
    <n v="1309919526"/>
    <b v="0"/>
    <n v="18"/>
    <b v="1"/>
    <x v="32"/>
    <n v="1"/>
    <n v="305.55555555555554"/>
    <x v="3"/>
    <s v="rock"/>
    <x v="1931"/>
    <d v="2385-07-25T15:50:00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s v="CA"/>
    <s v="CAD"/>
    <n v="1419224340"/>
    <n v="1416363886"/>
    <b v="0"/>
    <n v="43"/>
    <b v="1"/>
    <x v="32"/>
    <n v="1"/>
    <n v="104.65116279069767"/>
    <x v="3"/>
    <s v="rock"/>
    <x v="1932"/>
    <d v="2419-09-26T01:50:00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x v="3"/>
    <s v="US"/>
    <s v="USD"/>
    <n v="1430712060"/>
    <n v="1427753265"/>
    <b v="0"/>
    <n v="78"/>
    <b v="1"/>
    <x v="32"/>
    <n v="1"/>
    <n v="224.12820512820514"/>
    <x v="3"/>
    <s v="rock"/>
    <x v="1933"/>
    <d v="2015-05-04T04:01:00"/>
  </r>
  <r>
    <n v="847"/>
    <s v="CENTROPYMUSIC"/>
    <s v="MUSIC WITH MEANING!  MUSIC THAT MATTERS!!!"/>
    <x v="312"/>
    <n v="10"/>
    <x v="3"/>
    <s v="US"/>
    <s v="USD"/>
    <n v="1436555376"/>
    <n v="1433963376"/>
    <b v="0"/>
    <n v="1"/>
    <b v="1"/>
    <x v="33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x v="119"/>
    <n v="300"/>
    <x v="3"/>
    <s v="US"/>
    <s v="USD"/>
    <n v="1429038033"/>
    <n v="1426446033"/>
    <b v="0"/>
    <n v="16"/>
    <b v="1"/>
    <x v="33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x v="119"/>
    <n v="300"/>
    <x v="3"/>
    <s v="US"/>
    <s v="USD"/>
    <n v="1424116709"/>
    <n v="1421524709"/>
    <b v="0"/>
    <n v="10"/>
    <b v="1"/>
    <x v="33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x v="4"/>
    <n v="1200"/>
    <x v="3"/>
    <s v="ES"/>
    <s v="EUR"/>
    <n v="1448463431"/>
    <n v="1444831031"/>
    <b v="0"/>
    <n v="24"/>
    <b v="1"/>
    <x v="33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x v="46"/>
    <n v="2500"/>
    <x v="3"/>
    <s v="US"/>
    <s v="USD"/>
    <n v="1480559011"/>
    <n v="1477963411"/>
    <b v="0"/>
    <n v="50"/>
    <b v="1"/>
    <x v="23"/>
    <n v="1"/>
    <n v="50"/>
    <x v="8"/>
    <s v="plays"/>
    <x v="1938"/>
    <d v="2439-03-03T23:55:10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s v="US"/>
    <s v="USD"/>
    <n v="1455523140"/>
    <n v="1453925727"/>
    <b v="0"/>
    <n v="5"/>
    <b v="1"/>
    <x v="34"/>
    <n v="1"/>
    <n v="40"/>
    <x v="2"/>
    <s v="nonfiction"/>
    <x v="1939"/>
    <d v="2431-03-28T07:50:00"/>
  </r>
  <r>
    <n v="1633"/>
    <s v="ELIZABETH REX"/>
    <s v="We are a four piece rock band that has played shows in and around NYC including Mercury Lounge.  Two of our members are now in LA."/>
    <x v="20"/>
    <n v="10000"/>
    <x v="3"/>
    <s v="US"/>
    <s v="USD"/>
    <n v="1326690000"/>
    <n v="1324329156"/>
    <b v="0"/>
    <n v="58"/>
    <b v="1"/>
    <x v="32"/>
    <n v="1"/>
    <n v="172.41379310344828"/>
    <x v="3"/>
    <s v="rock"/>
    <x v="1940"/>
    <d v="2390-05-31T02:00:00"/>
  </r>
  <r>
    <n v="1639"/>
    <s v="The One Two 7s Are Recording an Album!"/>
    <s v="We've written the music and now it's time to record. We're excited to work with Nic at Different Fur studios but we need your help!"/>
    <x v="293"/>
    <n v="1800"/>
    <x v="3"/>
    <s v="US"/>
    <s v="USD"/>
    <n v="1330789165"/>
    <n v="1328197165"/>
    <b v="0"/>
    <n v="19"/>
    <b v="1"/>
    <x v="32"/>
    <n v="1"/>
    <n v="94.736842105263165"/>
    <x v="3"/>
    <s v="rock"/>
    <x v="1941"/>
    <d v="2391-09-17T12:34:10"/>
  </r>
  <r>
    <n v="1642"/>
    <s v="Pop Garden Radio Presents: Season 2 CD"/>
    <s v="Pop Garden Radio Presents: The Rock on the Road Tour Season 2 CD. 23 great Pop tracks from independent Pop artists."/>
    <x v="4"/>
    <n v="1200"/>
    <x v="3"/>
    <s v="US"/>
    <s v="USD"/>
    <n v="1308011727"/>
    <n v="1306283727"/>
    <b v="0"/>
    <n v="28"/>
    <b v="1"/>
    <x v="35"/>
    <n v="1"/>
    <n v="42.857142857142854"/>
    <x v="3"/>
    <s v="pop"/>
    <x v="1942"/>
    <d v="2384-06-29T05:54:30"/>
  </r>
  <r>
    <n v="1689"/>
    <s v="Fly Away"/>
    <s v="Praising the Living God in the second half of life."/>
    <x v="82"/>
    <n v="2400"/>
    <x v="2"/>
    <s v="US"/>
    <s v="USD"/>
    <n v="1489700230"/>
    <n v="1487111830"/>
    <b v="0"/>
    <n v="14"/>
    <b v="0"/>
    <x v="17"/>
    <n v="1"/>
    <n v="171.42857142857142"/>
    <x v="3"/>
    <s v="faith"/>
    <x v="1943"/>
    <d v="2442-01-25T00:11:40"/>
  </r>
  <r>
    <n v="1822"/>
    <s v="Wood Butcher's new music video- I Don't Wanna Party"/>
    <s v="Wood Butcher needs your help to make this happen. Buy a CD, support local music!"/>
    <x v="119"/>
    <n v="300"/>
    <x v="3"/>
    <s v="CA"/>
    <s v="CAD"/>
    <n v="1391194860"/>
    <n v="1388084862"/>
    <b v="0"/>
    <n v="11"/>
    <b v="1"/>
    <x v="32"/>
    <n v="1"/>
    <n v="27.272727272727273"/>
    <x v="3"/>
    <s v="rock"/>
    <x v="1944"/>
    <d v="2410-11-07T22:10:00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s v="US"/>
    <s v="USD"/>
    <n v="1466139300"/>
    <n v="1464854398"/>
    <b v="0"/>
    <n v="19"/>
    <b v="1"/>
    <x v="32"/>
    <n v="1"/>
    <n v="52.631578947368418"/>
    <x v="3"/>
    <s v="rock"/>
    <x v="1945"/>
    <d v="2434-08-08T01:10:00"/>
  </r>
  <r>
    <n v="1857"/>
    <s v="Holy Water Moses - A Hail Dale Project"/>
    <s v="We need to get back to Nashville to record our second record, a full LP this time.  It ain't cheap and we need your help!"/>
    <x v="7"/>
    <n v="3000"/>
    <x v="3"/>
    <s v="US"/>
    <s v="USD"/>
    <n v="1410546413"/>
    <n v="1407954413"/>
    <b v="0"/>
    <n v="22"/>
    <b v="1"/>
    <x v="32"/>
    <n v="1"/>
    <n v="136.36363636363637"/>
    <x v="3"/>
    <s v="rock"/>
    <x v="1946"/>
    <d v="2416-12-25T16:28:50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s v="US"/>
    <s v="USD"/>
    <n v="1317576973"/>
    <n v="1312392973"/>
    <b v="0"/>
    <n v="22"/>
    <b v="1"/>
    <x v="7"/>
    <n v="1"/>
    <n v="113.63636363636364"/>
    <x v="3"/>
    <s v="indie rock"/>
    <x v="1947"/>
    <d v="2387-07-11T08:02:10"/>
  </r>
  <r>
    <n v="2097"/>
    <s v="Caverns of Sonora"/>
    <s v="Engine is ready to record our sophomore release. The songs are written, the musicians are ready. Help us bring this into existence!"/>
    <x v="7"/>
    <n v="3000"/>
    <x v="3"/>
    <s v="US"/>
    <s v="USD"/>
    <n v="1322751735"/>
    <n v="1317564135"/>
    <b v="0"/>
    <n v="38"/>
    <b v="1"/>
    <x v="7"/>
    <n v="1"/>
    <n v="78.94736842105263"/>
    <x v="3"/>
    <s v="indie rock"/>
    <x v="1948"/>
    <d v="2389-03-01T06:22:30"/>
  </r>
  <r>
    <n v="2112"/>
    <s v="BBB Kickstarter Two"/>
    <s v="BBB is going back into the studio to record and release &quot;Felix From Canada&quot; by popular demand.  We need your help!"/>
    <x v="119"/>
    <n v="300"/>
    <x v="3"/>
    <s v="US"/>
    <s v="USD"/>
    <n v="1366064193"/>
    <n v="1364854593"/>
    <b v="0"/>
    <n v="11"/>
    <b v="1"/>
    <x v="7"/>
    <n v="1"/>
    <n v="27.272727272727273"/>
    <x v="3"/>
    <s v="indie rock"/>
    <x v="1949"/>
    <d v="2402-11-21T06:45:30"/>
  </r>
  <r>
    <n v="2169"/>
    <s v="Pedals and Effects Arena Corner"/>
    <s v="An innovative new YouTube series reviewing the HOT new music technology that people love. For Rockers, Jazzers, Rappers and everyone"/>
    <x v="313"/>
    <n v="153"/>
    <x v="3"/>
    <s v="US"/>
    <s v="USD"/>
    <n v="1488473351"/>
    <n v="1488214151"/>
    <b v="0"/>
    <n v="7"/>
    <b v="1"/>
    <x v="32"/>
    <n v="1"/>
    <n v="21.857142857142858"/>
    <x v="3"/>
    <s v="rock"/>
    <x v="1950"/>
    <d v="2441-09-05T00:11:50"/>
  </r>
  <r>
    <n v="2172"/>
    <s v="Hollow point 9, Sins Of Yesterday CD"/>
    <s v="hey friends. We are Hollow Point 9._x000a_We are calling on you to help us._x000a_In our journey to make our debut album."/>
    <x v="19"/>
    <n v="1000"/>
    <x v="3"/>
    <s v="US"/>
    <s v="USD"/>
    <n v="1429365320"/>
    <n v="1426773320"/>
    <b v="0"/>
    <n v="13"/>
    <b v="1"/>
    <x v="32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x v="38"/>
    <n v="2000"/>
    <x v="3"/>
    <s v="US"/>
    <s v="USD"/>
    <n v="1384580373"/>
    <n v="1381984773"/>
    <b v="0"/>
    <n v="7"/>
    <b v="1"/>
    <x v="36"/>
    <n v="1"/>
    <n v="285.71428571428572"/>
    <x v="3"/>
    <s v="electronic music"/>
    <x v="1952"/>
    <d v="2408-10-03T08:35:30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s v="US"/>
    <s v="USD"/>
    <n v="1368066453"/>
    <n v="1365474453"/>
    <b v="0"/>
    <n v="52"/>
    <b v="1"/>
    <x v="7"/>
    <n v="1"/>
    <n v="48.07692307692308"/>
    <x v="3"/>
    <s v="indie rock"/>
    <x v="1953"/>
    <d v="2403-07-11T00:35:30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s v="US"/>
    <s v="USD"/>
    <n v="1352573869"/>
    <n v="1349978269"/>
    <b v="0"/>
    <n v="47"/>
    <b v="1"/>
    <x v="7"/>
    <n v="1"/>
    <n v="42.553191489361701"/>
    <x v="3"/>
    <s v="indie rock"/>
    <x v="1954"/>
    <d v="2398-08-12T21:38:10"/>
  </r>
  <r>
    <n v="2480"/>
    <s v="Either, Either EP"/>
    <s v="We are a band from Long Beach, Ca looking to record our first EP. Any little bit counts and your support would mean the world to us!"/>
    <x v="38"/>
    <n v="2000"/>
    <x v="3"/>
    <s v="US"/>
    <s v="USD"/>
    <n v="1444516084"/>
    <n v="1439332084"/>
    <b v="0"/>
    <n v="8"/>
    <b v="1"/>
    <x v="7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x v="16"/>
    <n v="6000"/>
    <x v="3"/>
    <s v="US"/>
    <s v="USD"/>
    <n v="1364597692"/>
    <n v="1361577292"/>
    <b v="0"/>
    <n v="10"/>
    <b v="1"/>
    <x v="7"/>
    <n v="1"/>
    <n v="600"/>
    <x v="3"/>
    <s v="indie rock"/>
    <x v="1956"/>
    <d v="2402-06-04T13:08:40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s v="US"/>
    <s v="USD"/>
    <n v="1461336720"/>
    <n v="1459431960"/>
    <b v="0"/>
    <n v="27"/>
    <b v="1"/>
    <x v="37"/>
    <n v="1"/>
    <n v="185.18518518518519"/>
    <x v="3"/>
    <s v="classical music"/>
    <x v="1957"/>
    <d v="2433-01-29T04:40:00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s v="US"/>
    <s v="USD"/>
    <n v="1429505400"/>
    <n v="1426711505"/>
    <b v="0"/>
    <n v="48"/>
    <b v="1"/>
    <x v="37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s v="CA"/>
    <s v="CAD"/>
    <n v="1425937761"/>
    <n v="1422917361"/>
    <b v="0"/>
    <n v="84"/>
    <b v="1"/>
    <x v="21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s v="GB"/>
    <s v="GBP"/>
    <n v="1411510135"/>
    <n v="1408918135"/>
    <b v="0"/>
    <n v="35"/>
    <b v="1"/>
    <x v="23"/>
    <n v="1"/>
    <n v="28.571428571428573"/>
    <x v="8"/>
    <s v="plays"/>
    <x v="1960"/>
    <d v="2417-04-16T05:29:10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s v="US"/>
    <s v="USD"/>
    <n v="1427469892"/>
    <n v="1424881492"/>
    <b v="0"/>
    <n v="94"/>
    <b v="1"/>
    <x v="23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x v="7"/>
    <n v="3000"/>
    <x v="3"/>
    <s v="US"/>
    <s v="USD"/>
    <n v="1399867140"/>
    <n v="1398802148"/>
    <b v="0"/>
    <n v="11"/>
    <b v="1"/>
    <x v="23"/>
    <n v="1"/>
    <n v="272.72727272727275"/>
    <x v="8"/>
    <s v="plays"/>
    <x v="1962"/>
    <d v="2413-08-07T15:50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s v="CA"/>
    <s v="CAD"/>
    <n v="1449701284"/>
    <n v="1446241684"/>
    <b v="0"/>
    <n v="21"/>
    <b v="1"/>
    <x v="23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s v="GB"/>
    <s v="GBP"/>
    <n v="1431982727"/>
    <n v="1428094727"/>
    <b v="0"/>
    <n v="6"/>
    <b v="1"/>
    <x v="25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x v="119"/>
    <n v="300"/>
    <x v="3"/>
    <s v="US"/>
    <s v="USD"/>
    <n v="1422068400"/>
    <n v="1420774779"/>
    <b v="0"/>
    <n v="10"/>
    <b v="1"/>
    <x v="25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x v="19"/>
    <n v="1000"/>
    <x v="3"/>
    <s v="US"/>
    <s v="USD"/>
    <n v="1457135846"/>
    <n v="1454543846"/>
    <b v="0"/>
    <n v="24"/>
    <b v="1"/>
    <x v="25"/>
    <n v="1"/>
    <n v="41.666666666666664"/>
    <x v="8"/>
    <s v="musical"/>
    <x v="1966"/>
    <d v="2431-09-30T23:34:20"/>
  </r>
  <r>
    <n v="2988"/>
    <s v="Curtain up at the Shoebox Theatre!"/>
    <s v="Since October 2015 the Shoebox Theatre has become a hub of creativity - The next step in our journey is to hang stage curtains!"/>
    <x v="19"/>
    <n v="1000"/>
    <x v="3"/>
    <s v="GB"/>
    <s v="GBP"/>
    <n v="1466412081"/>
    <n v="1463820081"/>
    <b v="0"/>
    <n v="28"/>
    <b v="1"/>
    <x v="24"/>
    <n v="1"/>
    <n v="35.714285714285715"/>
    <x v="8"/>
    <s v="spaces"/>
    <x v="1967"/>
    <d v="2434-09-08T14:53:30"/>
  </r>
  <r>
    <n v="2990"/>
    <s v="The Gloria Theatre Project"/>
    <s v="We are a non-profit revitalizing the Gloria Theatre - our gift to the community - and we need your help #arts #community #theater"/>
    <x v="20"/>
    <n v="10000"/>
    <x v="3"/>
    <s v="US"/>
    <s v="USD"/>
    <n v="1452174420"/>
    <n v="1449150420"/>
    <b v="0"/>
    <n v="27"/>
    <b v="1"/>
    <x v="24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x v="60"/>
    <n v="500"/>
    <x v="3"/>
    <s v="US"/>
    <s v="USD"/>
    <n v="1485885600"/>
    <n v="1484682670"/>
    <b v="0"/>
    <n v="8"/>
    <b v="1"/>
    <x v="24"/>
    <n v="1"/>
    <n v="62.5"/>
    <x v="8"/>
    <s v="spaces"/>
    <x v="1969"/>
    <d v="2440-11-09T12:00:00"/>
  </r>
  <r>
    <n v="3031"/>
    <s v="Blue Thyme Nights"/>
    <s v="Blue Thyme Nights is the production of Am I Blue by Beth Henley &amp; Thymus Vulgaris by Lanford  Wilson._x000a__x000a_Artwork by Charlotte Ager"/>
    <x v="17"/>
    <n v="1500"/>
    <x v="3"/>
    <s v="US"/>
    <s v="USD"/>
    <n v="1476479447"/>
    <n v="1471295447"/>
    <b v="0"/>
    <n v="29"/>
    <b v="1"/>
    <x v="24"/>
    <n v="1"/>
    <n v="51.724137931034484"/>
    <x v="8"/>
    <s v="spaces"/>
    <x v="1970"/>
    <d v="2437-11-16T19:47:50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s v="GB"/>
    <s v="GBP"/>
    <n v="1405553241"/>
    <n v="1404948441"/>
    <b v="1"/>
    <n v="24"/>
    <b v="1"/>
    <x v="23"/>
    <n v="1"/>
    <n v="41.666666666666664"/>
    <x v="8"/>
    <s v="plays"/>
    <x v="1971"/>
    <d v="2415-05-27T18:33:30"/>
  </r>
  <r>
    <n v="3287"/>
    <s v="Three Things: Stories About Life"/>
    <s v="An inspirational one-man play about crisis, community, and the search for wholeness."/>
    <x v="46"/>
    <n v="2500"/>
    <x v="3"/>
    <s v="CA"/>
    <s v="CAD"/>
    <n v="1448733628"/>
    <n v="1446573628"/>
    <b v="0"/>
    <n v="34"/>
    <b v="1"/>
    <x v="23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x v="16"/>
    <n v="6000"/>
    <x v="3"/>
    <s v="US"/>
    <s v="USD"/>
    <n v="1405802330"/>
    <n v="1403210330"/>
    <b v="0"/>
    <n v="83"/>
    <b v="1"/>
    <x v="23"/>
    <n v="1"/>
    <n v="72.289156626506028"/>
    <x v="8"/>
    <s v="plays"/>
    <x v="1973"/>
    <d v="2415-06-25T14:28:20"/>
  </r>
  <r>
    <n v="3336"/>
    <s v="WILDE TALES"/>
    <s v="A theatrical adaptation of Oscar Wilde's short stories, presented by Suitcase Civilians at The Space, April 5-10 2016."/>
    <x v="49"/>
    <n v="250"/>
    <x v="3"/>
    <s v="GB"/>
    <s v="GBP"/>
    <n v="1459845246"/>
    <n v="1457429646"/>
    <b v="0"/>
    <n v="9"/>
    <b v="1"/>
    <x v="23"/>
    <n v="1"/>
    <n v="27.777777777777779"/>
    <x v="8"/>
    <s v="plays"/>
    <x v="1974"/>
    <d v="2432-08-09T13:41:00"/>
  </r>
  <r>
    <n v="3341"/>
    <s v="Today I Live"/>
    <s v="A London flat, two stories play simultaneously. Irish mapmaker 1821, Iranian artist present day. Each senses the other. Worlds collide."/>
    <x v="314"/>
    <n v="3350"/>
    <x v="3"/>
    <s v="GB"/>
    <s v="GBP"/>
    <n v="1465750800"/>
    <n v="1463771421"/>
    <b v="0"/>
    <n v="28"/>
    <b v="1"/>
    <x v="23"/>
    <n v="1"/>
    <n v="119.64285714285714"/>
    <x v="8"/>
    <s v="plays"/>
    <x v="1975"/>
    <d v="2434-06-24T02:00:00"/>
  </r>
  <r>
    <n v="3375"/>
    <s v="The Frida Kahlo of Penge West"/>
    <s v="Production of wickedly funny new play for two women, written by iconic songwriter and ex-London's Burning man, Chris Larner"/>
    <x v="7"/>
    <n v="3000"/>
    <x v="3"/>
    <s v="GB"/>
    <s v="GBP"/>
    <n v="1400423973"/>
    <n v="1399387173"/>
    <b v="0"/>
    <n v="17"/>
    <b v="1"/>
    <x v="23"/>
    <n v="1"/>
    <n v="176.47058823529412"/>
    <x v="8"/>
    <s v="plays"/>
    <x v="1976"/>
    <d v="2413-10-11T02:35:30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s v="US"/>
    <s v="USD"/>
    <n v="1418244552"/>
    <n v="1415652552"/>
    <b v="0"/>
    <n v="15"/>
    <b v="1"/>
    <x v="23"/>
    <n v="1"/>
    <n v="133.33333333333334"/>
    <x v="8"/>
    <s v="plays"/>
    <x v="1977"/>
    <d v="2419-06-04T16:12:00"/>
  </r>
  <r>
    <n v="3392"/>
    <s v="1 in 3"/>
    <s v="Life is more than the days you have left. 1 in 3 tells of two normal people &amp; their confrontation with mortality and the dice of fate."/>
    <x v="60"/>
    <n v="500"/>
    <x v="3"/>
    <s v="GB"/>
    <s v="GBP"/>
    <n v="1462565855"/>
    <n v="1458245855"/>
    <b v="0"/>
    <n v="12"/>
    <b v="1"/>
    <x v="23"/>
    <n v="1"/>
    <n v="41.666666666666664"/>
    <x v="8"/>
    <s v="plays"/>
    <x v="1978"/>
    <d v="2433-06-20T10:55:50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s v="GB"/>
    <s v="GBP"/>
    <n v="1435230324"/>
    <n v="1432638324"/>
    <b v="0"/>
    <n v="17"/>
    <b v="1"/>
    <x v="23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x v="7"/>
    <n v="3000"/>
    <x v="3"/>
    <s v="GB"/>
    <s v="GBP"/>
    <n v="1411858862"/>
    <n v="1409266862"/>
    <b v="0"/>
    <n v="26"/>
    <b v="1"/>
    <x v="23"/>
    <n v="1"/>
    <n v="115.38461538461539"/>
    <x v="8"/>
    <s v="plays"/>
    <x v="1980"/>
    <d v="2417-05-26T14:10:20"/>
  </r>
  <r>
    <n v="3415"/>
    <s v="Balm in Gilead at Columbia"/>
    <s v="We are raising funds to allow for enhanced scenic, costume, and lighting design. Every dollar helps!"/>
    <x v="26"/>
    <n v="200"/>
    <x v="3"/>
    <s v="US"/>
    <s v="USD"/>
    <n v="1460935800"/>
    <n v="1459999656"/>
    <b v="0"/>
    <n v="9"/>
    <b v="1"/>
    <x v="23"/>
    <n v="1"/>
    <n v="22.222222222222221"/>
    <x v="8"/>
    <s v="plays"/>
    <x v="1981"/>
    <d v="2432-12-13T19:00:00"/>
  </r>
  <r>
    <n v="3427"/>
    <s v="We Were Kings"/>
    <s v="A new play developed in collaboration with graduating theatre makers, premiering at the Edinburgh Fringe Festival 2014."/>
    <x v="17"/>
    <n v="1500"/>
    <x v="3"/>
    <s v="GB"/>
    <s v="GBP"/>
    <n v="1404314952"/>
    <n v="1401722952"/>
    <b v="0"/>
    <n v="29"/>
    <b v="1"/>
    <x v="23"/>
    <n v="1"/>
    <n v="51.724137931034484"/>
    <x v="8"/>
    <s v="plays"/>
    <x v="1982"/>
    <d v="2415-01-04T10:52:00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s v="US"/>
    <s v="USD"/>
    <n v="1408383153"/>
    <n v="1405791153"/>
    <b v="0"/>
    <n v="21"/>
    <b v="1"/>
    <x v="23"/>
    <n v="1"/>
    <n v="95.238095238095241"/>
    <x v="8"/>
    <s v="plays"/>
    <x v="1983"/>
    <d v="2416-04-19T07:25:30"/>
  </r>
  <r>
    <n v="3442"/>
    <s v="An Evening of Radio"/>
    <s v="An Evening of Radio aims to showcase original work written by undergraduate playwriting students in the style of live staged readings."/>
    <x v="49"/>
    <n v="250"/>
    <x v="3"/>
    <s v="US"/>
    <s v="USD"/>
    <n v="1433016672"/>
    <n v="1430424672"/>
    <b v="0"/>
    <n v="8"/>
    <b v="1"/>
    <x v="23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x v="38"/>
    <n v="2000"/>
    <x v="3"/>
    <s v="GB"/>
    <s v="GBP"/>
    <n v="1445604236"/>
    <n v="1443185036"/>
    <b v="0"/>
    <n v="31"/>
    <b v="1"/>
    <x v="23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x v="315"/>
    <n v="4900"/>
    <x v="3"/>
    <s v="US"/>
    <s v="USD"/>
    <n v="1426883220"/>
    <n v="1425067296"/>
    <b v="0"/>
    <n v="33"/>
    <b v="1"/>
    <x v="23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s v="US"/>
    <s v="USD"/>
    <n v="1408252260"/>
    <n v="1406580436"/>
    <b v="0"/>
    <n v="29"/>
    <b v="1"/>
    <x v="23"/>
    <n v="1"/>
    <n v="51.724137931034484"/>
    <x v="8"/>
    <s v="plays"/>
    <x v="1987"/>
    <d v="2416-04-04T03:50:00"/>
  </r>
  <r>
    <n v="3494"/>
    <s v="Special in a Bad Way"/>
    <s v="&quot;Special in a Bad Way&quot; is a comedy that questions American Public Schools in their treatment of the so called, 'learning disabled.'"/>
    <x v="34"/>
    <n v="400"/>
    <x v="3"/>
    <s v="US"/>
    <s v="USD"/>
    <n v="1480140000"/>
    <n v="1479186575"/>
    <b v="0"/>
    <n v="13"/>
    <b v="1"/>
    <x v="23"/>
    <n v="1"/>
    <n v="30.76923076923077"/>
    <x v="8"/>
    <s v="plays"/>
    <x v="1988"/>
    <d v="2439-01-14T12:00:00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s v="US"/>
    <s v="USD"/>
    <n v="1447959491"/>
    <n v="1445363891"/>
    <b v="0"/>
    <n v="8"/>
    <b v="1"/>
    <x v="23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x v="19"/>
    <n v="1000"/>
    <x v="3"/>
    <s v="GB"/>
    <s v="GBP"/>
    <n v="1429789992"/>
    <n v="1424609592"/>
    <b v="0"/>
    <n v="17"/>
    <b v="1"/>
    <x v="23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x v="46"/>
    <n v="2500"/>
    <x v="3"/>
    <s v="US"/>
    <s v="USD"/>
    <n v="1410145200"/>
    <n v="1407197670"/>
    <b v="0"/>
    <n v="11"/>
    <b v="1"/>
    <x v="23"/>
    <n v="1"/>
    <n v="227.27272727272728"/>
    <x v="8"/>
    <s v="plays"/>
    <x v="1991"/>
    <d v="2416-11-09T06:00:00"/>
  </r>
  <r>
    <n v="3517"/>
    <s v="A Bright Room Called Day by Tony Kushner"/>
    <s v="Support an outstanding cast of actors to take on a professional production of a masterpiece of modern theatre"/>
    <x v="1"/>
    <n v="4000"/>
    <x v="3"/>
    <s v="GB"/>
    <s v="GBP"/>
    <n v="1404471600"/>
    <n v="1401910634"/>
    <b v="0"/>
    <n v="13"/>
    <b v="1"/>
    <x v="23"/>
    <n v="1"/>
    <n v="307.69230769230768"/>
    <x v="8"/>
    <s v="plays"/>
    <x v="1992"/>
    <d v="2415-01-22T14:00:00"/>
  </r>
  <r>
    <n v="3522"/>
    <s v="'Over the Top: The true-life tale of Dorothy Lawrence'"/>
    <s v="New show with 2 performers and an original score, bringing the true story of this forgotten WW1 heroine to audiences in the southwest."/>
    <x v="316"/>
    <n v="1395"/>
    <x v="3"/>
    <s v="GB"/>
    <s v="GBP"/>
    <n v="1442311560"/>
    <n v="1439924246"/>
    <b v="0"/>
    <n v="34"/>
    <b v="1"/>
    <x v="23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x v="209"/>
    <n v="2750"/>
    <x v="3"/>
    <s v="GB"/>
    <s v="GBP"/>
    <n v="1460318400"/>
    <n v="1457881057"/>
    <b v="0"/>
    <n v="22"/>
    <b v="1"/>
    <x v="23"/>
    <n v="1"/>
    <n v="125"/>
    <x v="8"/>
    <s v="plays"/>
    <x v="1994"/>
    <d v="2432-10-03T08:00:00"/>
  </r>
  <r>
    <n v="3544"/>
    <s v="Gruoch, or Lady Macbeth"/>
    <s v="Death &amp; Pretzels presents the world premiere of Paul Pasulka's Gruoch, or Lady Macbeth"/>
    <x v="46"/>
    <n v="2500"/>
    <x v="3"/>
    <s v="US"/>
    <s v="USD"/>
    <n v="1425758257"/>
    <n v="1423166257"/>
    <b v="0"/>
    <n v="24"/>
    <b v="1"/>
    <x v="23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317"/>
    <n v="773"/>
    <x v="3"/>
    <s v="GB"/>
    <s v="GBP"/>
    <n v="1403964324"/>
    <n v="1401372324"/>
    <b v="0"/>
    <n v="20"/>
    <b v="1"/>
    <x v="23"/>
    <n v="1"/>
    <n v="38.65"/>
    <x v="8"/>
    <s v="plays"/>
    <x v="1996"/>
    <d v="2414-11-24T20:54:00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s v="IT"/>
    <s v="EUR"/>
    <n v="1479382594"/>
    <n v="1476786994"/>
    <b v="0"/>
    <n v="14"/>
    <b v="1"/>
    <x v="23"/>
    <n v="1"/>
    <n v="171.42857142857142"/>
    <x v="8"/>
    <s v="plays"/>
    <x v="1997"/>
    <d v="2438-10-18T20:05:40"/>
  </r>
  <r>
    <n v="3572"/>
    <s v="Monster"/>
    <s v="A darkly comic one woman show by Abram Rooney as part of The Camden Fringe 2015."/>
    <x v="60"/>
    <n v="500"/>
    <x v="3"/>
    <s v="GB"/>
    <s v="GBP"/>
    <n v="1434894082"/>
    <n v="1432302082"/>
    <b v="0"/>
    <n v="9"/>
    <b v="1"/>
    <x v="23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x v="67"/>
    <n v="100"/>
    <x v="3"/>
    <s v="US"/>
    <s v="USD"/>
    <n v="1480947054"/>
    <n v="1475759454"/>
    <b v="0"/>
    <n v="5"/>
    <b v="1"/>
    <x v="23"/>
    <n v="1"/>
    <n v="20"/>
    <x v="8"/>
    <s v="plays"/>
    <x v="1999"/>
    <d v="2439-04-17T21:49:00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s v="GB"/>
    <s v="GBP"/>
    <n v="1459444656"/>
    <n v="1456856256"/>
    <b v="0"/>
    <n v="14"/>
    <b v="1"/>
    <x v="23"/>
    <n v="1"/>
    <n v="35.714285714285715"/>
    <x v="8"/>
    <s v="plays"/>
    <x v="2000"/>
    <d v="2432-06-24T04:56:00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s v="GB"/>
    <s v="GBP"/>
    <n v="1406719110"/>
    <n v="1405509510"/>
    <b v="0"/>
    <n v="45"/>
    <b v="1"/>
    <x v="23"/>
    <n v="1"/>
    <n v="33.333333333333336"/>
    <x v="8"/>
    <s v="plays"/>
    <x v="2001"/>
    <d v="2415-10-09T17:05:00"/>
  </r>
  <r>
    <n v="3608"/>
    <s v="Petrification"/>
    <s v="Help us get the show on the road! Petrification is a new play about home, memory and identity and we need your help to tour."/>
    <x v="168"/>
    <n v="800"/>
    <x v="3"/>
    <s v="GB"/>
    <s v="GBP"/>
    <n v="1466172000"/>
    <n v="1463418090"/>
    <b v="0"/>
    <n v="27"/>
    <b v="1"/>
    <x v="23"/>
    <n v="1"/>
    <n v="29.62962962962963"/>
    <x v="8"/>
    <s v="plays"/>
    <x v="2002"/>
    <d v="2434-08-11T20:00:00"/>
  </r>
  <r>
    <n v="3613"/>
    <s v="HIS NAME IS ARTHUR HOLMBERG"/>
    <s v="a woman walks into a bar except she looks like a man and no one's serving drinks. one night only"/>
    <x v="203"/>
    <n v="1250"/>
    <x v="3"/>
    <s v="US"/>
    <s v="USD"/>
    <n v="1403964574"/>
    <n v="1401372574"/>
    <b v="0"/>
    <n v="20"/>
    <b v="1"/>
    <x v="23"/>
    <n v="1"/>
    <n v="62.5"/>
    <x v="8"/>
    <s v="plays"/>
    <x v="2003"/>
    <d v="2414-11-24T21:35:40"/>
  </r>
  <r>
    <n v="3627"/>
    <s v="One Shot Theatre Company"/>
    <s v="One Shot Theatre Company is an organization that promotes youth theatre for social change, putting on shows that open a social dialogue"/>
    <x v="38"/>
    <n v="2000"/>
    <x v="3"/>
    <s v="US"/>
    <s v="USD"/>
    <n v="1463803140"/>
    <n v="1459446487"/>
    <b v="0"/>
    <n v="29"/>
    <b v="1"/>
    <x v="23"/>
    <n v="1"/>
    <n v="68.965517241379317"/>
    <x v="8"/>
    <s v="plays"/>
    <x v="2004"/>
    <d v="2433-11-10T15:50:00"/>
  </r>
  <r>
    <n v="3650"/>
    <s v="Weald at The Finborough Theatre"/>
    <s v="A terse and delicate dissection of male emotions from a rural perspective: fathers and sons, legacy and heritage, molasses and mud."/>
    <x v="60"/>
    <n v="500"/>
    <x v="3"/>
    <s v="GB"/>
    <s v="GBP"/>
    <n v="1454412584"/>
    <n v="1452598184"/>
    <b v="0"/>
    <n v="17"/>
    <b v="1"/>
    <x v="23"/>
    <n v="1"/>
    <n v="29.411764705882351"/>
    <x v="8"/>
    <s v="plays"/>
    <x v="2005"/>
    <d v="2430-11-19T18:57:2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s v="GB"/>
    <s v="GBP"/>
    <n v="1419368925"/>
    <n v="1417208925"/>
    <b v="0"/>
    <n v="22"/>
    <b v="1"/>
    <x v="23"/>
    <n v="1"/>
    <n v="11.363636363636363"/>
    <x v="8"/>
    <s v="plays"/>
    <x v="2006"/>
    <d v="2419-10-12T19:27:30"/>
  </r>
  <r>
    <n v="3666"/>
    <s v="Israel LÃ³pez @ Ojai Playwrights Conference"/>
    <s v="Artistic Internship @ Ojai Playwrights Conference"/>
    <x v="4"/>
    <n v="1200"/>
    <x v="3"/>
    <s v="US"/>
    <s v="USD"/>
    <n v="1406185200"/>
    <n v="1404337382"/>
    <b v="0"/>
    <n v="38"/>
    <b v="1"/>
    <x v="23"/>
    <n v="1"/>
    <n v="31.578947368421051"/>
    <x v="8"/>
    <s v="plays"/>
    <x v="2007"/>
    <d v="2415-08-08T22:00:00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s v="DE"/>
    <s v="EUR"/>
    <n v="1472936229"/>
    <n v="1467752229"/>
    <b v="0"/>
    <n v="31"/>
    <b v="1"/>
    <x v="23"/>
    <n v="1"/>
    <n v="145.16129032258064"/>
    <x v="8"/>
    <s v="plays"/>
    <x v="2008"/>
    <d v="2436-10-02T17:31:30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s v="GB"/>
    <s v="GBP"/>
    <n v="1439247600"/>
    <n v="1434625937"/>
    <b v="0"/>
    <n v="3"/>
    <b v="1"/>
    <x v="25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x v="6"/>
    <n v="5000"/>
    <x v="3"/>
    <s v="US"/>
    <s v="USD"/>
    <n v="1427907626"/>
    <n v="1425319226"/>
    <b v="0"/>
    <n v="77"/>
    <b v="1"/>
    <x v="25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x v="17"/>
    <n v="1500"/>
    <x v="3"/>
    <s v="US"/>
    <s v="USD"/>
    <n v="1464482160"/>
    <n v="1462824832"/>
    <b v="0"/>
    <n v="27"/>
    <b v="1"/>
    <x v="25"/>
    <n v="1"/>
    <n v="55.555555555555557"/>
    <x v="8"/>
    <s v="musical"/>
    <x v="2011"/>
    <d v="2434-01-28T06:00:00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s v="US"/>
    <s v="USD"/>
    <n v="1460730079"/>
    <n v="1458138079"/>
    <b v="0"/>
    <n v="15"/>
    <b v="1"/>
    <x v="25"/>
    <n v="1"/>
    <n v="73.333333333333329"/>
    <x v="8"/>
    <s v="musical"/>
    <x v="2012"/>
    <d v="2432-11-19T23:33:10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s v="GB"/>
    <s v="GBP"/>
    <n v="1434234010"/>
    <n v="1431642010"/>
    <b v="0"/>
    <n v="20"/>
    <b v="1"/>
    <x v="25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x v="46"/>
    <n v="2500"/>
    <x v="3"/>
    <s v="CA"/>
    <s v="CAD"/>
    <n v="1428606055"/>
    <n v="1427223655"/>
    <b v="0"/>
    <n v="25"/>
    <b v="1"/>
    <x v="25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s v="GB"/>
    <s v="GBP"/>
    <n v="1429955619"/>
    <n v="1424775219"/>
    <b v="0"/>
    <n v="24"/>
    <b v="1"/>
    <x v="23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s v="US"/>
    <s v="USD"/>
    <n v="1420033187"/>
    <n v="1414845587"/>
    <b v="0"/>
    <n v="28"/>
    <b v="1"/>
    <x v="23"/>
    <n v="1"/>
    <n v="178.57142857142858"/>
    <x v="8"/>
    <s v="plays"/>
    <x v="2016"/>
    <d v="2419-12-28T16:37:50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s v="US"/>
    <s v="USD"/>
    <n v="1414284180"/>
    <n v="1410558948"/>
    <b v="0"/>
    <n v="45"/>
    <b v="1"/>
    <x v="23"/>
    <n v="1.0000058823529412"/>
    <n v="37.777999999999999"/>
    <x v="8"/>
    <s v="plays"/>
    <x v="2017"/>
    <d v="2418-03-03T07:10:00"/>
  </r>
  <r>
    <n v="3815"/>
    <s v="The Canterbury Shakespeare Festival - first season"/>
    <s v="Come and help us make the Canterbury Shakespeare Festival a reality"/>
    <x v="19"/>
    <n v="1000.01"/>
    <x v="3"/>
    <s v="GB"/>
    <s v="GBP"/>
    <n v="1440111600"/>
    <n v="1437545657"/>
    <b v="0"/>
    <n v="20"/>
    <b v="1"/>
    <x v="23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s v="US"/>
    <s v="USD"/>
    <n v="1286756176"/>
    <n v="1282868176"/>
    <b v="0"/>
    <n v="38"/>
    <b v="1"/>
    <x v="7"/>
    <n v="1.0000360000000001"/>
    <n v="131.58368421052631"/>
    <x v="3"/>
    <s v="indie rock"/>
    <x v="2019"/>
    <d v="2377-10-04T02:42:40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s v="GB"/>
    <s v="GBP"/>
    <n v="1459414016"/>
    <n v="1456480016"/>
    <b v="1"/>
    <n v="122"/>
    <b v="1"/>
    <x v="36"/>
    <n v="1.0000828571428571"/>
    <n v="57.381803278688523"/>
    <x v="3"/>
    <s v="electronic music"/>
    <x v="2020"/>
    <d v="2432-06-20T15:49:20"/>
  </r>
  <r>
    <n v="3384"/>
    <s v="The Hat"/>
    <s v="Six gay men, emotional baggage, and online dating: what could go wrong? A play about looking for love and finding something better."/>
    <x v="16"/>
    <n v="6000.66"/>
    <x v="3"/>
    <s v="US"/>
    <s v="USD"/>
    <n v="1448074800"/>
    <n v="1444874768"/>
    <b v="0"/>
    <n v="64"/>
    <b v="1"/>
    <x v="23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s v="US"/>
    <s v="USD"/>
    <n v="1318189261"/>
    <n v="1315597261"/>
    <b v="0"/>
    <n v="100"/>
    <b v="1"/>
    <x v="30"/>
    <n v="1.0001249999999999"/>
    <n v="40.005000000000003"/>
    <x v="0"/>
    <s v="shorts"/>
    <x v="2022"/>
    <d v="2387-09-20T04:50:10"/>
  </r>
  <r>
    <n v="3376"/>
    <s v="The Tutors"/>
    <s v="3 college grads struggling to fund their social network. 1 bratty blackmailing student. 1 dreamy Asian business man. 1 awesome play."/>
    <x v="28"/>
    <n v="8001"/>
    <x v="3"/>
    <s v="US"/>
    <s v="USD"/>
    <n v="1429976994"/>
    <n v="1424796594"/>
    <b v="0"/>
    <n v="19"/>
    <b v="1"/>
    <x v="23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x v="17"/>
    <n v="1500.2"/>
    <x v="3"/>
    <s v="GB"/>
    <s v="GBP"/>
    <n v="1462037777"/>
    <n v="1459445777"/>
    <b v="0"/>
    <n v="37"/>
    <b v="1"/>
    <x v="23"/>
    <n v="1.0001333333333333"/>
    <n v="40.545945945945945"/>
    <x v="8"/>
    <s v="plays"/>
    <x v="2024"/>
    <d v="2433-04-20T08:02:50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s v="US"/>
    <s v="USD"/>
    <n v="1335542446"/>
    <n v="1332950446"/>
    <b v="0"/>
    <n v="28"/>
    <b v="1"/>
    <x v="32"/>
    <n v="1.0002"/>
    <n v="178.60714285714286"/>
    <x v="3"/>
    <s v="rock"/>
    <x v="2025"/>
    <d v="2393-03-20T16:07:40"/>
  </r>
  <r>
    <n v="1603"/>
    <s v="Max's First Solo Album!"/>
    <s v="An exercise in the wild and dangerous world of solo musicianship by Maxwell D Feinstein."/>
    <x v="38"/>
    <n v="2000.66"/>
    <x v="3"/>
    <s v="US"/>
    <s v="USD"/>
    <n v="1327723459"/>
    <n v="1322539459"/>
    <b v="0"/>
    <n v="30"/>
    <b v="1"/>
    <x v="32"/>
    <n v="1.0003299999999999"/>
    <n v="66.688666666666663"/>
    <x v="3"/>
    <s v="rock"/>
    <x v="2026"/>
    <d v="2390-09-27T16:43:10"/>
  </r>
  <r>
    <n v="3557"/>
    <s v="Good Bread Alley"/>
    <s v="A play by April Yvette Thompson. A Gullah Healer Woman and an Afro-Cuban Priest forge a new world of magic &amp; dreams in Jim Crow Miami."/>
    <x v="36"/>
    <n v="100036"/>
    <x v="3"/>
    <s v="US"/>
    <s v="USD"/>
    <n v="1399271911"/>
    <n v="1396334311"/>
    <b v="0"/>
    <n v="558"/>
    <b v="1"/>
    <x v="23"/>
    <n v="1.0003599999999999"/>
    <n v="179.27598566308242"/>
    <x v="8"/>
    <s v="plays"/>
    <x v="2027"/>
    <d v="2413-05-30T18:25:10"/>
  </r>
  <r>
    <n v="3312"/>
    <s v="Richard III"/>
    <s v="Bare Theatre presents one of Shakespeare's most notorious characters in the final chapter of the War of the Roses saga."/>
    <x v="46"/>
    <n v="2501"/>
    <x v="3"/>
    <s v="US"/>
    <s v="USD"/>
    <n v="1478901600"/>
    <n v="1477077946"/>
    <b v="0"/>
    <n v="41"/>
    <b v="1"/>
    <x v="23"/>
    <n v="1.0004"/>
    <n v="61"/>
    <x v="8"/>
    <s v="plays"/>
    <x v="2028"/>
    <d v="2438-08-24T04:00:00"/>
  </r>
  <r>
    <n v="747"/>
    <s v="Trash is Treasure"/>
    <s v="My creations are born in different cultural environment around the globe with Â« what is already there Â» and act as a social impulse"/>
    <x v="11"/>
    <n v="7003"/>
    <x v="3"/>
    <s v="NL"/>
    <s v="EUR"/>
    <n v="1421319240"/>
    <n v="1418649019"/>
    <b v="0"/>
    <n v="55"/>
    <b v="1"/>
    <x v="34"/>
    <n v="1.0004285714285714"/>
    <n v="127.32727272727273"/>
    <x v="2"/>
    <s v="nonfiction"/>
    <x v="2029"/>
    <d v="2420-05-25T13:00:00"/>
  </r>
  <r>
    <n v="8"/>
    <s v="Sizzling in the Kitchen Flynn Style"/>
    <s v="Help us raise the funds to film our pilot episode!"/>
    <x v="55"/>
    <n v="3501.52"/>
    <x v="3"/>
    <s v="US"/>
    <s v="USD"/>
    <n v="1460754000"/>
    <n v="1460155212"/>
    <b v="0"/>
    <n v="12"/>
    <b v="1"/>
    <x v="29"/>
    <n v="1.0004342857142856"/>
    <n v="291.79333333333335"/>
    <x v="0"/>
    <s v="television"/>
    <x v="2030"/>
    <d v="2432-11-22T18:00:00"/>
  </r>
  <r>
    <n v="3216"/>
    <s v="BRUTE"/>
    <s v="Brute (winner of the 2015 IdeasTap Underbelly Award) is new writing based on the true story of a rather twisted, horrible schoolgirl."/>
    <x v="38"/>
    <n v="2001"/>
    <x v="3"/>
    <s v="GB"/>
    <s v="GBP"/>
    <n v="1436625000"/>
    <n v="1433934371"/>
    <b v="1"/>
    <n v="35"/>
    <b v="1"/>
    <x v="23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s v="US"/>
    <s v="USD"/>
    <n v="1463520479"/>
    <n v="1458336479"/>
    <b v="0"/>
    <n v="49"/>
    <b v="1"/>
    <x v="23"/>
    <n v="1.0004999999999999"/>
    <n v="81.673469387755105"/>
    <x v="8"/>
    <s v="plays"/>
    <x v="2032"/>
    <d v="2433-10-08T22:39:50"/>
  </r>
  <r>
    <n v="2487"/>
    <s v="Copyrighting 1978 Champs Finished Album"/>
    <s v="Raise enough money to fund the copyright cost for the full length indie rock record we spent the year recording."/>
    <x v="17"/>
    <n v="1500.76"/>
    <x v="3"/>
    <s v="US"/>
    <s v="USD"/>
    <n v="1338083997"/>
    <n v="1335491997"/>
    <b v="0"/>
    <n v="38"/>
    <b v="1"/>
    <x v="7"/>
    <n v="1.0005066666666667"/>
    <n v="39.493684210526318"/>
    <x v="3"/>
    <s v="indie rock"/>
    <x v="2033"/>
    <d v="2394-01-08T19:59:30"/>
  </r>
  <r>
    <n v="3590"/>
    <s v="The Glasshouse"/>
    <s v="Two men on trial for desertion, confined within a Glasshouse. How long can friendship last? How much can a man stand before he breaks?"/>
    <x v="6"/>
    <n v="5003"/>
    <x v="3"/>
    <s v="GB"/>
    <s v="GBP"/>
    <n v="1413792034"/>
    <n v="1411200034"/>
    <b v="0"/>
    <n v="73"/>
    <b v="1"/>
    <x v="23"/>
    <n v="1.0005999999999999"/>
    <n v="68.534246575342465"/>
    <x v="8"/>
    <s v="plays"/>
    <x v="2034"/>
    <d v="2418-01-05T08:05:40"/>
  </r>
  <r>
    <n v="1824"/>
    <s v="Tin Man's Broken Wisdom Fund"/>
    <s v="cd fund raiser"/>
    <x v="7"/>
    <n v="3002"/>
    <x v="3"/>
    <s v="US"/>
    <s v="USD"/>
    <n v="1389146880"/>
    <n v="1387403967"/>
    <b v="0"/>
    <n v="40"/>
    <b v="1"/>
    <x v="32"/>
    <n v="1.0006666666666666"/>
    <n v="75.05"/>
    <x v="3"/>
    <s v="rock"/>
    <x v="2035"/>
    <d v="2410-03-15T21:20:00"/>
  </r>
  <r>
    <n v="2286"/>
    <s v="Arson In The Suburbs"/>
    <s v="Arson In The Suburbs is ready to release its FIRST three song E.P. and looking to raise funds to get back in the studio! RnFnR!"/>
    <x v="17"/>
    <n v="1501"/>
    <x v="3"/>
    <s v="US"/>
    <s v="USD"/>
    <n v="1378439940"/>
    <n v="1376003254"/>
    <b v="0"/>
    <n v="14"/>
    <b v="1"/>
    <x v="32"/>
    <n v="1.0006666666666666"/>
    <n v="107.21428571428571"/>
    <x v="3"/>
    <s v="rock"/>
    <x v="2036"/>
    <d v="2406-10-23T15:50:00"/>
  </r>
  <r>
    <n v="3297"/>
    <s v="MY EYES WENT DARK"/>
    <s v="A father loses his family in a freak plane crash and goes on to murder the air traffic controller he holds responsible."/>
    <x v="10"/>
    <n v="5504"/>
    <x v="3"/>
    <s v="GB"/>
    <s v="GBP"/>
    <n v="1438037940"/>
    <n v="1436380256"/>
    <b v="0"/>
    <n v="44"/>
    <b v="1"/>
    <x v="23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s v="US"/>
    <s v="USD"/>
    <n v="1406509200"/>
    <n v="1404769538"/>
    <b v="0"/>
    <n v="26"/>
    <b v="1"/>
    <x v="32"/>
    <n v="1.0007692307692309"/>
    <n v="50.03846153846154"/>
    <x v="3"/>
    <s v="rock"/>
    <x v="2038"/>
    <d v="2415-09-15T10:00:00"/>
  </r>
  <r>
    <n v="3310"/>
    <s v="The Island Boys: A New Play"/>
    <s v="A new play about coming coming home, recovery, and trying to find God in the process."/>
    <x v="32"/>
    <n v="6505"/>
    <x v="3"/>
    <s v="US"/>
    <s v="USD"/>
    <n v="1444169825"/>
    <n v="1441577825"/>
    <b v="0"/>
    <n v="31"/>
    <b v="1"/>
    <x v="23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x v="318"/>
    <n v="11747.18"/>
    <x v="3"/>
    <s v="US"/>
    <s v="USD"/>
    <n v="1407506040"/>
    <n v="1404680075"/>
    <b v="0"/>
    <n v="125"/>
    <b v="1"/>
    <x v="23"/>
    <n v="1.0008673425918038"/>
    <n v="93.977440000000001"/>
    <x v="8"/>
    <s v="plays"/>
    <x v="2040"/>
    <d v="2416-01-08T19:00:00"/>
  </r>
  <r>
    <n v="3622"/>
    <s v="Shakespeare's Pericles, Prince of Tyre"/>
    <s v="5 actors. 39 characters. 1 epic adventure. Presented by the Cradle Theatre Company."/>
    <x v="19"/>
    <n v="1000.99"/>
    <x v="3"/>
    <s v="US"/>
    <s v="USD"/>
    <n v="1411874580"/>
    <n v="1409030371"/>
    <b v="0"/>
    <n v="21"/>
    <b v="1"/>
    <x v="23"/>
    <n v="1.00099"/>
    <n v="47.666190476190479"/>
    <x v="8"/>
    <s v="plays"/>
    <x v="2041"/>
    <d v="2417-05-28T09:50:00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s v="US"/>
    <s v="USD"/>
    <n v="1340733600"/>
    <n v="1339098689"/>
    <b v="0"/>
    <n v="25"/>
    <b v="1"/>
    <x v="32"/>
    <n v="1.0009999999999999"/>
    <n v="40.04"/>
    <x v="3"/>
    <s v="rock"/>
    <x v="2042"/>
    <d v="2394-11-11T12:00:00"/>
  </r>
  <r>
    <n v="2482"/>
    <s v="Journey to Japan"/>
    <s v="Singer Jude Roberts has been asked to perform his song &quot;The Flood&quot;  in Hiroshima.  You can assist in making this opportunity a reality."/>
    <x v="19"/>
    <n v="1001"/>
    <x v="3"/>
    <s v="US"/>
    <s v="USD"/>
    <n v="1312224383"/>
    <n v="1308336383"/>
    <b v="0"/>
    <n v="25"/>
    <b v="1"/>
    <x v="7"/>
    <n v="1.0009999999999999"/>
    <n v="40.04"/>
    <x v="3"/>
    <s v="indie rock"/>
    <x v="2043"/>
    <d v="2385-10-29T19:43:50"/>
  </r>
  <r>
    <n v="2560"/>
    <s v="Courting Rites of Cranes CD recording"/>
    <s v="New CD of favourite chamber music by Welsh composer Michael Parkin featuring debut recordings by outstanding young musicians."/>
    <x v="7"/>
    <n v="3003"/>
    <x v="3"/>
    <s v="GB"/>
    <s v="GBP"/>
    <n v="1425682174"/>
    <n v="1423090174"/>
    <b v="0"/>
    <n v="21"/>
    <b v="1"/>
    <x v="37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x v="2"/>
    <n v="20022"/>
    <x v="3"/>
    <s v="US"/>
    <s v="USD"/>
    <n v="1427063747"/>
    <n v="1424043347"/>
    <b v="1"/>
    <n v="119"/>
    <b v="1"/>
    <x v="23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s v="GB"/>
    <s v="GBP"/>
    <n v="1437934759"/>
    <n v="1434478759"/>
    <b v="1"/>
    <n v="47"/>
    <b v="1"/>
    <x v="23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x v="46"/>
    <n v="2503"/>
    <x v="3"/>
    <s v="US"/>
    <s v="USD"/>
    <n v="1465192867"/>
    <n v="1463032867"/>
    <b v="0"/>
    <n v="38"/>
    <b v="1"/>
    <x v="32"/>
    <n v="1.0012000000000001"/>
    <n v="65.868421052631575"/>
    <x v="3"/>
    <s v="rock"/>
    <x v="2047"/>
    <d v="2434-04-20T12:11:10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s v="GB"/>
    <s v="GBP"/>
    <n v="1441393210"/>
    <n v="1438801210"/>
    <b v="0"/>
    <n v="57"/>
    <b v="1"/>
    <x v="38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s v="US"/>
    <s v="USD"/>
    <n v="1417057200"/>
    <n v="1414599886"/>
    <b v="0"/>
    <n v="113"/>
    <b v="1"/>
    <x v="23"/>
    <n v="1.00125"/>
    <n v="70.884955752212392"/>
    <x v="8"/>
    <s v="plays"/>
    <x v="2049"/>
    <d v="2419-01-18T06:00:00"/>
  </r>
  <r>
    <n v="3695"/>
    <s v="The History Boys at USC"/>
    <s v="Tony-Award Winning Play, The History Boys brought to you by the Independent Student Production Company Narrative Series: Page to Stage!"/>
    <x v="1"/>
    <n v="4005"/>
    <x v="3"/>
    <s v="US"/>
    <s v="USD"/>
    <n v="1421009610"/>
    <n v="1419281610"/>
    <b v="0"/>
    <n v="33"/>
    <b v="1"/>
    <x v="23"/>
    <n v="1.00125"/>
    <n v="121.36363636363636"/>
    <x v="8"/>
    <s v="plays"/>
    <x v="2050"/>
    <d v="2420-04-19T16:55:00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s v="US"/>
    <s v="USD"/>
    <n v="1442264400"/>
    <n v="1439530776"/>
    <b v="0"/>
    <n v="33"/>
    <b v="1"/>
    <x v="29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s v="US"/>
    <s v="USD"/>
    <n v="1317438000"/>
    <n v="1314989557"/>
    <b v="0"/>
    <n v="28"/>
    <b v="1"/>
    <x v="32"/>
    <n v="1.00149"/>
    <n v="35.767499999999998"/>
    <x v="3"/>
    <s v="rock"/>
    <x v="2052"/>
    <d v="2387-06-25T06:00:00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s v="US"/>
    <s v="USD"/>
    <n v="1409500078"/>
    <n v="1406908078"/>
    <b v="0"/>
    <n v="43"/>
    <b v="1"/>
    <x v="23"/>
    <n v="1.0015624999999999"/>
    <n v="74.534883720930239"/>
    <x v="8"/>
    <s v="plays"/>
    <x v="2053"/>
    <d v="2416-08-26T13:59: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s v="US"/>
    <s v="USD"/>
    <n v="1399672800"/>
    <n v="1396906530"/>
    <b v="0"/>
    <n v="48"/>
    <b v="1"/>
    <x v="32"/>
    <n v="1.0016"/>
    <n v="417.33333333333331"/>
    <x v="3"/>
    <s v="rock"/>
    <x v="2054"/>
    <d v="2413-07-16T04:00:00"/>
  </r>
  <r>
    <n v="386"/>
    <s v="Submarine: Diving Away From Adulthood"/>
    <s v="Eight friends reunite to achieve their childhood dream of designing, constructing, and launching a homemade submarine."/>
    <x v="3"/>
    <n v="601"/>
    <x v="3"/>
    <s v="US"/>
    <s v="USD"/>
    <n v="1439246991"/>
    <n v="1437950991"/>
    <b v="0"/>
    <n v="13"/>
    <b v="1"/>
    <x v="31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x v="17"/>
    <n v="1502.5"/>
    <x v="3"/>
    <s v="US"/>
    <s v="USD"/>
    <n v="1318633200"/>
    <n v="1314947317"/>
    <b v="0"/>
    <n v="32"/>
    <b v="1"/>
    <x v="32"/>
    <n v="1.0016666666666667"/>
    <n v="46.953125"/>
    <x v="3"/>
    <s v="rock"/>
    <x v="2056"/>
    <d v="2387-11-10T14:00:00"/>
  </r>
  <r>
    <n v="20"/>
    <s v="Finding Kylie Hard Read Fund"/>
    <s v="Help us reach our goal &amp; pay the drama dept that is performing the hard read, which is set for October 2015."/>
    <x v="38"/>
    <n v="2004"/>
    <x v="3"/>
    <s v="US"/>
    <s v="USD"/>
    <n v="1442167912"/>
    <n v="1436983912"/>
    <b v="0"/>
    <n v="25"/>
    <b v="1"/>
    <x v="29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x v="38"/>
    <n v="2004"/>
    <x v="3"/>
    <s v="GB"/>
    <s v="GBP"/>
    <n v="1463394365"/>
    <n v="1461320765"/>
    <b v="0"/>
    <n v="17"/>
    <b v="1"/>
    <x v="23"/>
    <n v="1.002"/>
    <n v="117.88235294117646"/>
    <x v="8"/>
    <s v="plays"/>
    <x v="2058"/>
    <d v="2433-09-24T08:20:50"/>
  </r>
  <r>
    <n v="3829"/>
    <s v="Returning Home."/>
    <s v="A play that illustrates the symptoms of PTSD, shows its effect on families, and demonstrates some of the difficulties of treating it."/>
    <x v="60"/>
    <n v="501"/>
    <x v="3"/>
    <s v="US"/>
    <s v="USD"/>
    <n v="1472676371"/>
    <n v="1470948371"/>
    <b v="0"/>
    <n v="8"/>
    <b v="1"/>
    <x v="23"/>
    <n v="1.002"/>
    <n v="62.625"/>
    <x v="8"/>
    <s v="plays"/>
    <x v="2059"/>
    <d v="2436-09-02T15:41:50"/>
  </r>
  <r>
    <n v="16"/>
    <s v="ArtMoose TV Series"/>
    <s v="We want to create a Sizzle Reel to pitch a Reality TV Series to TV Executive starring artists Art Moose will use new artists each week."/>
    <x v="39"/>
    <n v="12029"/>
    <x v="3"/>
    <s v="US"/>
    <s v="USD"/>
    <n v="1402896600"/>
    <n v="1398971211"/>
    <b v="0"/>
    <n v="70"/>
    <b v="1"/>
    <x v="29"/>
    <n v="1.0024166666666667"/>
    <n v="171.84285714285716"/>
    <x v="0"/>
    <s v="television"/>
    <x v="2060"/>
    <d v="2414-07-24T07:00:00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s v="US"/>
    <s v="USD"/>
    <n v="1440274735"/>
    <n v="1437682735"/>
    <b v="0"/>
    <n v="69"/>
    <b v="1"/>
    <x v="23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s v="US"/>
    <s v="USD"/>
    <n v="1403846055"/>
    <n v="1401254055"/>
    <b v="0"/>
    <n v="25"/>
    <b v="1"/>
    <x v="23"/>
    <n v="1.0024500000000001"/>
    <n v="200.49"/>
    <x v="8"/>
    <s v="plays"/>
    <x v="2062"/>
    <d v="2414-11-11T04:22:30"/>
  </r>
  <r>
    <n v="32"/>
    <s v="Over &amp; Out"/>
    <s v="Approaching a milestone birthday, Gail abandons her group of yuppie stay-at-home mom friends for the vibrant and rowdy gay community."/>
    <x v="319"/>
    <n v="28520"/>
    <x v="3"/>
    <s v="US"/>
    <s v="USD"/>
    <n v="1463111940"/>
    <n v="1459523017"/>
    <b v="0"/>
    <n v="89"/>
    <b v="1"/>
    <x v="29"/>
    <n v="1.0024604569420035"/>
    <n v="320.44943820224717"/>
    <x v="0"/>
    <s v="television"/>
    <x v="2063"/>
    <d v="2433-08-22T15:50:00"/>
  </r>
  <r>
    <n v="417"/>
    <s v="Cycle of Life"/>
    <s v="An unexpected kidney donor acts on faith in order to rescue a fellow cyclist from his failing body. The true story of Pete and Kelly."/>
    <x v="244"/>
    <n v="10526"/>
    <x v="3"/>
    <s v="US"/>
    <s v="USD"/>
    <n v="1365395580"/>
    <n v="1364426260"/>
    <b v="0"/>
    <n v="52"/>
    <b v="1"/>
    <x v="31"/>
    <n v="1.0024761904761905"/>
    <n v="202.42307692307693"/>
    <x v="0"/>
    <s v="documentary"/>
    <x v="2064"/>
    <d v="2402-09-04T21:30:00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s v="US"/>
    <s v="USD"/>
    <n v="1407701966"/>
    <n v="1405109966"/>
    <b v="0"/>
    <n v="44"/>
    <b v="1"/>
    <x v="34"/>
    <n v="1.0024999999999999"/>
    <n v="45.56818181818182"/>
    <x v="2"/>
    <s v="nonfiction"/>
    <x v="2065"/>
    <d v="2416-01-31T11:14:20"/>
  </r>
  <r>
    <n v="2539"/>
    <s v="The Flying Gambas"/>
    <s v="Help ABS Academy musicians get their cellos, gambas, &amp; contrabasses to San Francisco by supporting their instruments' travel."/>
    <x v="20"/>
    <n v="10025"/>
    <x v="3"/>
    <s v="US"/>
    <s v="USD"/>
    <n v="1422913152"/>
    <n v="1417729152"/>
    <b v="0"/>
    <n v="59"/>
    <b v="1"/>
    <x v="37"/>
    <n v="1.0024999999999999"/>
    <n v="169.91525423728814"/>
    <x v="3"/>
    <s v="classical music"/>
    <x v="2066"/>
    <d v="2420-11-26T00:32:00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s v="GB"/>
    <s v="GBP"/>
    <n v="1437235200"/>
    <n v="1435177840"/>
    <b v="0"/>
    <n v="30"/>
    <b v="1"/>
    <x v="23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s v="US"/>
    <s v="USD"/>
    <n v="1428552000"/>
    <n v="1426199843"/>
    <b v="0"/>
    <n v="14"/>
    <b v="1"/>
    <x v="25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x v="115"/>
    <n v="9525"/>
    <x v="3"/>
    <s v="US"/>
    <s v="USD"/>
    <n v="1402974000"/>
    <n v="1400290255"/>
    <b v="0"/>
    <n v="71"/>
    <b v="1"/>
    <x v="23"/>
    <n v="1.0026315789473683"/>
    <n v="134.1549295774648"/>
    <x v="8"/>
    <s v="plays"/>
    <x v="2069"/>
    <d v="2414-08-02T06:00:00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s v="GB"/>
    <s v="GBP"/>
    <n v="1466463600"/>
    <n v="1463337315"/>
    <b v="0"/>
    <n v="207"/>
    <b v="1"/>
    <x v="23"/>
    <n v="1.0026489999999999"/>
    <n v="48.437149758454105"/>
    <x v="8"/>
    <s v="plays"/>
    <x v="2070"/>
    <d v="2434-09-14T14:00:00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s v="US"/>
    <s v="USD"/>
    <n v="1426523752"/>
    <n v="1423935352"/>
    <b v="0"/>
    <n v="92"/>
    <b v="1"/>
    <x v="32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x v="20"/>
    <n v="10027"/>
    <x v="3"/>
    <s v="GB"/>
    <s v="GBP"/>
    <n v="1424692503"/>
    <n v="1422100503"/>
    <b v="0"/>
    <n v="108"/>
    <b v="1"/>
    <x v="23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x v="3"/>
    <s v="US"/>
    <s v="USD"/>
    <n v="1423456200"/>
    <n v="1421183271"/>
    <b v="1"/>
    <n v="12"/>
    <b v="1"/>
    <x v="23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x v="320"/>
    <n v="351"/>
    <x v="3"/>
    <s v="US"/>
    <s v="USD"/>
    <n v="1436587140"/>
    <n v="1434113406"/>
    <b v="0"/>
    <n v="10"/>
    <b v="1"/>
    <x v="25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x v="10"/>
    <n v="5516"/>
    <x v="3"/>
    <s v="US"/>
    <s v="USD"/>
    <n v="1461988740"/>
    <n v="1459949080"/>
    <b v="0"/>
    <n v="79"/>
    <b v="1"/>
    <x v="23"/>
    <n v="1.002909090909091"/>
    <n v="69.822784810126578"/>
    <x v="8"/>
    <s v="plays"/>
    <x v="2075"/>
    <d v="2433-04-14T15:50:00"/>
  </r>
  <r>
    <n v="2993"/>
    <s v="TRUE WEST: Think, Dog! Productions"/>
    <s v="Help us build the Kitchen from Hell!"/>
    <x v="19"/>
    <n v="1003"/>
    <x v="3"/>
    <s v="US"/>
    <s v="USD"/>
    <n v="1455998867"/>
    <n v="1453406867"/>
    <b v="0"/>
    <n v="22"/>
    <b v="1"/>
    <x v="24"/>
    <n v="1.0029999999999999"/>
    <n v="45.590909090909093"/>
    <x v="8"/>
    <s v="spaces"/>
    <x v="2076"/>
    <d v="2431-05-22T09:17:50"/>
  </r>
  <r>
    <n v="3406"/>
    <s v="Voices of Swords"/>
    <s v="A funny and moving new play about two families dealing with aging parents in very different ways!"/>
    <x v="20"/>
    <n v="10031"/>
    <x v="3"/>
    <s v="US"/>
    <s v="USD"/>
    <n v="1405511376"/>
    <n v="1401623376"/>
    <b v="0"/>
    <n v="91"/>
    <b v="1"/>
    <x v="23"/>
    <n v="1.0031000000000001"/>
    <n v="110.23076923076923"/>
    <x v="8"/>
    <s v="plays"/>
    <x v="2077"/>
    <d v="2415-05-22T22:16:00"/>
  </r>
  <r>
    <n v="1929"/>
    <s v="Surplus 1980 album funds for release on CD/LP."/>
    <s v="Trying to raise funds to release a full-length album on LP and CD by my post-punk studio project, Surplus 1980."/>
    <x v="68"/>
    <n v="3210"/>
    <x v="3"/>
    <s v="US"/>
    <s v="USD"/>
    <n v="1309825866"/>
    <n v="1306197066"/>
    <b v="0"/>
    <n v="75"/>
    <b v="1"/>
    <x v="7"/>
    <n v="1.003125"/>
    <n v="42.8"/>
    <x v="3"/>
    <s v="indie rock"/>
    <x v="2078"/>
    <d v="2385-01-25T05:11:00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s v="GB"/>
    <s v="GBP"/>
    <n v="1407106800"/>
    <n v="1404749446"/>
    <b v="0"/>
    <n v="63"/>
    <b v="1"/>
    <x v="23"/>
    <n v="1.0032000000000001"/>
    <n v="79.61904761904762"/>
    <x v="8"/>
    <s v="plays"/>
    <x v="2079"/>
    <d v="2415-11-23T14:00:00"/>
  </r>
  <r>
    <n v="2525"/>
    <s v="Jenny &amp; Rossâ”‚To Sing in Germany"/>
    <s v="Husband and wife operatic team specializing in German opera. Fundraising for an audition tour of Germany."/>
    <x v="28"/>
    <n v="8026"/>
    <x v="3"/>
    <s v="US"/>
    <s v="USD"/>
    <n v="1340914571"/>
    <n v="1338322571"/>
    <b v="0"/>
    <n v="80"/>
    <b v="1"/>
    <x v="37"/>
    <n v="1.00325"/>
    <n v="100.325"/>
    <x v="3"/>
    <s v="classical music"/>
    <x v="2080"/>
    <d v="2394-12-02T10:41:50"/>
  </r>
  <r>
    <n v="1849"/>
    <s v="Release the Skyline Album"/>
    <s v="Release the Skylines is a small, local Cleveland metal band looking to record an album."/>
    <x v="119"/>
    <n v="301"/>
    <x v="3"/>
    <s v="US"/>
    <s v="USD"/>
    <n v="1350505059"/>
    <n v="1347913059"/>
    <b v="0"/>
    <n v="8"/>
    <b v="1"/>
    <x v="32"/>
    <n v="1.0033333333333334"/>
    <n v="37.625"/>
    <x v="3"/>
    <s v="rock"/>
    <x v="2081"/>
    <d v="2397-12-16T10:56:30"/>
  </r>
  <r>
    <n v="2098"/>
    <s v="The Christopher Battles EP"/>
    <s v="The Christopher Battles EP Project will fund professional recording, publicity, and release for this original singer-songwriter."/>
    <x v="16"/>
    <n v="6020"/>
    <x v="3"/>
    <s v="US"/>
    <s v="USD"/>
    <n v="1331174635"/>
    <n v="1328582635"/>
    <b v="0"/>
    <n v="32"/>
    <b v="1"/>
    <x v="7"/>
    <n v="1.0033333333333334"/>
    <n v="188.125"/>
    <x v="3"/>
    <s v="indie rock"/>
    <x v="2082"/>
    <d v="2391-11-01T03:19:10"/>
  </r>
  <r>
    <n v="3701"/>
    <s v="Dog Show"/>
    <s v="Part-silent film, part-thriller, Dog Show sees four actors play a community of dogs and their owners. One autumn, a killer strikes."/>
    <x v="17"/>
    <n v="1505"/>
    <x v="3"/>
    <s v="GB"/>
    <s v="GBP"/>
    <n v="1433422793"/>
    <n v="1430830793"/>
    <b v="0"/>
    <n v="39"/>
    <b v="1"/>
    <x v="23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s v="US"/>
    <s v="USD"/>
    <n v="1355437052"/>
    <n v="1352845052"/>
    <b v="0"/>
    <n v="48"/>
    <b v="1"/>
    <x v="35"/>
    <n v="1.0033493333333334"/>
    <n v="156.77333333333334"/>
    <x v="3"/>
    <s v="pop"/>
    <x v="2084"/>
    <d v="2399-07-10T06:55:20"/>
  </r>
  <r>
    <n v="28"/>
    <s v="John Earle Dog Training Concept Development Reel"/>
    <s v="John and Brian are on a quest to change people's lives and rehabilitate dogs."/>
    <x v="39"/>
    <n v="12042"/>
    <x v="3"/>
    <s v="US"/>
    <s v="USD"/>
    <n v="1450307284"/>
    <n v="1447715284"/>
    <b v="0"/>
    <n v="71"/>
    <b v="1"/>
    <x v="29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x v="2"/>
    <n v="20070"/>
    <x v="3"/>
    <s v="US"/>
    <s v="USD"/>
    <n v="1450018912"/>
    <n v="1447426912"/>
    <b v="0"/>
    <n v="140"/>
    <b v="1"/>
    <x v="34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x v="38"/>
    <n v="2007"/>
    <x v="3"/>
    <s v="US"/>
    <s v="USD"/>
    <n v="1401253140"/>
    <n v="1398873969"/>
    <b v="0"/>
    <n v="38"/>
    <b v="1"/>
    <x v="7"/>
    <n v="1.0035000000000001"/>
    <n v="52.815789473684212"/>
    <x v="3"/>
    <s v="indie rock"/>
    <x v="2087"/>
    <d v="2414-01-15T01:50:00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s v="US"/>
    <s v="USD"/>
    <n v="1441857540"/>
    <n v="1438617471"/>
    <b v="1"/>
    <n v="134"/>
    <b v="1"/>
    <x v="23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s v="US"/>
    <s v="USD"/>
    <n v="1472020881"/>
    <n v="1469428881"/>
    <b v="1"/>
    <n v="218"/>
    <b v="1"/>
    <x v="24"/>
    <n v="1.00352"/>
    <n v="115.08256880733946"/>
    <x v="8"/>
    <s v="spaces"/>
    <x v="2089"/>
    <d v="2436-06-18T18:53:30"/>
  </r>
  <r>
    <n v="342"/>
    <s v="BREAKING A MONSTER a film about the band Unlocking The Truth"/>
    <s v="BREAKING A MONSTER needs your help to play in THEATERS!"/>
    <x v="8"/>
    <n v="55201.52"/>
    <x v="3"/>
    <s v="US"/>
    <s v="USD"/>
    <n v="1461955465"/>
    <n v="1459363465"/>
    <b v="1"/>
    <n v="325"/>
    <b v="1"/>
    <x v="31"/>
    <n v="1.0036639999999999"/>
    <n v="169.85083076923075"/>
    <x v="0"/>
    <s v="documentary"/>
    <x v="2090"/>
    <d v="2433-04-10T19:24:10"/>
  </r>
  <r>
    <n v="2828"/>
    <s v="Peace In Our Time"/>
    <s v="The Battle of Britain has been lost; London is occupied, who can you trust? Help produce this classic piece of theatre. Drama for now."/>
    <x v="115"/>
    <n v="9536"/>
    <x v="3"/>
    <s v="GB"/>
    <s v="GBP"/>
    <n v="1443826800"/>
    <n v="1441606869"/>
    <b v="0"/>
    <n v="97"/>
    <b v="1"/>
    <x v="23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x v="65"/>
    <n v="40153"/>
    <x v="3"/>
    <s v="US"/>
    <s v="USD"/>
    <n v="1412492445"/>
    <n v="1409900445"/>
    <b v="0"/>
    <n v="73"/>
    <b v="1"/>
    <x v="23"/>
    <n v="1.003825"/>
    <n v="550.04109589041093"/>
    <x v="8"/>
    <s v="plays"/>
    <x v="2092"/>
    <d v="2417-08-07T22:07:30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s v="GB"/>
    <s v="GBP"/>
    <n v="1485991860"/>
    <n v="1483124208"/>
    <b v="0"/>
    <n v="115"/>
    <b v="1"/>
    <x v="23"/>
    <n v="1.0039275000000001"/>
    <n v="34.91921739130435"/>
    <x v="8"/>
    <s v="plays"/>
    <x v="2093"/>
    <d v="2440-11-21T19:10:00"/>
  </r>
  <r>
    <n v="90"/>
    <s v="Help Get the Short Film Interior Design into Film Festivals!"/>
    <s v="We're looking for funding to help submit a short film to film festivals."/>
    <x v="60"/>
    <n v="502"/>
    <x v="3"/>
    <s v="US"/>
    <s v="USD"/>
    <n v="1310454499"/>
    <n v="1307862499"/>
    <b v="0"/>
    <n v="16"/>
    <b v="1"/>
    <x v="30"/>
    <n v="1.004"/>
    <n v="31.375"/>
    <x v="0"/>
    <s v="shorts"/>
    <x v="2094"/>
    <d v="2385-04-07T23:23:10"/>
  </r>
  <r>
    <n v="2531"/>
    <s v="Modern Chamber Music"/>
    <s v="The first CD of chamber music composed by John Leupold to be released on PARMA records. The album features solo, duets, and a quartet."/>
    <x v="114"/>
    <n v="4518"/>
    <x v="3"/>
    <s v="US"/>
    <s v="USD"/>
    <n v="1439611140"/>
    <n v="1437668354"/>
    <b v="0"/>
    <n v="61"/>
    <b v="1"/>
    <x v="37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x v="55"/>
    <n v="3514"/>
    <x v="3"/>
    <s v="US"/>
    <s v="USD"/>
    <n v="1410379774"/>
    <n v="1407787774"/>
    <b v="1"/>
    <n v="34"/>
    <b v="1"/>
    <x v="23"/>
    <n v="1.004"/>
    <n v="103.35294117647059"/>
    <x v="8"/>
    <s v="plays"/>
    <x v="2096"/>
    <d v="2416-12-06T09:35:4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s v="US"/>
    <s v="USD"/>
    <n v="1428780159"/>
    <n v="1426188159"/>
    <b v="0"/>
    <n v="8"/>
    <b v="1"/>
    <x v="23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x v="20"/>
    <n v="10041"/>
    <x v="3"/>
    <s v="US"/>
    <s v="USD"/>
    <n v="1409266414"/>
    <n v="1405378414"/>
    <b v="0"/>
    <n v="85"/>
    <b v="1"/>
    <x v="23"/>
    <n v="1.0041"/>
    <n v="118.12941176470588"/>
    <x v="8"/>
    <s v="plays"/>
    <x v="2098"/>
    <d v="2416-07-30T12:55:40"/>
  </r>
  <r>
    <n v="1743"/>
    <s v="The Fringes Project: Photobook of a Dying Language"/>
    <s v="Visual documentation of the endangered IÃ±upiat language, captured in the form of a printed photography book."/>
    <x v="16"/>
    <n v="6025"/>
    <x v="3"/>
    <s v="US"/>
    <s v="USD"/>
    <n v="1472270340"/>
    <n v="1470348775"/>
    <b v="0"/>
    <n v="67"/>
    <b v="1"/>
    <x v="18"/>
    <n v="1.0041666666666667"/>
    <n v="89.925373134328353"/>
    <x v="7"/>
    <s v="photobooks"/>
    <x v="2099"/>
    <d v="2436-07-17T15:50:00"/>
  </r>
  <r>
    <n v="825"/>
    <s v="KILL FREEMAN"/>
    <s v="Kickstarting Kill Freeman independently. Help fund the New Record, Video and Live Shows."/>
    <x v="141"/>
    <n v="12554"/>
    <x v="3"/>
    <s v="US"/>
    <s v="USD"/>
    <n v="1351495284"/>
    <n v="1349335284"/>
    <b v="0"/>
    <n v="99"/>
    <b v="1"/>
    <x v="32"/>
    <n v="1.0043200000000001"/>
    <n v="126.8080808080808"/>
    <x v="3"/>
    <s v="rock"/>
    <x v="2100"/>
    <d v="2398-04-10T01:34:00"/>
  </r>
  <r>
    <n v="419"/>
    <s v="BEYOND LOCAL"/>
    <s v="Beyond Local is a personal journey through an art-centric and musically talented community that fosters creativity."/>
    <x v="28"/>
    <n v="8035"/>
    <x v="3"/>
    <s v="US"/>
    <s v="USD"/>
    <n v="1372536787"/>
    <n v="1367352787"/>
    <b v="0"/>
    <n v="73"/>
    <b v="1"/>
    <x v="31"/>
    <n v="1.004375"/>
    <n v="110.06849315068493"/>
    <x v="0"/>
    <s v="documentary"/>
    <x v="2101"/>
    <d v="2404-12-09T10:11:10"/>
  </r>
  <r>
    <n v="792"/>
    <s v="&quot;Believable Lies&quot; - The Album"/>
    <s v="Rock n' Roll about the intersection of lies and belief: the Believable Lie."/>
    <x v="46"/>
    <n v="2511.11"/>
    <x v="3"/>
    <s v="US"/>
    <s v="USD"/>
    <n v="1383861483"/>
    <n v="1381265883"/>
    <b v="0"/>
    <n v="60"/>
    <b v="1"/>
    <x v="32"/>
    <n v="1.0044440000000001"/>
    <n v="41.851833333333339"/>
    <x v="3"/>
    <s v="rock"/>
    <x v="2102"/>
    <d v="2408-07-12T03:40:30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s v="US"/>
    <s v="USD"/>
    <n v="1470801600"/>
    <n v="1468122163"/>
    <b v="0"/>
    <n v="61"/>
    <b v="1"/>
    <x v="23"/>
    <n v="1.0044999999999999"/>
    <n v="65.868852459016395"/>
    <x v="8"/>
    <s v="plays"/>
    <x v="2103"/>
    <d v="2436-01-29T16:00:00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s v="US"/>
    <s v="USD"/>
    <n v="1423555140"/>
    <n v="1421105608"/>
    <b v="0"/>
    <n v="28"/>
    <b v="1"/>
    <x v="25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x v="59"/>
    <n v="3315"/>
    <x v="3"/>
    <s v="US"/>
    <s v="USD"/>
    <n v="1437067476"/>
    <n v="1434475476"/>
    <b v="1"/>
    <n v="49"/>
    <b v="1"/>
    <x v="23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x v="54"/>
    <n v="2210"/>
    <x v="3"/>
    <s v="GB"/>
    <s v="GBP"/>
    <n v="1408289724"/>
    <n v="1403105724"/>
    <b v="0"/>
    <n v="20"/>
    <b v="1"/>
    <x v="23"/>
    <n v="1.0045454545454546"/>
    <n v="110.5"/>
    <x v="8"/>
    <s v="plays"/>
    <x v="2106"/>
    <d v="2416-04-08T11:54:00"/>
  </r>
  <r>
    <n v="302"/>
    <s v="(UN)CUT"/>
    <s v="(UN)CUT explores circumcisionâ€™s medical, sexual &amp; religious complexities against the backdrop of San Franciscoâ€™s latest ban controversy"/>
    <x v="20"/>
    <n v="10046"/>
    <x v="3"/>
    <s v="US"/>
    <s v="USD"/>
    <n v="1330115638"/>
    <n v="1327523638"/>
    <b v="1"/>
    <n v="108"/>
    <b v="1"/>
    <x v="31"/>
    <n v="1.0045999999999999"/>
    <n v="93.018518518518519"/>
    <x v="0"/>
    <s v="documentary"/>
    <x v="2107"/>
    <d v="2391-07-01T13:39:40"/>
  </r>
  <r>
    <n v="652"/>
    <s v="The Zossom Phone Case"/>
    <s v="Zossom is a smart phone case with a strap. Forget the days of shattered screens and scratches. The Zossom case keeps your phone safe."/>
    <x v="7"/>
    <n v="3014"/>
    <x v="3"/>
    <s v="US"/>
    <s v="USD"/>
    <n v="1480613650"/>
    <n v="1478018050"/>
    <b v="0"/>
    <n v="28"/>
    <b v="1"/>
    <x v="4"/>
    <n v="1.0046666666666666"/>
    <n v="107.64285714285714"/>
    <x v="1"/>
    <s v="wearables"/>
    <x v="2108"/>
    <d v="2439-03-10T07:41:40"/>
  </r>
  <r>
    <n v="1266"/>
    <s v="Sensory Station's First EP"/>
    <s v="We are looking to record our first EP produced by Aaron Harris (ISIS/Palms) at Studio West."/>
    <x v="115"/>
    <n v="9545"/>
    <x v="3"/>
    <s v="US"/>
    <s v="USD"/>
    <n v="1389474145"/>
    <n v="1386882145"/>
    <b v="1"/>
    <n v="50"/>
    <b v="1"/>
    <x v="32"/>
    <n v="1.0047368421052632"/>
    <n v="190.9"/>
    <x v="3"/>
    <s v="rock"/>
    <x v="2109"/>
    <d v="2410-04-22T18:24:10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s v="US"/>
    <s v="USD"/>
    <n v="1420734696"/>
    <n v="1418142696"/>
    <b v="0"/>
    <n v="41"/>
    <b v="1"/>
    <x v="23"/>
    <n v="1.0047999999999999"/>
    <n v="122.53658536585365"/>
    <x v="8"/>
    <s v="plays"/>
    <x v="2110"/>
    <d v="2420-03-18T21:16:00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s v="US"/>
    <s v="USD"/>
    <n v="1276110000"/>
    <n v="1268337744"/>
    <b v="0"/>
    <n v="27"/>
    <b v="1"/>
    <x v="30"/>
    <n v="1.0049377777777779"/>
    <n v="167.48962962962963"/>
    <x v="0"/>
    <s v="shorts"/>
    <x v="2111"/>
    <d v="2374-05-20T22:00:00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s v="US"/>
    <s v="USD"/>
    <n v="1403660279"/>
    <n v="1400636279"/>
    <b v="0"/>
    <n v="19"/>
    <b v="1"/>
    <x v="29"/>
    <n v="1.0049999999999999"/>
    <n v="158.68421052631578"/>
    <x v="0"/>
    <s v="television"/>
    <x v="2112"/>
    <d v="2414-10-20T16:19:50"/>
  </r>
  <r>
    <n v="106"/>
    <s v="LOST WEEKEND"/>
    <s v="A Boy. A Girl. A Car. A Serial Killer."/>
    <x v="6"/>
    <n v="5025"/>
    <x v="3"/>
    <s v="US"/>
    <s v="USD"/>
    <n v="1333391901"/>
    <n v="1332182301"/>
    <b v="0"/>
    <n v="27"/>
    <b v="1"/>
    <x v="30"/>
    <n v="1.0049999999999999"/>
    <n v="186.11111111111111"/>
    <x v="0"/>
    <s v="shorts"/>
    <x v="2113"/>
    <d v="2392-07-14T18:23:30"/>
  </r>
  <r>
    <n v="1634"/>
    <s v="RUBEDO: Debut Full Length Album"/>
    <s v="Recording Debut  Album w/ Producer Ikey Owens from Free Moral Agents/ The Mars Volta"/>
    <x v="38"/>
    <n v="2010"/>
    <x v="3"/>
    <s v="US"/>
    <s v="USD"/>
    <n v="1306994340"/>
    <n v="1303706001"/>
    <b v="0"/>
    <n v="32"/>
    <b v="1"/>
    <x v="32"/>
    <n v="1.0049999999999999"/>
    <n v="62.8125"/>
    <x v="3"/>
    <s v="rock"/>
    <x v="2114"/>
    <d v="2384-03-03T11:50:00"/>
  </r>
  <r>
    <n v="3038"/>
    <s v="Overtime Theater Spruce Up"/>
    <s v="Our little theater needs some love. We took over a lab and need to make our space look more inviting and well, like a theater!"/>
    <x v="19"/>
    <n v="1005"/>
    <x v="3"/>
    <s v="US"/>
    <s v="USD"/>
    <n v="1457071397"/>
    <n v="1451887397"/>
    <b v="0"/>
    <n v="27"/>
    <b v="1"/>
    <x v="24"/>
    <n v="1.0049999999999999"/>
    <n v="37.222222222222221"/>
    <x v="8"/>
    <s v="spaces"/>
    <x v="2115"/>
    <d v="2431-09-23T12:32:50"/>
  </r>
  <r>
    <n v="3564"/>
    <s v="The Pillowman Aberdeen"/>
    <s v="Multi Award-Winng play THE PILLOWMAN coming to the Arts Centre Theatre, Aberdeen"/>
    <x v="19"/>
    <n v="1005"/>
    <x v="3"/>
    <s v="GB"/>
    <s v="GBP"/>
    <n v="1444060800"/>
    <n v="1440082649"/>
    <b v="0"/>
    <n v="17"/>
    <b v="1"/>
    <x v="23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x v="26"/>
    <n v="201"/>
    <x v="3"/>
    <s v="GB"/>
    <s v="GBP"/>
    <n v="1430348400"/>
    <n v="1428436410"/>
    <b v="0"/>
    <n v="11"/>
    <b v="1"/>
    <x v="23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x v="38"/>
    <n v="2010"/>
    <x v="3"/>
    <s v="GB"/>
    <s v="GBP"/>
    <n v="1438764207"/>
    <n v="1436172207"/>
    <b v="0"/>
    <n v="33"/>
    <b v="1"/>
    <x v="23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s v="US"/>
    <s v="USD"/>
    <n v="1418430311"/>
    <n v="1415838311"/>
    <b v="0"/>
    <n v="105"/>
    <b v="1"/>
    <x v="4"/>
    <n v="1.00528"/>
    <n v="239.35238095238094"/>
    <x v="1"/>
    <s v="wearables"/>
    <x v="2119"/>
    <d v="2419-06-26T04:11:50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s v="US"/>
    <s v="USD"/>
    <n v="1404312846"/>
    <n v="1402584846"/>
    <b v="0"/>
    <n v="15"/>
    <b v="1"/>
    <x v="23"/>
    <n v="1.0055555555555555"/>
    <n v="60.333333333333336"/>
    <x v="8"/>
    <s v="plays"/>
    <x v="2120"/>
    <d v="2415-01-04T05:01:00"/>
  </r>
  <r>
    <n v="659"/>
    <s v="Lulu Watch Designs - Apple Watch"/>
    <s v="Sync up your lifestyle"/>
    <x v="7"/>
    <n v="3017"/>
    <x v="3"/>
    <s v="US"/>
    <s v="USD"/>
    <n v="1440339295"/>
    <n v="1437747295"/>
    <b v="0"/>
    <n v="21"/>
    <b v="1"/>
    <x v="4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s v="GB"/>
    <s v="GBP"/>
    <n v="1487286000"/>
    <n v="1484843948"/>
    <b v="0"/>
    <n v="34"/>
    <b v="1"/>
    <x v="23"/>
    <n v="1.0056666666666667"/>
    <n v="88.735294117647058"/>
    <x v="8"/>
    <s v="plays"/>
    <x v="2122"/>
    <d v="2441-04-20T14:00:00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s v="US"/>
    <s v="USD"/>
    <n v="1439583533"/>
    <n v="1434399533"/>
    <b v="0"/>
    <n v="30"/>
    <b v="1"/>
    <x v="24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x v="321"/>
    <n v="3822.33"/>
    <x v="3"/>
    <s v="US"/>
    <s v="USD"/>
    <n v="1400862355"/>
    <n v="1396974355"/>
    <b v="0"/>
    <n v="81"/>
    <b v="1"/>
    <x v="35"/>
    <n v="1.0058763157894737"/>
    <n v="47.189259259259259"/>
    <x v="3"/>
    <s v="pop"/>
    <x v="2124"/>
    <d v="2413-11-30T20:19:10"/>
  </r>
  <r>
    <n v="2297"/>
    <s v="Company Company: Debut EP"/>
    <s v="New Jersey Alternative Rock band COCO needs YOUR help self-releasing debut EP!"/>
    <x v="19"/>
    <n v="1006"/>
    <x v="3"/>
    <s v="US"/>
    <s v="USD"/>
    <n v="1331697540"/>
    <n v="1328749249"/>
    <b v="0"/>
    <n v="19"/>
    <b v="1"/>
    <x v="32"/>
    <n v="1.006"/>
    <n v="52.94736842105263"/>
    <x v="3"/>
    <s v="rock"/>
    <x v="2125"/>
    <d v="2391-12-31T15:50:00"/>
  </r>
  <r>
    <n v="3236"/>
    <s v="Sub-Basement World Premiere"/>
    <s v="A dark comedy exploring the importance of art, homelessness, and finding your own path.  World Premiere 3/27/17 at IRT Theater in NYC."/>
    <x v="2"/>
    <n v="20120"/>
    <x v="3"/>
    <s v="US"/>
    <s v="USD"/>
    <n v="1482962433"/>
    <n v="1480370433"/>
    <b v="0"/>
    <n v="110"/>
    <b v="1"/>
    <x v="23"/>
    <n v="1.006"/>
    <n v="182.90909090909091"/>
    <x v="8"/>
    <s v="plays"/>
    <x v="2126"/>
    <d v="2439-12-07T04:05:30"/>
  </r>
  <r>
    <n v="3485"/>
    <s v="An Evening with Sarah Pettyfer"/>
    <s v="We're trying to get our play, &quot;An Evening With Sarah Pettyfer,&quot; to the  Orlando Fringe Festival. The only thing is...we need your help!"/>
    <x v="237"/>
    <n v="1660"/>
    <x v="3"/>
    <s v="US"/>
    <s v="USD"/>
    <n v="1454431080"/>
    <n v="1451839080"/>
    <b v="0"/>
    <n v="30"/>
    <b v="1"/>
    <x v="23"/>
    <n v="1.0060606060606061"/>
    <n v="55.333333333333336"/>
    <x v="8"/>
    <s v="plays"/>
    <x v="2127"/>
    <d v="2430-11-21T22:20:00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s v="US"/>
    <s v="USD"/>
    <n v="1327133580"/>
    <n v="1321978335"/>
    <b v="0"/>
    <n v="154"/>
    <b v="1"/>
    <x v="32"/>
    <n v="1.0060706666666666"/>
    <n v="97.993896103896105"/>
    <x v="3"/>
    <s v="rock"/>
    <x v="2128"/>
    <d v="2390-07-21T10:10:00"/>
  </r>
  <r>
    <n v="391"/>
    <s v="Science, Sex and the Ladies"/>
    <s v="Too many women feel confused about their orgasm and shame about their desire. This movie aims to change that."/>
    <x v="2"/>
    <n v="20122"/>
    <x v="3"/>
    <s v="US"/>
    <s v="USD"/>
    <n v="1324169940"/>
    <n v="1321578051"/>
    <b v="0"/>
    <n v="193"/>
    <b v="1"/>
    <x v="31"/>
    <n v="1.0061"/>
    <n v="104.25906735751295"/>
    <x v="0"/>
    <s v="documentary"/>
    <x v="2129"/>
    <d v="2389-08-12T09:50:00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x v="3"/>
    <s v="US"/>
    <s v="USD"/>
    <n v="1258955940"/>
    <n v="1255730520"/>
    <b v="1"/>
    <n v="23"/>
    <b v="1"/>
    <x v="39"/>
    <n v="1.0063375000000001"/>
    <n v="35.003043478260871"/>
    <x v="1"/>
    <s v="hardware"/>
    <x v="2130"/>
    <d v="2368-12-12T11:50:00"/>
  </r>
  <r>
    <n v="418"/>
    <s v="Swim for the Reef"/>
    <s v="A Texas grandfather's extraordinary quest to protect the coral reefs and his challenge to humanity to take care of the things we love."/>
    <x v="322"/>
    <n v="22542"/>
    <x v="3"/>
    <s v="US"/>
    <s v="USD"/>
    <n v="1437633997"/>
    <n v="1435041997"/>
    <b v="0"/>
    <n v="104"/>
    <b v="1"/>
    <x v="31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x v="2"/>
    <n v="20128"/>
    <x v="3"/>
    <s v="US"/>
    <s v="USD"/>
    <n v="1430452740"/>
    <n v="1427390901"/>
    <b v="1"/>
    <n v="142"/>
    <b v="1"/>
    <x v="31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s v="GB"/>
    <s v="GBP"/>
    <n v="1467681107"/>
    <n v="1465866707"/>
    <b v="0"/>
    <n v="20"/>
    <b v="1"/>
    <x v="23"/>
    <n v="1.00644"/>
    <n v="25.161000000000001"/>
    <x v="8"/>
    <s v="plays"/>
    <x v="2133"/>
    <d v="2435-02-02T11:57:5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s v="US"/>
    <s v="USD"/>
    <n v="1476381627"/>
    <n v="1473789627"/>
    <b v="0"/>
    <n v="69"/>
    <b v="1"/>
    <x v="23"/>
    <n v="1.0065"/>
    <n v="145.86956521739131"/>
    <x v="8"/>
    <s v="plays"/>
    <x v="2134"/>
    <d v="2437-11-05T12:04:30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s v="US"/>
    <s v="USD"/>
    <n v="1299138561"/>
    <n v="1294818561"/>
    <b v="0"/>
    <n v="96"/>
    <b v="1"/>
    <x v="32"/>
    <n v="1.0066250000000001"/>
    <n v="83.885416666666671"/>
    <x v="3"/>
    <s v="rock"/>
    <x v="2135"/>
    <d v="2381-09-06T06:13:30"/>
  </r>
  <r>
    <n v="17"/>
    <s v="Humble Pie"/>
    <s v="Uplifting English sitcom, a love letter to youthful exuberance that proves once and for all that none of us are ready for real life."/>
    <x v="17"/>
    <n v="1510"/>
    <x v="3"/>
    <s v="GB"/>
    <s v="GBP"/>
    <n v="1415126022"/>
    <n v="1412530422"/>
    <b v="0"/>
    <n v="36"/>
    <b v="1"/>
    <x v="29"/>
    <n v="1.0066666666666666"/>
    <n v="41.944444444444443"/>
    <x v="0"/>
    <s v="television"/>
    <x v="2136"/>
    <d v="2418-06-08T17:37:00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s v="US"/>
    <s v="USD"/>
    <n v="1385297393"/>
    <n v="1382701793"/>
    <b v="0"/>
    <n v="70"/>
    <b v="1"/>
    <x v="35"/>
    <n v="1.0066666666666666"/>
    <n v="64.714285714285708"/>
    <x v="3"/>
    <s v="pop"/>
    <x v="2137"/>
    <d v="2408-12-25T08:18:50"/>
  </r>
  <r>
    <n v="3501"/>
    <s v="Pig by Alex Oates (London Run)"/>
    <s v="'Pig' by Alex Oates is an urgent and dark comedy with live music that discusses the vital issue of the state of our police force."/>
    <x v="17"/>
    <n v="1510"/>
    <x v="3"/>
    <s v="GB"/>
    <s v="GBP"/>
    <n v="1441995595"/>
    <n v="1439835595"/>
    <b v="0"/>
    <n v="42"/>
    <b v="1"/>
    <x v="23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x v="17"/>
    <n v="1510"/>
    <x v="3"/>
    <s v="US"/>
    <s v="USD"/>
    <n v="1404273540"/>
    <n v="1400272580"/>
    <b v="0"/>
    <n v="20"/>
    <b v="1"/>
    <x v="23"/>
    <n v="1.0066666666666666"/>
    <n v="75.5"/>
    <x v="8"/>
    <s v="plays"/>
    <x v="2139"/>
    <d v="2414-12-30T15:50:00"/>
  </r>
  <r>
    <n v="1671"/>
    <s v="Luke O'Brien's Kickstarter"/>
    <s v="I am seeking funding in order to help take my music from a hobby to a career."/>
    <x v="38"/>
    <n v="2013.47"/>
    <x v="3"/>
    <s v="US"/>
    <s v="USD"/>
    <n v="1470056614"/>
    <n v="1467464614"/>
    <b v="0"/>
    <n v="77"/>
    <b v="1"/>
    <x v="35"/>
    <n v="1.0067349999999999"/>
    <n v="26.148961038961041"/>
    <x v="3"/>
    <s v="pop"/>
    <x v="2140"/>
    <d v="2435-11-04T10:35:40"/>
  </r>
  <r>
    <n v="1529"/>
    <s v="&quot;(more than) dust.&quot; - a feminist photo book"/>
    <s v="An empowering photo book that transforms hurtful experiences into strength and solidarity."/>
    <x v="245"/>
    <n v="19129"/>
    <x v="3"/>
    <s v="US"/>
    <s v="USD"/>
    <n v="1426773920"/>
    <n v="1424185520"/>
    <b v="1"/>
    <n v="141"/>
    <b v="1"/>
    <x v="18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s v="US"/>
    <s v="USD"/>
    <n v="1312182000"/>
    <n v="1311380313"/>
    <b v="0"/>
    <n v="44"/>
    <b v="1"/>
    <x v="32"/>
    <n v="1.0069333333333335"/>
    <n v="137.30909090909091"/>
    <x v="3"/>
    <s v="rock"/>
    <x v="2142"/>
    <d v="2385-10-24T22:00:00"/>
  </r>
  <r>
    <n v="2086"/>
    <s v="Adam Sullivan - Recording 4 New EPs for 2012!"/>
    <s v="I am in the process of completing 4 new EPs to be released in Winter, Spring, Summer, and Fall of 2012."/>
    <x v="1"/>
    <n v="4028"/>
    <x v="3"/>
    <s v="US"/>
    <s v="USD"/>
    <n v="1323838740"/>
    <n v="1321200332"/>
    <b v="0"/>
    <n v="35"/>
    <b v="1"/>
    <x v="7"/>
    <n v="1.0069999999999999"/>
    <n v="115.08571428571429"/>
    <x v="3"/>
    <s v="indie rock"/>
    <x v="2143"/>
    <d v="2389-07-05T01:50:00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s v="US"/>
    <s v="USD"/>
    <n v="1293857940"/>
    <n v="1290281691"/>
    <b v="1"/>
    <n v="113"/>
    <b v="1"/>
    <x v="7"/>
    <n v="1.0070033333333335"/>
    <n v="53.469203539823013"/>
    <x v="3"/>
    <s v="indie rock"/>
    <x v="2144"/>
    <d v="2380-01-04T01:50:00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s v="US"/>
    <s v="USD"/>
    <n v="1407360720"/>
    <n v="1404769819"/>
    <b v="0"/>
    <n v="196"/>
    <b v="1"/>
    <x v="23"/>
    <n v="1.0071379999999999"/>
    <n v="25.692295918367346"/>
    <x v="8"/>
    <s v="plays"/>
    <x v="2145"/>
    <d v="2415-12-22T23:20:00"/>
  </r>
  <r>
    <n v="3018"/>
    <s v="Why Theatre"/>
    <s v="Le projet vise la crÃ©ation dâ€™un lieu de rÃ©sidence, recherche et formation dÃ©diÃ© Ã  l'art vivant, l'image et la narration."/>
    <x v="101"/>
    <n v="4230"/>
    <x v="3"/>
    <s v="FR"/>
    <s v="EUR"/>
    <n v="1437429600"/>
    <n v="1433747376"/>
    <b v="0"/>
    <n v="41"/>
    <b v="1"/>
    <x v="24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s v="GB"/>
    <s v="GBP"/>
    <n v="1406825159"/>
    <n v="1404233159"/>
    <b v="0"/>
    <n v="21"/>
    <b v="1"/>
    <x v="23"/>
    <n v="1.0071428571428571"/>
    <n v="33.571428571428569"/>
    <x v="8"/>
    <s v="plays"/>
    <x v="2147"/>
    <d v="2415-10-21T23:39:50"/>
  </r>
  <r>
    <n v="2711"/>
    <s v="The Red Shoes"/>
    <s v="We're aiming to launch a production involving circus performers, musicians and artists in a new space, creating a night of live art."/>
    <x v="323"/>
    <n v="3938"/>
    <x v="3"/>
    <s v="GB"/>
    <s v="GBP"/>
    <n v="1403301660"/>
    <n v="1400694790"/>
    <b v="1"/>
    <n v="73"/>
    <b v="1"/>
    <x v="24"/>
    <n v="1.007161125319693"/>
    <n v="53.945205479452056"/>
    <x v="8"/>
    <s v="spaces"/>
    <x v="2148"/>
    <d v="2414-09-09T04:10:00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s v="US"/>
    <s v="USD"/>
    <n v="1329320235"/>
    <n v="1326728235"/>
    <b v="1"/>
    <n v="7"/>
    <b v="1"/>
    <x v="31"/>
    <n v="1.0073333333333334"/>
    <n v="215.85714285714286"/>
    <x v="0"/>
    <s v="documentary"/>
    <x v="2149"/>
    <d v="2391-03-31T12:12:30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s v="GB"/>
    <s v="GBP"/>
    <n v="1470092340"/>
    <n v="1467973256"/>
    <b v="0"/>
    <n v="46"/>
    <b v="1"/>
    <x v="23"/>
    <n v="1.0074285714285713"/>
    <n v="76.652173913043484"/>
    <x v="8"/>
    <s v="plays"/>
    <x v="2150"/>
    <d v="2435-11-08T13:50:00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s v="US"/>
    <s v="USD"/>
    <n v="1303801140"/>
    <n v="1300916220"/>
    <b v="0"/>
    <n v="20"/>
    <b v="1"/>
    <x v="35"/>
    <n v="1.0075000000000001"/>
    <n v="100.75"/>
    <x v="3"/>
    <s v="pop"/>
    <x v="2151"/>
    <d v="2383-02-27T21:50:00"/>
  </r>
  <r>
    <n v="2119"/>
    <s v="Big Long Now's Debut Album"/>
    <s v="big long now is recording our debut album and we are looking for help mastering and pressing it to vinyl"/>
    <x v="38"/>
    <n v="2015"/>
    <x v="3"/>
    <s v="US"/>
    <s v="USD"/>
    <n v="1345086445"/>
    <n v="1342494445"/>
    <b v="0"/>
    <n v="22"/>
    <b v="1"/>
    <x v="7"/>
    <n v="1.0075000000000001"/>
    <n v="91.590909090909093"/>
    <x v="3"/>
    <s v="indie rock"/>
    <x v="2152"/>
    <d v="2396-03-29T07:14:10"/>
  </r>
  <r>
    <n v="3520"/>
    <s v="Protocols"/>
    <s v="Help us to bring &quot;Protocols&quot; at the 2015 Camden Fringe. The most controversial play of the year."/>
    <x v="38"/>
    <n v="2015"/>
    <x v="3"/>
    <s v="GB"/>
    <s v="GBP"/>
    <n v="1441547220"/>
    <n v="1439322412"/>
    <b v="0"/>
    <n v="21"/>
    <b v="1"/>
    <x v="23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x v="1"/>
    <n v="4030"/>
    <x v="3"/>
    <s v="GB"/>
    <s v="GBP"/>
    <n v="1431204449"/>
    <n v="1428526049"/>
    <b v="0"/>
    <n v="13"/>
    <b v="1"/>
    <x v="23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s v="US"/>
    <s v="USD"/>
    <n v="1476939300"/>
    <n v="1474273294"/>
    <b v="0"/>
    <n v="33"/>
    <b v="1"/>
    <x v="23"/>
    <n v="1.0075000000000001"/>
    <n v="61.060606060606062"/>
    <x v="8"/>
    <s v="plays"/>
    <x v="2155"/>
    <d v="2438-01-09T01:10:00"/>
  </r>
  <r>
    <n v="3237"/>
    <s v="Celebrating 20 years of The 24 Hour Plays around the world!"/>
    <s v="An annual campaign supporting our intensive for artists 25 and under."/>
    <x v="104"/>
    <n v="35275.64"/>
    <x v="3"/>
    <s v="US"/>
    <s v="USD"/>
    <n v="1443499140"/>
    <n v="1441452184"/>
    <b v="1"/>
    <n v="269"/>
    <b v="1"/>
    <x v="23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x v="186"/>
    <n v="8567"/>
    <x v="3"/>
    <s v="US"/>
    <s v="USD"/>
    <n v="1483417020"/>
    <n v="1480480167"/>
    <b v="0"/>
    <n v="68"/>
    <b v="1"/>
    <x v="28"/>
    <n v="1.0078823529411765"/>
    <n v="125.98529411764706"/>
    <x v="6"/>
    <s v="small batch"/>
    <x v="2157"/>
    <d v="2440-01-28T18:50:00"/>
  </r>
  <r>
    <n v="3248"/>
    <s v="Honest Accomplice Theatre 2015-16 Season"/>
    <s v="Honest Accomplice Theatre produces theatre for social change."/>
    <x v="39"/>
    <n v="12095"/>
    <x v="3"/>
    <s v="US"/>
    <s v="USD"/>
    <n v="1428178757"/>
    <n v="1425590357"/>
    <b v="1"/>
    <n v="200"/>
    <b v="1"/>
    <x v="23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x v="46"/>
    <n v="2520"/>
    <x v="3"/>
    <s v="US"/>
    <s v="USD"/>
    <n v="1434675616"/>
    <n v="1432083616"/>
    <b v="0"/>
    <n v="71"/>
    <b v="1"/>
    <x v="23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x v="46"/>
    <n v="2520"/>
    <x v="3"/>
    <s v="US"/>
    <s v="USD"/>
    <n v="1413383216"/>
    <n v="1410791216"/>
    <b v="0"/>
    <n v="40"/>
    <b v="1"/>
    <x v="23"/>
    <n v="1.008"/>
    <n v="63"/>
    <x v="8"/>
    <s v="plays"/>
    <x v="2160"/>
    <d v="2417-11-19T00:29:20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s v="US"/>
    <s v="USD"/>
    <n v="1415230084"/>
    <n v="1413412084"/>
    <b v="0"/>
    <n v="44"/>
    <b v="1"/>
    <x v="23"/>
    <n v="1.008"/>
    <n v="114.54545454545455"/>
    <x v="8"/>
    <s v="plays"/>
    <x v="2161"/>
    <d v="2418-06-20T18:40:40"/>
  </r>
  <r>
    <n v="317"/>
    <s v="Good Men, Bad Men, and a Few Rowdy Ladies"/>
    <s v="The story of a cowboy town with a prison problem, and the colorful characters who call it home."/>
    <x v="41"/>
    <n v="30241"/>
    <x v="3"/>
    <s v="US"/>
    <s v="USD"/>
    <n v="1386778483"/>
    <n v="1384186483"/>
    <b v="1"/>
    <n v="316"/>
    <b v="1"/>
    <x v="31"/>
    <n v="1.0080333333333333"/>
    <n v="95.699367088607602"/>
    <x v="0"/>
    <s v="documentary"/>
    <x v="2162"/>
    <d v="2409-06-14T18:27:10"/>
  </r>
  <r>
    <n v="2544"/>
    <s v="Singing City Children's Choir"/>
    <s v="Bringing choral music and performance opportunities to under-served youth in West Philadelphia"/>
    <x v="6"/>
    <n v="5041"/>
    <x v="3"/>
    <s v="US"/>
    <s v="USD"/>
    <n v="1341750569"/>
    <n v="1339158569"/>
    <b v="0"/>
    <n v="57"/>
    <b v="1"/>
    <x v="37"/>
    <n v="1.0082"/>
    <n v="88.438596491228068"/>
    <x v="3"/>
    <s v="classical music"/>
    <x v="2163"/>
    <d v="2395-03-09T04:54: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s v="SE"/>
    <s v="SEK"/>
    <n v="1432314209"/>
    <n v="1429722209"/>
    <b v="0"/>
    <n v="100"/>
    <b v="1"/>
    <x v="23"/>
    <n v="1.00824"/>
    <n v="1008.24"/>
    <x v="8"/>
    <s v="plays"/>
    <x v="2164"/>
    <d v="2015-05-22T17:03:29"/>
  </r>
  <r>
    <n v="3220"/>
    <s v="Burners"/>
    <s v="A sci-fi thriller for the stage opening March 10 in Los Angeles."/>
    <x v="57"/>
    <n v="15126"/>
    <x v="3"/>
    <s v="US"/>
    <s v="USD"/>
    <n v="1489352400"/>
    <n v="1486411204"/>
    <b v="1"/>
    <n v="59"/>
    <b v="1"/>
    <x v="23"/>
    <n v="1.0084"/>
    <n v="256.37288135593218"/>
    <x v="8"/>
    <s v="plays"/>
    <x v="2165"/>
    <d v="2441-12-15T18:00:00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s v="US"/>
    <s v="USD"/>
    <n v="1489207808"/>
    <n v="1486183808"/>
    <b v="0"/>
    <n v="130"/>
    <b v="1"/>
    <x v="28"/>
    <n v="1.0084571428571429"/>
    <n v="271.50769230769231"/>
    <x v="6"/>
    <s v="small batch"/>
    <x v="2166"/>
    <d v="2441-11-29T00:21:20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s v="US"/>
    <s v="USD"/>
    <n v="1444276740"/>
    <n v="1439392406"/>
    <b v="0"/>
    <n v="150"/>
    <b v="1"/>
    <x v="37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x v="20"/>
    <n v="10085"/>
    <x v="3"/>
    <s v="US"/>
    <s v="USD"/>
    <n v="1487347500"/>
    <n v="1484715366"/>
    <b v="0"/>
    <n v="158"/>
    <b v="1"/>
    <x v="23"/>
    <n v="1.0085"/>
    <n v="63.829113924050631"/>
    <x v="8"/>
    <s v="plays"/>
    <x v="2168"/>
    <d v="2441-04-27T16:50:00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s v="US"/>
    <s v="USD"/>
    <n v="1336528804"/>
    <n v="1331348404"/>
    <b v="0"/>
    <n v="48"/>
    <b v="1"/>
    <x v="32"/>
    <n v="1.0085533333333332"/>
    <n v="63.03458333333333"/>
    <x v="3"/>
    <s v="rock"/>
    <x v="2169"/>
    <d v="2393-07-12T20:00:40"/>
  </r>
  <r>
    <n v="3671"/>
    <s v="Kylie for President"/>
    <s v="Bring a touring character education play about making wise choices to elementary students in Kentuckiana. Vote Kylie for President!"/>
    <x v="55"/>
    <n v="3530"/>
    <x v="3"/>
    <s v="US"/>
    <s v="USD"/>
    <n v="1405915140"/>
    <n v="1404140667"/>
    <b v="0"/>
    <n v="40"/>
    <b v="1"/>
    <x v="23"/>
    <n v="1.0085714285714287"/>
    <n v="88.25"/>
    <x v="8"/>
    <s v="plays"/>
    <x v="2170"/>
    <d v="2415-07-08T15:50:00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s v="DE"/>
    <s v="EUR"/>
    <n v="1434197351"/>
    <n v="1431605351"/>
    <b v="0"/>
    <n v="62"/>
    <b v="1"/>
    <x v="18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s v="US"/>
    <s v="USD"/>
    <n v="1400875307"/>
    <n v="1398283307"/>
    <b v="0"/>
    <n v="56"/>
    <b v="1"/>
    <x v="23"/>
    <n v="1.00875"/>
    <n v="72.053571428571431"/>
    <x v="8"/>
    <s v="plays"/>
    <x v="2172"/>
    <d v="2413-12-02T08:17:50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s v="US"/>
    <s v="USD"/>
    <n v="1472338409"/>
    <n v="1468450409"/>
    <b v="0"/>
    <n v="62"/>
    <b v="1"/>
    <x v="24"/>
    <n v="1.0087999999999999"/>
    <n v="162.70967741935485"/>
    <x v="8"/>
    <s v="spaces"/>
    <x v="2173"/>
    <d v="2436-07-25T12:54:50"/>
  </r>
  <r>
    <n v="2120"/>
    <s v="Hearty Har Full Length Album"/>
    <s v="&lt;3_x000a_Coming in from outer space. Help Hearty Har record their 1st album!!"/>
    <x v="28"/>
    <n v="8070.43"/>
    <x v="3"/>
    <s v="US"/>
    <s v="USD"/>
    <n v="1388617736"/>
    <n v="1384384136"/>
    <b v="0"/>
    <n v="69"/>
    <b v="1"/>
    <x v="7"/>
    <n v="1.00880375"/>
    <n v="116.96275362318841"/>
    <x v="3"/>
    <s v="indie rock"/>
    <x v="2174"/>
    <d v="2410-01-13T15:29:20"/>
  </r>
  <r>
    <n v="2935"/>
    <s v="Fresco presents SNOW WHITE - GARAGE OPERA!"/>
    <s v="Fresco brings a full scale operatic production to your neighborhood - SNOW WHITE, set to the world's greatest music!"/>
    <x v="55"/>
    <n v="3531"/>
    <x v="3"/>
    <s v="US"/>
    <s v="USD"/>
    <n v="1472490000"/>
    <n v="1467468008"/>
    <b v="0"/>
    <n v="39"/>
    <b v="1"/>
    <x v="25"/>
    <n v="1.0088571428571429"/>
    <n v="90.538461538461533"/>
    <x v="8"/>
    <s v="musical"/>
    <x v="2175"/>
    <d v="2436-08-12T02:00:00"/>
  </r>
  <r>
    <n v="3182"/>
    <s v="A Thought in Three Parts"/>
    <s v="FRANK, a newborn company, presents Wallace Shawn's famously unproduced,&quot;A Thought in Three Parts.&quot;_x000a_Be FRANK with us!"/>
    <x v="11"/>
    <n v="7062"/>
    <x v="3"/>
    <s v="US"/>
    <s v="USD"/>
    <n v="1328029200"/>
    <n v="1323211621"/>
    <b v="1"/>
    <n v="151"/>
    <b v="1"/>
    <x v="23"/>
    <n v="1.0088571428571429"/>
    <n v="46.768211920529801"/>
    <x v="8"/>
    <s v="plays"/>
    <x v="2176"/>
    <d v="2390-11-02T02:00:00"/>
  </r>
  <r>
    <n v="1882"/>
    <s v="American Lit or...Trespassing for Beginners"/>
    <s v="New songs have been popping out of Mark Donato for years now and he's got a large, squirming litter of them in need of triage.  Help!"/>
    <x v="314"/>
    <n v="3380"/>
    <x v="3"/>
    <s v="US"/>
    <s v="USD"/>
    <n v="1341964080"/>
    <n v="1339109212"/>
    <b v="0"/>
    <n v="81"/>
    <b v="1"/>
    <x v="7"/>
    <n v="1.008955223880597"/>
    <n v="41.728395061728392"/>
    <x v="3"/>
    <s v="indie rock"/>
    <x v="2177"/>
    <d v="2395-04-02T22:00:00"/>
  </r>
  <r>
    <n v="392"/>
    <s v="More than Gold: The Rhino Rescue Project"/>
    <s v="Rhinos are the most endangered large animal in the world today, and an epic, global battle is being waged to ensure their survival."/>
    <x v="324"/>
    <n v="18667"/>
    <x v="3"/>
    <s v="US"/>
    <s v="USD"/>
    <n v="1315450800"/>
    <n v="1312823571"/>
    <b v="0"/>
    <n v="206"/>
    <b v="1"/>
    <x v="31"/>
    <n v="1.009027027027027"/>
    <n v="90.616504854368927"/>
    <x v="0"/>
    <s v="documentary"/>
    <x v="2178"/>
    <d v="2386-11-07T06:00:00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x v="3"/>
    <s v="US"/>
    <s v="USD"/>
    <n v="1349203203"/>
    <n v="1345056003"/>
    <b v="0"/>
    <n v="92"/>
    <b v="1"/>
    <x v="7"/>
    <n v="1.0090416666666666"/>
    <n v="526.45652173913038"/>
    <x v="3"/>
    <s v="indie rock"/>
    <x v="2179"/>
    <d v="2397-07-18T18:40:30"/>
  </r>
  <r>
    <n v="2930"/>
    <s v="Forbear! Theatre"/>
    <s v="Forbear! is a new theatre company aiming to produce exciting and innovative theatre using performers from a variety of disciplines."/>
    <x v="20"/>
    <n v="10092"/>
    <x v="3"/>
    <s v="GB"/>
    <s v="GBP"/>
    <n v="1431007264"/>
    <n v="1428415264"/>
    <b v="0"/>
    <n v="62"/>
    <b v="1"/>
    <x v="25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x v="1"/>
    <n v="4037"/>
    <x v="3"/>
    <s v="US"/>
    <s v="USD"/>
    <n v="1403026882"/>
    <n v="1400175682"/>
    <b v="0"/>
    <n v="88"/>
    <b v="1"/>
    <x v="32"/>
    <n v="1.00925"/>
    <n v="45.875"/>
    <x v="3"/>
    <s v="rock"/>
    <x v="2181"/>
    <d v="2414-08-08T08:53:40"/>
  </r>
  <r>
    <n v="836"/>
    <s v="DESMADRE Full Album + Press Kit"/>
    <s v="An album you can bring home to mom."/>
    <x v="6"/>
    <n v="5046.5200000000004"/>
    <x v="3"/>
    <s v="US"/>
    <s v="USD"/>
    <n v="1381108918"/>
    <n v="1378516918"/>
    <b v="0"/>
    <n v="46"/>
    <b v="1"/>
    <x v="32"/>
    <n v="1.009304"/>
    <n v="109.70695652173914"/>
    <x v="3"/>
    <s v="rock"/>
    <x v="2182"/>
    <d v="2407-08-28T13:39:40"/>
  </r>
  <r>
    <n v="14"/>
    <s v="3010 | Sci-fi Series"/>
    <s v="A highly charged post apocalyptic sci fi series that pulls no punches!"/>
    <x v="16"/>
    <n v="6056"/>
    <x v="3"/>
    <s v="AU"/>
    <s v="AUD"/>
    <n v="1405259940"/>
    <n v="1403051888"/>
    <b v="0"/>
    <n v="41"/>
    <b v="1"/>
    <x v="29"/>
    <n v="1.0093333333333334"/>
    <n v="147.70731707317074"/>
    <x v="0"/>
    <s v="television"/>
    <x v="2183"/>
    <d v="2415-04-23T19:50:00"/>
  </r>
  <r>
    <n v="3813"/>
    <s v="SUCKIN INJUN"/>
    <s v="A comedic play about hillbilly vampires and the absurdity of judging by appearances. Wanna live forever? Better watch what you drink."/>
    <x v="180"/>
    <n v="2119.9899999999998"/>
    <x v="3"/>
    <s v="US"/>
    <s v="USD"/>
    <n v="1465940580"/>
    <n v="1462603021"/>
    <b v="0"/>
    <n v="27"/>
    <b v="1"/>
    <x v="23"/>
    <n v="1.0095190476190474"/>
    <n v="78.518148148148143"/>
    <x v="8"/>
    <s v="plays"/>
    <x v="2184"/>
    <d v="2434-07-16T01:10:00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s v="US"/>
    <s v="USD"/>
    <n v="1451063221"/>
    <n v="1448471221"/>
    <b v="0"/>
    <n v="52"/>
    <b v="1"/>
    <x v="29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s v="US"/>
    <s v="USD"/>
    <n v="1483203540"/>
    <n v="1481175482"/>
    <b v="0"/>
    <n v="31"/>
    <b v="1"/>
    <x v="23"/>
    <n v="1.01"/>
    <n v="65.161290322580641"/>
    <x v="8"/>
    <s v="plays"/>
    <x v="2186"/>
    <d v="2440-01-04T01:50:00"/>
  </r>
  <r>
    <n v="1826"/>
    <s v="BEAR GHOST! Professional Recording! Yay!"/>
    <s v="Hear your favorite Bear Ghost in eargasmic quality!"/>
    <x v="38"/>
    <n v="2020"/>
    <x v="3"/>
    <s v="US"/>
    <s v="USD"/>
    <n v="1392675017"/>
    <n v="1390083017"/>
    <b v="0"/>
    <n v="38"/>
    <b v="1"/>
    <x v="32"/>
    <n v="1.01"/>
    <n v="53.157894736842103"/>
    <x v="3"/>
    <s v="rock"/>
    <x v="2187"/>
    <d v="2411-04-28T05:42:5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s v="US"/>
    <s v="USD"/>
    <n v="1295928000"/>
    <n v="1288160403"/>
    <b v="1"/>
    <n v="104"/>
    <b v="1"/>
    <x v="23"/>
    <n v="1.01"/>
    <n v="33.990384615384613"/>
    <x v="8"/>
    <s v="plays"/>
    <x v="2188"/>
    <d v="2380-08-30T16:00:00"/>
  </r>
  <r>
    <n v="3157"/>
    <s v="Summer FourPlay"/>
    <s v="Four Directors.  Four One Acts.  Four Genres.  For You."/>
    <x v="1"/>
    <n v="4040"/>
    <x v="3"/>
    <s v="US"/>
    <s v="USD"/>
    <n v="1405746000"/>
    <n v="1404932105"/>
    <b v="1"/>
    <n v="41"/>
    <b v="1"/>
    <x v="23"/>
    <n v="1.01"/>
    <n v="98.536585365853654"/>
    <x v="8"/>
    <s v="plays"/>
    <x v="2189"/>
    <d v="2415-06-19T02:00:00"/>
  </r>
  <r>
    <n v="3320"/>
    <s v="Mama Threw Me So High &amp; He Who Speaks"/>
    <s v="Imaginary Theater Company presents two modern day tall tales about family, resilience and redemption."/>
    <x v="46"/>
    <n v="2525"/>
    <x v="3"/>
    <s v="US"/>
    <s v="USD"/>
    <n v="1466557557"/>
    <n v="1463965557"/>
    <b v="0"/>
    <n v="38"/>
    <b v="1"/>
    <x v="23"/>
    <n v="1.01"/>
    <n v="66.44736842105263"/>
    <x v="8"/>
    <s v="plays"/>
    <x v="2190"/>
    <d v="2434-09-25T10:59:30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s v="GB"/>
    <s v="GBP"/>
    <n v="1406887310"/>
    <n v="1404295310"/>
    <b v="0"/>
    <n v="21"/>
    <b v="1"/>
    <x v="23"/>
    <n v="1.01"/>
    <n v="96.19047619047619"/>
    <x v="8"/>
    <s v="plays"/>
    <x v="2191"/>
    <d v="2415-10-29T04:18:20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s v="US"/>
    <s v="USD"/>
    <n v="1440003820"/>
    <n v="1437411820"/>
    <b v="0"/>
    <n v="36"/>
    <b v="1"/>
    <x v="23"/>
    <n v="1.01"/>
    <n v="84.166666666666671"/>
    <x v="8"/>
    <s v="plays"/>
    <x v="2192"/>
    <d v="2015-08-19T17:03:40"/>
  </r>
  <r>
    <n v="3467"/>
    <s v="Venus in Fur, Los Angeles."/>
    <s v="Venus in Fur, By David Ives."/>
    <x v="7"/>
    <n v="3030"/>
    <x v="3"/>
    <s v="US"/>
    <s v="USD"/>
    <n v="1426864032"/>
    <n v="1424275632"/>
    <b v="0"/>
    <n v="47"/>
    <b v="1"/>
    <x v="23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x v="38"/>
    <n v="2020"/>
    <x v="3"/>
    <s v="GB"/>
    <s v="GBP"/>
    <n v="1469016131"/>
    <n v="1466424131"/>
    <b v="0"/>
    <n v="39"/>
    <b v="1"/>
    <x v="23"/>
    <n v="1.01"/>
    <n v="51.794871794871796"/>
    <x v="8"/>
    <s v="plays"/>
    <x v="2194"/>
    <d v="2435-07-07T00:21:50"/>
  </r>
  <r>
    <n v="3618"/>
    <s v="Checkpoint 22"/>
    <s v="The play yet to be described as &quot;A surefire Edinburgh Fringe Festival Cult Hit&quot;. Coming to the Underbelly, Edinburgh, 5th-30th August."/>
    <x v="38"/>
    <n v="2020"/>
    <x v="3"/>
    <s v="GB"/>
    <s v="GBP"/>
    <n v="1433343850"/>
    <n v="1430751850"/>
    <b v="0"/>
    <n v="56"/>
    <b v="1"/>
    <x v="23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s v="US"/>
    <s v="USD"/>
    <n v="1300930838"/>
    <n v="1293158438"/>
    <b v="0"/>
    <n v="92"/>
    <b v="1"/>
    <x v="32"/>
    <n v="1.01004125"/>
    <n v="87.829673913043479"/>
    <x v="3"/>
    <s v="rock"/>
    <x v="2196"/>
    <d v="2382-04-01T16:46:20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s v="US"/>
    <s v="USD"/>
    <n v="1337786944"/>
    <n v="1335194944"/>
    <b v="0"/>
    <n v="39"/>
    <b v="1"/>
    <x v="7"/>
    <n v="1.0100533333333332"/>
    <n v="38.848205128205123"/>
    <x v="3"/>
    <s v="indie rock"/>
    <x v="2197"/>
    <d v="2393-12-05T10:50:40"/>
  </r>
  <r>
    <n v="2613"/>
    <s v="Earth 360"/>
    <s v="Re-inventing the way we look at our planet by sending 5 cameras to near space to create the first 360 panoramic view of the earth."/>
    <x v="37"/>
    <n v="7576"/>
    <x v="3"/>
    <s v="US"/>
    <s v="USD"/>
    <n v="1348256294"/>
    <n v="1345664294"/>
    <b v="1"/>
    <n v="28"/>
    <b v="1"/>
    <x v="21"/>
    <n v="1.0101333333333333"/>
    <n v="270.57142857142856"/>
    <x v="1"/>
    <s v="space exploration"/>
    <x v="2198"/>
    <d v="2397-03-31T04:22:20"/>
  </r>
  <r>
    <n v="3760"/>
    <s v="Song of the Sea"/>
    <s v="Two Shows: SIRENS and The Girl From Bare Cove. A community of artists determined to give voice to survivors of sexual violence."/>
    <x v="6"/>
    <n v="5050.7700000000004"/>
    <x v="3"/>
    <s v="US"/>
    <s v="USD"/>
    <n v="1399293386"/>
    <n v="1397133386"/>
    <b v="0"/>
    <n v="91"/>
    <b v="1"/>
    <x v="25"/>
    <n v="1.010154"/>
    <n v="55.502967032967035"/>
    <x v="8"/>
    <s v="musical"/>
    <x v="2199"/>
    <d v="2413-06-02T06:04:20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s v="US"/>
    <s v="USD"/>
    <n v="1448466551"/>
    <n v="1445870951"/>
    <b v="0"/>
    <n v="121"/>
    <b v="1"/>
    <x v="39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x v="172"/>
    <n v="16165.6"/>
    <x v="3"/>
    <s v="GB"/>
    <s v="GBP"/>
    <n v="1405761278"/>
    <n v="1403169278"/>
    <b v="1"/>
    <n v="405"/>
    <b v="1"/>
    <x v="18"/>
    <n v="1.0103500000000001"/>
    <n v="39.91506172839506"/>
    <x v="7"/>
    <s v="photobooks"/>
    <x v="2201"/>
    <d v="2415-06-20T20:26:20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s v="US"/>
    <s v="USD"/>
    <n v="1387688400"/>
    <n v="1384920804"/>
    <b v="0"/>
    <n v="241"/>
    <b v="1"/>
    <x v="31"/>
    <n v="1.0105"/>
    <n v="125.78838174273859"/>
    <x v="0"/>
    <s v="documentary"/>
    <x v="2202"/>
    <d v="2409-09-28T02:00:00"/>
  </r>
  <r>
    <n v="3377"/>
    <s v="To Kill a Machine"/>
    <s v="An empowering play about war time code breaker Alan Turing which tells the real story of a hero vilified for his sexuality and suicide."/>
    <x v="28"/>
    <n v="8084"/>
    <x v="3"/>
    <s v="GB"/>
    <s v="GBP"/>
    <n v="1426870560"/>
    <n v="1424280899"/>
    <b v="0"/>
    <n v="77"/>
    <b v="1"/>
    <x v="23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s v="GB"/>
    <s v="GBP"/>
    <n v="1377621089"/>
    <n v="1372437089"/>
    <b v="0"/>
    <n v="18"/>
    <b v="1"/>
    <x v="32"/>
    <n v="1.0106666666666666"/>
    <n v="42.111111111111114"/>
    <x v="3"/>
    <s v="rock"/>
    <x v="2204"/>
    <d v="2406-07-20T21:14:50"/>
  </r>
  <r>
    <n v="1211"/>
    <s v="500 Views of Japan"/>
    <s v="From 2010 to 2015, I took over 15 000 photos in Japan. Here's 500 of them. Landscape, city view, people and so much more!"/>
    <x v="19"/>
    <n v="1011"/>
    <x v="3"/>
    <s v="CA"/>
    <s v="CAD"/>
    <n v="1465505261"/>
    <n v="1464209261"/>
    <b v="0"/>
    <n v="6"/>
    <b v="1"/>
    <x v="18"/>
    <n v="1.0109999999999999"/>
    <n v="168.5"/>
    <x v="7"/>
    <s v="photobooks"/>
    <x v="2205"/>
    <d v="2434-05-26T15:56:50"/>
  </r>
  <r>
    <n v="3351"/>
    <s v="Action To The Word's DRACULA"/>
    <s v="A thrilling 'steampunk' reworking of the infamous gothic horror novel by a powerhouse ensemble will leave you begging to be bitten."/>
    <x v="6"/>
    <n v="5055"/>
    <x v="3"/>
    <s v="GB"/>
    <s v="GBP"/>
    <n v="1406113200"/>
    <n v="1402910965"/>
    <b v="0"/>
    <n v="54"/>
    <b v="1"/>
    <x v="23"/>
    <n v="1.0109999999999999"/>
    <n v="93.611111111111114"/>
    <x v="8"/>
    <s v="plays"/>
    <x v="2206"/>
    <d v="2415-07-31T14:00:00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s v="US"/>
    <s v="USD"/>
    <n v="1402515198"/>
    <n v="1399923198"/>
    <b v="0"/>
    <n v="17"/>
    <b v="1"/>
    <x v="25"/>
    <n v="1.0111111111111111"/>
    <n v="267.64705882352939"/>
    <x v="8"/>
    <s v="musical"/>
    <x v="2207"/>
    <d v="2414-06-10T03:33:00"/>
  </r>
  <r>
    <n v="3174"/>
    <s v="A Race Redux"/>
    <s v="This adaptation uses the text of Oâ€™Neill to explore race, and asks the audience if stereotypes impact a characters guilt or innocence."/>
    <x v="7"/>
    <n v="3034"/>
    <x v="3"/>
    <s v="US"/>
    <s v="USD"/>
    <n v="1408999508"/>
    <n v="1407789908"/>
    <b v="1"/>
    <n v="23"/>
    <b v="1"/>
    <x v="23"/>
    <n v="1.0113333333333334"/>
    <n v="131.91304347826087"/>
    <x v="8"/>
    <s v="plays"/>
    <x v="2208"/>
    <d v="2416-06-29T15:31:20"/>
  </r>
  <r>
    <n v="2220"/>
    <s v="Be Part of Darkpine's Debut EP"/>
    <s v="Darkpine is recording and releasing a 5-track EP within the coming months this summer and hopes for your support."/>
    <x v="55"/>
    <n v="3540"/>
    <x v="3"/>
    <s v="US"/>
    <s v="USD"/>
    <n v="1374888436"/>
    <n v="1372296436"/>
    <b v="0"/>
    <n v="69"/>
    <b v="1"/>
    <x v="36"/>
    <n v="1.0114285714285713"/>
    <n v="51.304347826086953"/>
    <x v="3"/>
    <s v="electronic music"/>
    <x v="2209"/>
    <d v="2405-09-07T14:32:40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s v="US"/>
    <s v="USD"/>
    <n v="1404077484"/>
    <n v="1401485484"/>
    <b v="1"/>
    <n v="123"/>
    <b v="1"/>
    <x v="28"/>
    <n v="1.0114333333333334"/>
    <n v="123.34552845528455"/>
    <x v="6"/>
    <s v="small batch"/>
    <x v="2210"/>
    <d v="2414-12-07T23:14:00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s v="US"/>
    <s v="USD"/>
    <n v="1425495563"/>
    <n v="1422903563"/>
    <b v="0"/>
    <n v="98"/>
    <b v="1"/>
    <x v="23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x v="3"/>
    <s v="GB"/>
    <s v="GBP"/>
    <n v="1484740918"/>
    <n v="1483012918"/>
    <b v="0"/>
    <n v="37"/>
    <b v="1"/>
    <x v="23"/>
    <n v="1.0115151515151515"/>
    <n v="45.108108108108105"/>
    <x v="8"/>
    <s v="plays"/>
    <x v="2212"/>
    <d v="2440-06-30T00:19:40"/>
  </r>
  <r>
    <n v="2789"/>
    <s v="The Adventurers Club"/>
    <s v="BNT's Biggest Adventure So Far: Our 2015 full length production!"/>
    <x v="7"/>
    <n v="3035"/>
    <x v="3"/>
    <s v="US"/>
    <s v="USD"/>
    <n v="1426132800"/>
    <n v="1424477934"/>
    <b v="0"/>
    <n v="24"/>
    <b v="1"/>
    <x v="23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s v="US"/>
    <s v="USD"/>
    <n v="1456811940"/>
    <n v="1454098976"/>
    <b v="0"/>
    <n v="17"/>
    <b v="1"/>
    <x v="24"/>
    <n v="1.0116666666666667"/>
    <n v="178.52941176470588"/>
    <x v="8"/>
    <s v="spaces"/>
    <x v="2214"/>
    <d v="2431-08-24T11:50:00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s v="US"/>
    <s v="USD"/>
    <n v="1453352719"/>
    <n v="1450760719"/>
    <b v="0"/>
    <n v="26"/>
    <b v="1"/>
    <x v="24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s v="US"/>
    <s v="USD"/>
    <n v="1426298708"/>
    <n v="1423710308"/>
    <b v="1"/>
    <n v="31"/>
    <b v="1"/>
    <x v="31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x v="28"/>
    <n v="8095"/>
    <x v="3"/>
    <s v="US"/>
    <s v="USD"/>
    <n v="1385932867"/>
    <n v="1383337267"/>
    <b v="0"/>
    <n v="108"/>
    <b v="1"/>
    <x v="32"/>
    <n v="1.0118750000000001"/>
    <n v="74.953703703703709"/>
    <x v="3"/>
    <s v="rock"/>
    <x v="2217"/>
    <d v="2409-03-08T21:31:10"/>
  </r>
  <r>
    <n v="282"/>
    <s v="Greenlight the PATROL BASE JAKER Movie"/>
    <s v="See US Marines make counter-insurgency work in Helmand Province--the Taliban's stronghold in Afghanistan."/>
    <x v="44"/>
    <n v="45535"/>
    <x v="3"/>
    <s v="US"/>
    <s v="USD"/>
    <n v="1266876000"/>
    <n v="1263679492"/>
    <b v="1"/>
    <n v="179"/>
    <b v="1"/>
    <x v="31"/>
    <n v="1.0118888888888888"/>
    <n v="254.38547486033519"/>
    <x v="0"/>
    <s v="documentary"/>
    <x v="2218"/>
    <d v="2371-06-17T04:00:00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s v="US"/>
    <s v="USD"/>
    <n v="1431716400"/>
    <n v="1428423757"/>
    <b v="1"/>
    <n v="69"/>
    <b v="1"/>
    <x v="31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s v="US"/>
    <s v="USD"/>
    <n v="1446451200"/>
    <n v="1445539113"/>
    <b v="0"/>
    <n v="9"/>
    <b v="1"/>
    <x v="36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x v="17"/>
    <n v="1518"/>
    <x v="3"/>
    <s v="GB"/>
    <s v="GBP"/>
    <n v="1415385000"/>
    <n v="1413406695"/>
    <b v="0"/>
    <n v="19"/>
    <b v="1"/>
    <x v="23"/>
    <n v="1.012"/>
    <n v="79.89473684210526"/>
    <x v="8"/>
    <s v="plays"/>
    <x v="2221"/>
    <d v="2418-07-08T17:00:00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s v="US"/>
    <s v="USD"/>
    <n v="1467680867"/>
    <n v="1464224867"/>
    <b v="0"/>
    <n v="57"/>
    <b v="1"/>
    <x v="29"/>
    <n v="1.0122222222222221"/>
    <n v="159.82456140350877"/>
    <x v="0"/>
    <s v="television"/>
    <x v="2222"/>
    <d v="2435-02-02T11:17:50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n v="1405356072"/>
    <b v="1"/>
    <n v="167"/>
    <b v="1"/>
    <x v="7"/>
    <n v="1.0122777777777778"/>
    <n v="109.10778443113773"/>
    <x v="3"/>
    <s v="indie rock"/>
    <x v="2223"/>
    <d v="2416-01-10T12:00:00"/>
  </r>
  <r>
    <n v="3451"/>
    <s v="The Twilight Zone Play"/>
    <s v="I'm a high school student in New Jersey planning on producing and directing a Twilight Zone Play for a &quot;One Act&quot; competition."/>
    <x v="217"/>
    <n v="658"/>
    <x v="3"/>
    <s v="US"/>
    <s v="USD"/>
    <n v="1429636927"/>
    <n v="1427304127"/>
    <b v="0"/>
    <n v="16"/>
    <b v="1"/>
    <x v="23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x v="57"/>
    <n v="15186.69"/>
    <x v="3"/>
    <s v="US"/>
    <s v="USD"/>
    <n v="1413849600"/>
    <n v="1410967754"/>
    <b v="1"/>
    <n v="340"/>
    <b v="1"/>
    <x v="40"/>
    <n v="1.012446"/>
    <n v="44.66673529411765"/>
    <x v="2"/>
    <s v="radio &amp; podcasts"/>
    <x v="2225"/>
    <d v="2418-01-12T00:00:00"/>
  </r>
  <r>
    <n v="315"/>
    <s v="Arias With A Twist: The Docufantasy"/>
    <s v="A documentary that explores  the magical collaboration between performance artist Joey Arias and puppeteer Basil Twist."/>
    <x v="23"/>
    <n v="25312"/>
    <x v="3"/>
    <s v="US"/>
    <s v="USD"/>
    <n v="1345660334"/>
    <n v="1343068334"/>
    <b v="1"/>
    <n v="126"/>
    <b v="1"/>
    <x v="31"/>
    <n v="1.01248"/>
    <n v="200.88888888888889"/>
    <x v="0"/>
    <s v="documentary"/>
    <x v="2226"/>
    <d v="2396-06-03T17:22:20"/>
  </r>
  <r>
    <n v="1261"/>
    <s v="The Puget EP's Vinyl Release"/>
    <s v="We just recorded a stellar EP and we're trying to put it out on vinyl.  Can you help these punx out?"/>
    <x v="38"/>
    <n v="2025"/>
    <x v="3"/>
    <s v="US"/>
    <s v="USD"/>
    <n v="1390983227"/>
    <n v="1388391227"/>
    <b v="1"/>
    <n v="52"/>
    <b v="1"/>
    <x v="32"/>
    <n v="1.0125"/>
    <n v="38.942307692307693"/>
    <x v="3"/>
    <s v="rock"/>
    <x v="2227"/>
    <d v="2410-10-14T10:17:50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s v="US"/>
    <s v="USD"/>
    <n v="1388553960"/>
    <n v="1385754986"/>
    <b v="0"/>
    <n v="23"/>
    <b v="1"/>
    <x v="32"/>
    <n v="1.0125"/>
    <n v="52.826086956521742"/>
    <x v="3"/>
    <s v="rock"/>
    <x v="2228"/>
    <d v="2410-01-06T06:20:00"/>
  </r>
  <r>
    <n v="1856"/>
    <s v="Lazy Sunday"/>
    <s v="We are an independent band who needs your help for the production of our new album, so we can share our music with you lovely people :)"/>
    <x v="38"/>
    <n v="2025"/>
    <x v="3"/>
    <s v="US"/>
    <s v="USD"/>
    <n v="1405715472"/>
    <n v="1403901072"/>
    <b v="0"/>
    <n v="38"/>
    <b v="1"/>
    <x v="32"/>
    <n v="1.0125"/>
    <n v="53.289473684210527"/>
    <x v="3"/>
    <s v="rock"/>
    <x v="2229"/>
    <d v="2415-06-15T13:12:00"/>
  </r>
  <r>
    <n v="2300"/>
    <s v="Keep The Prison Van Rolling"/>
    <s v="Big Fiction leaves for tour on 6/27 but the Prison Van needs some work!  New brakes, transmission repair, tires... it needs a bit."/>
    <x v="168"/>
    <n v="810"/>
    <x v="3"/>
    <s v="US"/>
    <s v="USD"/>
    <n v="1340904416"/>
    <n v="1339694816"/>
    <b v="0"/>
    <n v="7"/>
    <b v="1"/>
    <x v="32"/>
    <n v="1.0125"/>
    <n v="115.71428571428571"/>
    <x v="3"/>
    <s v="rock"/>
    <x v="2230"/>
    <d v="2394-12-01T06:29:20"/>
  </r>
  <r>
    <n v="3327"/>
    <s v="Itch + Scratch at Hackney Showroom"/>
    <s v="After 3 successful nights last year, Itch+Scratch are back. New writing, live music and party fun. Best New Theatre, Great Night Out."/>
    <x v="168"/>
    <n v="810"/>
    <x v="3"/>
    <s v="GB"/>
    <s v="GBP"/>
    <n v="1462697966"/>
    <n v="1460105966"/>
    <b v="0"/>
    <n v="33"/>
    <b v="1"/>
    <x v="23"/>
    <n v="1.0125"/>
    <n v="24.545454545454547"/>
    <x v="8"/>
    <s v="plays"/>
    <x v="2231"/>
    <d v="2433-07-05T17:54:20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s v="GB"/>
    <s v="GBP"/>
    <n v="1406761200"/>
    <n v="1402403907"/>
    <b v="0"/>
    <n v="38"/>
    <b v="1"/>
    <x v="23"/>
    <n v="1.0125"/>
    <n v="53.289473684210527"/>
    <x v="8"/>
    <s v="plays"/>
    <x v="2232"/>
    <d v="2415-10-14T14:00:00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s v="US"/>
    <s v="USD"/>
    <n v="1438226724"/>
    <n v="1433042724"/>
    <b v="0"/>
    <n v="32"/>
    <b v="1"/>
    <x v="23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s v="GB"/>
    <s v="GBP"/>
    <n v="1427331809"/>
    <n v="1424743409"/>
    <b v="1"/>
    <n v="186"/>
    <b v="1"/>
    <x v="23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x v="2"/>
    <n v="20253"/>
    <x v="3"/>
    <s v="US"/>
    <s v="USD"/>
    <n v="1455299144"/>
    <n v="1452707144"/>
    <b v="0"/>
    <n v="120"/>
    <b v="1"/>
    <x v="34"/>
    <n v="1.0126500000000001"/>
    <n v="168.77500000000001"/>
    <x v="2"/>
    <s v="nonfiction"/>
    <x v="2235"/>
    <d v="2431-03-02T09:37:20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s v="US"/>
    <s v="USD"/>
    <n v="1318006732"/>
    <n v="1312822732"/>
    <b v="0"/>
    <n v="55"/>
    <b v="1"/>
    <x v="7"/>
    <n v="1.0128333333333333"/>
    <n v="110.49090909090908"/>
    <x v="3"/>
    <s v="indie rock"/>
    <x v="2236"/>
    <d v="2387-08-30T01:48:40"/>
  </r>
  <r>
    <n v="30"/>
    <s v="Introverts Web Series"/>
    <s v="Comedy series about three introverted roommates coping with single life, secret resentments, and loudmouthed extroverts."/>
    <x v="1"/>
    <n v="4051.99"/>
    <x v="3"/>
    <s v="US"/>
    <s v="USD"/>
    <n v="1408604515"/>
    <n v="1406012515"/>
    <b v="0"/>
    <n v="53"/>
    <b v="1"/>
    <x v="29"/>
    <n v="1.0129975"/>
    <n v="76.45264150943396"/>
    <x v="0"/>
    <s v="television"/>
    <x v="2237"/>
    <d v="2416-05-14T22:19:10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s v="US"/>
    <s v="USD"/>
    <n v="1409274000"/>
    <n v="1406847996"/>
    <b v="1"/>
    <n v="614"/>
    <b v="1"/>
    <x v="7"/>
    <n v="1.0130622"/>
    <n v="82.496921824104234"/>
    <x v="3"/>
    <s v="indie rock"/>
    <x v="2238"/>
    <d v="2416-07-31T10:00:00"/>
  </r>
  <r>
    <n v="366"/>
    <s v="A BUSHMAN ODYSSEY"/>
    <s v="One Bushman familyâ€™s struggle to survive genocide, dispossession and post-apartheid freedom in South Africa."/>
    <x v="155"/>
    <n v="38500"/>
    <x v="3"/>
    <s v="US"/>
    <s v="USD"/>
    <n v="1337540518"/>
    <n v="1334948518"/>
    <b v="0"/>
    <n v="134"/>
    <b v="1"/>
    <x v="31"/>
    <n v="1.013157894736842"/>
    <n v="287.31343283582089"/>
    <x v="0"/>
    <s v="documentary"/>
    <x v="2239"/>
    <d v="2393-11-06T22:19:40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3"/>
    <s v="GB"/>
    <s v="GBP"/>
    <n v="1436380200"/>
    <n v="1433615400"/>
    <b v="0"/>
    <n v="9"/>
    <b v="1"/>
    <x v="18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s v="US"/>
    <s v="USD"/>
    <n v="1415653663"/>
    <n v="1413058063"/>
    <b v="1"/>
    <n v="94"/>
    <b v="1"/>
    <x v="33"/>
    <n v="1.0132000000000001"/>
    <n v="53.893617021276597"/>
    <x v="3"/>
    <s v="metal"/>
    <x v="2241"/>
    <d v="2418-08-08T19:17:10"/>
  </r>
  <r>
    <n v="3274"/>
    <s v="Orpheus Descending by Tennessee Williams"/>
    <s v="Austin Pendleton directs a rare revival of Tennessee Williams' Orpheus Descending. (photos by Michael Halsband and Talfoto)"/>
    <x v="291"/>
    <n v="15705"/>
    <x v="3"/>
    <s v="US"/>
    <s v="USD"/>
    <n v="1458075600"/>
    <n v="1454259272"/>
    <b v="1"/>
    <n v="286"/>
    <b v="1"/>
    <x v="23"/>
    <n v="1.0132258064516129"/>
    <n v="54.912587412587413"/>
    <x v="8"/>
    <s v="plays"/>
    <x v="2242"/>
    <d v="2432-01-17T18:00:00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s v="US"/>
    <s v="USD"/>
    <n v="1470887940"/>
    <n v="1468176527"/>
    <b v="0"/>
    <n v="102"/>
    <b v="1"/>
    <x v="23"/>
    <n v="1.0133000000000001"/>
    <n v="99.343137254901961"/>
    <x v="8"/>
    <s v="plays"/>
    <x v="2243"/>
    <d v="2436-02-08T15:50:00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s v="US"/>
    <s v="USD"/>
    <n v="1325961309"/>
    <n v="1322073309"/>
    <b v="1"/>
    <n v="146"/>
    <b v="1"/>
    <x v="31"/>
    <n v="1.0133294117647058"/>
    <n v="589.95205479452056"/>
    <x v="0"/>
    <s v="documentary"/>
    <x v="2244"/>
    <d v="2390-03-07T17:51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x v="3"/>
    <s v="US"/>
    <s v="USD"/>
    <n v="1272828120"/>
    <n v="1268934736"/>
    <b v="0"/>
    <n v="26"/>
    <b v="1"/>
    <x v="31"/>
    <n v="1.0133333333333334"/>
    <n v="347.84615384615387"/>
    <x v="0"/>
    <s v="documentary"/>
    <x v="2245"/>
    <d v="2373-05-06T01:40:00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s v="US"/>
    <s v="USD"/>
    <n v="1347854700"/>
    <n v="1343867524"/>
    <b v="0"/>
    <n v="75"/>
    <b v="1"/>
    <x v="32"/>
    <n v="1.0133333333333334"/>
    <n v="81.066666666666663"/>
    <x v="3"/>
    <s v="rock"/>
    <x v="2246"/>
    <d v="2397-02-12T16:50:00"/>
  </r>
  <r>
    <n v="40"/>
    <s v="Regal Fare Season One"/>
    <s v="There is a cooking show in production that needs your help, a show about using local ingredients to create simple and elegant meals."/>
    <x v="38"/>
    <n v="2027"/>
    <x v="3"/>
    <s v="US"/>
    <s v="USD"/>
    <n v="1403150400"/>
    <n v="1401426488"/>
    <b v="0"/>
    <n v="16"/>
    <b v="1"/>
    <x v="29"/>
    <n v="1.0135000000000001"/>
    <n v="126.6875"/>
    <x v="0"/>
    <s v="television"/>
    <x v="2247"/>
    <d v="2414-08-22T16:00:00"/>
  </r>
  <r>
    <n v="796"/>
    <s v="Madrone: New Album for 2013"/>
    <s v="Madrone is an independent band creating melodic, emotional, _x000a_alternative-rock needing your help to finish their new album."/>
    <x v="20"/>
    <n v="10135"/>
    <x v="3"/>
    <s v="US"/>
    <s v="USD"/>
    <n v="1379279400"/>
    <n v="1376687485"/>
    <b v="0"/>
    <n v="90"/>
    <b v="1"/>
    <x v="32"/>
    <n v="1.0135000000000001"/>
    <n v="112.61111111111111"/>
    <x v="3"/>
    <s v="rock"/>
    <x v="2248"/>
    <d v="2407-01-28T19:40:00"/>
  </r>
  <r>
    <n v="3519"/>
    <s v="Bookstory"/>
    <s v="Bookstory is a tiny puppet musical with some very big ideas that tells the story of the story in the digital age"/>
    <x v="38"/>
    <n v="2027"/>
    <x v="3"/>
    <s v="GB"/>
    <s v="GBP"/>
    <n v="1425478950"/>
    <n v="1422886950"/>
    <b v="0"/>
    <n v="28"/>
    <b v="1"/>
    <x v="23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x v="39"/>
    <n v="12165"/>
    <x v="3"/>
    <s v="US"/>
    <s v="USD"/>
    <n v="1437621060"/>
    <n v="1433799180"/>
    <b v="0"/>
    <n v="87"/>
    <b v="1"/>
    <x v="31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x v="1"/>
    <n v="4055"/>
    <x v="3"/>
    <s v="US"/>
    <s v="USD"/>
    <n v="1422636814"/>
    <n v="1420044814"/>
    <b v="0"/>
    <n v="32"/>
    <b v="1"/>
    <x v="25"/>
    <n v="1.0137499999999999"/>
    <n v="126.71875"/>
    <x v="8"/>
    <s v="musical"/>
    <x v="2251"/>
    <d v="2420-10-25T00:55:40"/>
  </r>
  <r>
    <n v="3326"/>
    <s v="Me? A Caregiver?"/>
    <s v="An edgy, hilarious, compassionate and honest show to help caregivers find courage, trust their instincts and above all, to laugh."/>
    <x v="28"/>
    <n v="8110"/>
    <x v="3"/>
    <s v="US"/>
    <s v="USD"/>
    <n v="1425830905"/>
    <n v="1423242505"/>
    <b v="0"/>
    <n v="57"/>
    <b v="1"/>
    <x v="23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x v="47"/>
    <n v="9124"/>
    <x v="3"/>
    <s v="SG"/>
    <s v="SGD"/>
    <n v="1481731140"/>
    <n v="1479866343"/>
    <b v="0"/>
    <n v="72"/>
    <b v="1"/>
    <x v="23"/>
    <n v="1.0137777777777779"/>
    <n v="126.72222222222223"/>
    <x v="8"/>
    <s v="plays"/>
    <x v="2253"/>
    <d v="2439-07-17T15:50:00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s v="US"/>
    <s v="USD"/>
    <n v="1398009714"/>
    <n v="1395417714"/>
    <b v="1"/>
    <n v="131"/>
    <b v="1"/>
    <x v="31"/>
    <n v="1.0138461538461538"/>
    <n v="201.22137404580153"/>
    <x v="0"/>
    <s v="documentary"/>
    <x v="2254"/>
    <d v="2413-01-04T16:19:00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s v="US"/>
    <s v="USD"/>
    <n v="1365728487"/>
    <n v="1363136487"/>
    <b v="0"/>
    <n v="35"/>
    <b v="1"/>
    <x v="34"/>
    <n v="1.014"/>
    <n v="72.428571428571431"/>
    <x v="2"/>
    <s v="nonfiction"/>
    <x v="2255"/>
    <d v="2402-10-13T10:14:30"/>
  </r>
  <r>
    <n v="1641"/>
    <s v="Tanya Dartson- Run for Your Life music video"/>
    <s v="Music Video For Upbeat and Inspiring Song - Run For Your Life"/>
    <x v="46"/>
    <n v="2535"/>
    <x v="3"/>
    <s v="US"/>
    <s v="USD"/>
    <n v="1418998744"/>
    <n v="1416406744"/>
    <b v="0"/>
    <n v="26"/>
    <b v="1"/>
    <x v="35"/>
    <n v="1.014"/>
    <n v="97.5"/>
    <x v="3"/>
    <s v="pop"/>
    <x v="2256"/>
    <d v="2419-08-30T23:10:40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s v="US"/>
    <s v="USD"/>
    <n v="1307761200"/>
    <n v="1304464914"/>
    <b v="0"/>
    <n v="20"/>
    <b v="1"/>
    <x v="32"/>
    <n v="1.014"/>
    <n v="76.05"/>
    <x v="3"/>
    <s v="rock"/>
    <x v="2257"/>
    <d v="2384-05-31T06:00:00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s v="GB"/>
    <s v="GBP"/>
    <n v="1438358400"/>
    <n v="1437063121"/>
    <b v="0"/>
    <n v="139"/>
    <b v="1"/>
    <x v="23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x v="6"/>
    <n v="5070"/>
    <x v="3"/>
    <s v="US"/>
    <s v="USD"/>
    <n v="1420524000"/>
    <n v="1419104823"/>
    <b v="0"/>
    <n v="46"/>
    <b v="1"/>
    <x v="23"/>
    <n v="1.014"/>
    <n v="110.21739130434783"/>
    <x v="8"/>
    <s v="plays"/>
    <x v="2259"/>
    <d v="2420-02-23T12:00:00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s v="GB"/>
    <s v="GBP"/>
    <n v="1468611272"/>
    <n v="1466019272"/>
    <b v="0"/>
    <n v="27"/>
    <b v="1"/>
    <x v="23"/>
    <n v="1.014"/>
    <n v="56.333333333333336"/>
    <x v="8"/>
    <s v="plays"/>
    <x v="2260"/>
    <d v="2435-05-21T03:45:20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s v="US"/>
    <s v="USD"/>
    <n v="1408464000"/>
    <n v="1406831445"/>
    <b v="0"/>
    <n v="26"/>
    <b v="1"/>
    <x v="23"/>
    <n v="1.0141935483870967"/>
    <n v="302.30769230769232"/>
    <x v="8"/>
    <s v="plays"/>
    <x v="2261"/>
    <d v="2416-04-28T16:00:00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x v="2"/>
    <s v="US"/>
    <s v="USD"/>
    <n v="1490752800"/>
    <n v="1486522484"/>
    <b v="0"/>
    <n v="884"/>
    <b v="0"/>
    <x v="17"/>
    <n v="1.0142212307692309"/>
    <n v="74.575090497737563"/>
    <x v="3"/>
    <s v="faith"/>
    <x v="2262"/>
    <d v="2442-05-26T20:00:00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s v="CA"/>
    <s v="CAD"/>
    <n v="1427775414"/>
    <n v="1425187014"/>
    <b v="0"/>
    <n v="40"/>
    <b v="1"/>
    <x v="23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x v="320"/>
    <n v="355"/>
    <x v="3"/>
    <s v="US"/>
    <s v="USD"/>
    <n v="1440820740"/>
    <n v="1439567660"/>
    <b v="0"/>
    <n v="6"/>
    <b v="1"/>
    <x v="23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x v="16"/>
    <n v="6086.26"/>
    <x v="3"/>
    <s v="US"/>
    <s v="USD"/>
    <n v="1383676790"/>
    <n v="1380217190"/>
    <b v="0"/>
    <n v="38"/>
    <b v="1"/>
    <x v="31"/>
    <n v="1.0143766666666667"/>
    <n v="160.16473684210527"/>
    <x v="0"/>
    <s v="documentary"/>
    <x v="2265"/>
    <d v="2408-06-20T18:38:20"/>
  </r>
  <r>
    <n v="3344"/>
    <s v="The Other Group Theatre"/>
    <s v="We are a company of crafted and trained actors, writers and directors dedicated to the principles set by the legendary Group Theatre."/>
    <x v="114"/>
    <n v="4565"/>
    <x v="3"/>
    <s v="US"/>
    <s v="USD"/>
    <n v="1409374093"/>
    <n v="1406782093"/>
    <b v="0"/>
    <n v="40"/>
    <b v="1"/>
    <x v="23"/>
    <n v="1.0144444444444445"/>
    <n v="114.125"/>
    <x v="8"/>
    <s v="plays"/>
    <x v="2266"/>
    <d v="2416-08-12T00:02:10"/>
  </r>
  <r>
    <n v="1502"/>
    <s v="Cosmic Surgery"/>
    <s v="Cosmic Surgery is a photo book, set in the not too distant future where the world of cosmetic surgery is about to be transformed"/>
    <x v="107"/>
    <n v="22318"/>
    <x v="3"/>
    <s v="GB"/>
    <s v="GBP"/>
    <n v="1458943200"/>
    <n v="1456491680"/>
    <b v="1"/>
    <n v="329"/>
    <b v="1"/>
    <x v="18"/>
    <n v="1.0144545454545455"/>
    <n v="67.835866261398181"/>
    <x v="7"/>
    <s v="photobooks"/>
    <x v="2267"/>
    <d v="2432-04-27T04:00:00"/>
  </r>
  <r>
    <n v="826"/>
    <s v="Protect The Dream Debut Album"/>
    <s v="Protect The Dream is preparing to record their debut album 8 years in the making. Lets make it happen Kickstarter!"/>
    <x v="10"/>
    <n v="5580"/>
    <x v="3"/>
    <s v="US"/>
    <s v="USD"/>
    <n v="1332719730"/>
    <n v="1330908930"/>
    <b v="0"/>
    <n v="49"/>
    <b v="1"/>
    <x v="32"/>
    <n v="1.0145454545454546"/>
    <n v="113.87755102040816"/>
    <x v="3"/>
    <s v="rock"/>
    <x v="2268"/>
    <d v="2392-04-27T23:15:00"/>
  </r>
  <r>
    <n v="2603"/>
    <s v="Manned Mock Mars Mission"/>
    <s v="I will be building a mock space station and simulate living on Mars for two weeks."/>
    <x v="84"/>
    <n v="1776"/>
    <x v="3"/>
    <s v="US"/>
    <s v="USD"/>
    <n v="1387835654"/>
    <n v="1386626054"/>
    <b v="1"/>
    <n v="50"/>
    <b v="1"/>
    <x v="21"/>
    <n v="1.0148571428571429"/>
    <n v="35.520000000000003"/>
    <x v="1"/>
    <s v="space exploration"/>
    <x v="2269"/>
    <d v="2409-10-15T03:02:20"/>
  </r>
  <r>
    <n v="1613"/>
    <s v="New  E.P. mastering and recording"/>
    <s v="Ghosts and Paper Hearts are getting ready to release their new EP and we want it to be sent everywhere. Help us out PLEASE!!!!!"/>
    <x v="19"/>
    <n v="1015"/>
    <x v="3"/>
    <s v="US"/>
    <s v="USD"/>
    <n v="1342921202"/>
    <n v="1340329202"/>
    <b v="0"/>
    <n v="26"/>
    <b v="1"/>
    <x v="32"/>
    <n v="1.0149999999999999"/>
    <n v="39.03846153846154"/>
    <x v="3"/>
    <s v="rock"/>
    <x v="2270"/>
    <d v="2395-07-22T16:40:20"/>
  </r>
  <r>
    <n v="2219"/>
    <s v="Moments by eBurner"/>
    <s v="An album that illustrates events in our lives, whether trivial or significant, through the tones of electronic music."/>
    <x v="19"/>
    <n v="1015"/>
    <x v="3"/>
    <s v="US"/>
    <s v="USD"/>
    <n v="1440004512"/>
    <n v="1437412512"/>
    <b v="0"/>
    <n v="19"/>
    <b v="1"/>
    <x v="36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s v="GB"/>
    <s v="GBP"/>
    <n v="1434452400"/>
    <n v="1431509397"/>
    <b v="1"/>
    <n v="70"/>
    <b v="1"/>
    <x v="23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s v="US"/>
    <s v="USD"/>
    <n v="1408815440"/>
    <n v="1404927440"/>
    <b v="0"/>
    <n v="29"/>
    <b v="1"/>
    <x v="23"/>
    <n v="1.0149999999999999"/>
    <n v="105"/>
    <x v="8"/>
    <s v="plays"/>
    <x v="2273"/>
    <d v="2416-06-08T08:13:20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s v="US"/>
    <s v="USD"/>
    <n v="1465062166"/>
    <n v="1463334166"/>
    <b v="0"/>
    <n v="19"/>
    <b v="1"/>
    <x v="23"/>
    <n v="1.0149999999999999"/>
    <n v="106.84210526315789"/>
    <x v="8"/>
    <s v="plays"/>
    <x v="2274"/>
    <d v="2434-04-05T09:07:40"/>
  </r>
  <r>
    <n v="292"/>
    <s v="The Undocumented"/>
    <s v="THE UNDOCUMENTED is a 90 cinema verite documentary that exposes a little known consequence of current U. S. immigration policy."/>
    <x v="53"/>
    <n v="76130.2"/>
    <x v="3"/>
    <s v="US"/>
    <s v="USD"/>
    <n v="1319860740"/>
    <n v="1317064599"/>
    <b v="1"/>
    <n v="493"/>
    <b v="1"/>
    <x v="31"/>
    <n v="1.0150693333333334"/>
    <n v="154.42231237322514"/>
    <x v="0"/>
    <s v="documentary"/>
    <x v="2275"/>
    <d v="2388-03-31T15:50:00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s v="US"/>
    <s v="USD"/>
    <n v="1466567700"/>
    <n v="1464653696"/>
    <b v="0"/>
    <n v="23"/>
    <b v="1"/>
    <x v="23"/>
    <n v="1.0151515151515151"/>
    <n v="145.65217391304347"/>
    <x v="8"/>
    <s v="plays"/>
    <x v="2276"/>
    <d v="2434-09-26T15:10:00"/>
  </r>
  <r>
    <n v="1850"/>
    <s v="WILKES EP"/>
    <s v="WILKES is the solo venture of HighFlightSociety singer / Disciple bassist, Jason Wilkes. This project is to fund the debut 6 song EP."/>
    <x v="47"/>
    <n v="9137"/>
    <x v="3"/>
    <s v="US"/>
    <s v="USD"/>
    <n v="1405033300"/>
    <n v="1402441300"/>
    <b v="0"/>
    <n v="179"/>
    <b v="1"/>
    <x v="32"/>
    <n v="1.0152222222222222"/>
    <n v="51.044692737430168"/>
    <x v="3"/>
    <s v="rock"/>
    <x v="2277"/>
    <d v="2415-03-28T14:16:40"/>
  </r>
  <r>
    <n v="1830"/>
    <s v="Help Vintage Blue Complete and Promote Our Record!"/>
    <s v="We have come a long way on our new record, but now we need your help.  Help us, and together we can make magic!"/>
    <x v="57"/>
    <n v="15230"/>
    <x v="3"/>
    <s v="US"/>
    <s v="USD"/>
    <n v="1393259107"/>
    <n v="1390667107"/>
    <b v="0"/>
    <n v="226"/>
    <b v="1"/>
    <x v="32"/>
    <n v="1.0153333333333334"/>
    <n v="67.389380530973455"/>
    <x v="3"/>
    <s v="rock"/>
    <x v="2278"/>
    <d v="2411-07-04T20:11:10"/>
  </r>
  <r>
    <n v="3160"/>
    <s v="We Play Chekhov"/>
    <s v="Two stories by Anton Chekhov adapted for the stage and performed back-to-back in a stunning live theatrical performance."/>
    <x v="114"/>
    <n v="4569"/>
    <x v="3"/>
    <s v="US"/>
    <s v="USD"/>
    <n v="1407905940"/>
    <n v="1405923687"/>
    <b v="1"/>
    <n v="57"/>
    <b v="1"/>
    <x v="23"/>
    <n v="1.0153333333333334"/>
    <n v="80.15789473684211"/>
    <x v="8"/>
    <s v="plays"/>
    <x v="2279"/>
    <d v="2416-02-24T01:50:00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s v="GB"/>
    <s v="GBP"/>
    <n v="1411771384"/>
    <n v="1409179384"/>
    <b v="0"/>
    <n v="57"/>
    <b v="1"/>
    <x v="23"/>
    <n v="1.0153333333333334"/>
    <n v="53.438596491228068"/>
    <x v="8"/>
    <s v="plays"/>
    <x v="2280"/>
    <d v="2417-05-16T11:10:40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s v="US"/>
    <s v="USD"/>
    <n v="1414465860"/>
    <n v="1411177456"/>
    <b v="0"/>
    <n v="102"/>
    <b v="1"/>
    <x v="28"/>
    <n v="1.0153353333333335"/>
    <n v="149.31401960784314"/>
    <x v="6"/>
    <s v="small batch"/>
    <x v="2281"/>
    <d v="2418-03-24T07:50:00"/>
  </r>
  <r>
    <n v="407"/>
    <s v="Haymarket Documentary"/>
    <s v="The story of the 1886 Haymarket Riot explored through the history of the Haymarket Police Memorial Statue."/>
    <x v="38"/>
    <n v="2031"/>
    <x v="3"/>
    <s v="US"/>
    <s v="USD"/>
    <n v="1321739650"/>
    <n v="1316552050"/>
    <b v="0"/>
    <n v="22"/>
    <b v="1"/>
    <x v="31"/>
    <n v="1.0155000000000001"/>
    <n v="92.318181818181813"/>
    <x v="0"/>
    <s v="documentary"/>
    <x v="2282"/>
    <d v="2388-11-04T03:01:40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s v="US"/>
    <s v="USD"/>
    <n v="1415213324"/>
    <n v="1412617724"/>
    <b v="1"/>
    <n v="213"/>
    <b v="1"/>
    <x v="23"/>
    <n v="1.01552"/>
    <n v="119.1924882629108"/>
    <x v="8"/>
    <s v="plays"/>
    <x v="2283"/>
    <d v="2418-06-18T20:07:20"/>
  </r>
  <r>
    <n v="3524"/>
    <s v="Sweet, Sweet Spirit"/>
    <s v="A West Texas matriarch is enraged by the news that her gay grandson has been the victim of a hate crime committed by his own father."/>
    <x v="20"/>
    <n v="10156"/>
    <x v="3"/>
    <s v="US"/>
    <s v="USD"/>
    <n v="1410580800"/>
    <n v="1409336373"/>
    <b v="0"/>
    <n v="74"/>
    <b v="1"/>
    <x v="23"/>
    <n v="1.0156000000000001"/>
    <n v="137.24324324324326"/>
    <x v="8"/>
    <s v="plays"/>
    <x v="2284"/>
    <d v="2416-12-29T16:00:00"/>
  </r>
  <r>
    <n v="324"/>
    <s v="KEEP MOVING FORWARD - Documentary Film"/>
    <s v="A documentary about a Vietnam veteran who finds peace from his PTSD through Disney, rather than medication."/>
    <x v="186"/>
    <n v="8636"/>
    <x v="3"/>
    <s v="US"/>
    <s v="USD"/>
    <n v="1438441308"/>
    <n v="1435590108"/>
    <b v="1"/>
    <n v="82"/>
    <b v="1"/>
    <x v="31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s v="US"/>
    <s v="USD"/>
    <n v="1333771200"/>
    <n v="1328649026"/>
    <b v="0"/>
    <n v="24"/>
    <b v="1"/>
    <x v="36"/>
    <n v="1.016"/>
    <n v="42.333333333333336"/>
    <x v="3"/>
    <s v="electronic music"/>
    <x v="2286"/>
    <d v="2392-08-27T16:00:00"/>
  </r>
  <r>
    <n v="2524"/>
    <s v="Les Bostonades' First CD"/>
    <s v="We're bringing some of our favorite music from the past 10 years to disc for the first time ever."/>
    <x v="37"/>
    <n v="7620"/>
    <x v="3"/>
    <s v="US"/>
    <s v="USD"/>
    <n v="1419136200"/>
    <n v="1416338557"/>
    <b v="0"/>
    <n v="43"/>
    <b v="1"/>
    <x v="37"/>
    <n v="1.016"/>
    <n v="177.2093023255814"/>
    <x v="3"/>
    <s v="classical music"/>
    <x v="2287"/>
    <d v="2419-09-15T21:00:00"/>
  </r>
  <r>
    <n v="3284"/>
    <s v="Help fund Black Enough!"/>
    <s v="Black Enough is an LSU student-staged performance exploring the effects of white supremacy on the black community."/>
    <x v="7"/>
    <n v="3048"/>
    <x v="3"/>
    <s v="US"/>
    <s v="USD"/>
    <n v="1454047140"/>
    <n v="1452546853"/>
    <b v="0"/>
    <n v="15"/>
    <b v="1"/>
    <x v="23"/>
    <n v="1.016"/>
    <n v="203.2"/>
    <x v="8"/>
    <s v="plays"/>
    <x v="2288"/>
    <d v="2430-10-08T11:50:00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s v="US"/>
    <s v="USD"/>
    <n v="1475553540"/>
    <n v="1472528141"/>
    <b v="1"/>
    <n v="308"/>
    <b v="1"/>
    <x v="24"/>
    <n v="1.01606"/>
    <n v="164.94480519480518"/>
    <x v="8"/>
    <s v="spaces"/>
    <x v="2289"/>
    <d v="2437-08-01T15:50:00"/>
  </r>
  <r>
    <n v="1632"/>
    <s v="Culprit needs a van!"/>
    <s v="Hey everyone! If you don't already know, we're Culprit, a 4-piece rock band from Los Angeles &amp; we are in dire need of a new tour van!"/>
    <x v="1"/>
    <n v="4065"/>
    <x v="3"/>
    <s v="US"/>
    <s v="USD"/>
    <n v="1316851854"/>
    <n v="1311667854"/>
    <b v="0"/>
    <n v="47"/>
    <b v="1"/>
    <x v="32"/>
    <n v="1.0162500000000001"/>
    <n v="86.489361702127653"/>
    <x v="3"/>
    <s v="rock"/>
    <x v="2290"/>
    <d v="2387-04-18T09:49:00"/>
  </r>
  <r>
    <n v="1285"/>
    <s v="We just keep going"/>
    <s v="The world premiere of hysterically funny and heartbreaking story about family, unconditional love and facing the unfaceable"/>
    <x v="38"/>
    <n v="2033"/>
    <x v="3"/>
    <s v="GB"/>
    <s v="GBP"/>
    <n v="1434808775"/>
    <n v="1433512775"/>
    <b v="0"/>
    <n v="63"/>
    <b v="1"/>
    <x v="23"/>
    <n v="1.0165"/>
    <n v="32.269841269841272"/>
    <x v="8"/>
    <s v="plays"/>
    <x v="2291"/>
    <d v="2015-06-20T13:59:35"/>
  </r>
  <r>
    <n v="833"/>
    <s v="Ragman Rolls"/>
    <s v="This is an American rock album."/>
    <x v="16"/>
    <n v="6100"/>
    <x v="3"/>
    <s v="US"/>
    <s v="USD"/>
    <n v="1397941475"/>
    <n v="1395349475"/>
    <b v="0"/>
    <n v="41"/>
    <b v="1"/>
    <x v="32"/>
    <n v="1.0166666666666666"/>
    <n v="148.78048780487805"/>
    <x v="3"/>
    <s v="rock"/>
    <x v="2292"/>
    <d v="2412-12-27T18:45:50"/>
  </r>
  <r>
    <n v="2096"/>
    <s v="GBS Detroit Presents Shone Nuisance"/>
    <s v="Shone Nuisance is heading to GBS Detroit on Friday, October 26th to record and film their GBS Detroit EP and video."/>
    <x v="3"/>
    <n v="610"/>
    <x v="3"/>
    <s v="US"/>
    <s v="USD"/>
    <n v="1351223940"/>
    <n v="1349892735"/>
    <b v="0"/>
    <n v="14"/>
    <b v="1"/>
    <x v="7"/>
    <n v="1.0166666666666666"/>
    <n v="43.571428571428569"/>
    <x v="3"/>
    <s v="indie rock"/>
    <x v="2293"/>
    <d v="2398-03-09T15:50:00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x v="3"/>
    <s v="GB"/>
    <s v="GBP"/>
    <n v="1436705265"/>
    <n v="1434113265"/>
    <b v="1"/>
    <n v="30"/>
    <b v="1"/>
    <x v="23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x v="17"/>
    <n v="1525"/>
    <x v="3"/>
    <s v="IE"/>
    <s v="EUR"/>
    <n v="1465135190"/>
    <n v="1463925590"/>
    <b v="0"/>
    <n v="10"/>
    <b v="1"/>
    <x v="23"/>
    <n v="1.0166666666666666"/>
    <n v="152.5"/>
    <x v="8"/>
    <s v="plays"/>
    <x v="2295"/>
    <d v="2434-04-13T19:58:20"/>
  </r>
  <r>
    <n v="3342"/>
    <s v="Uprising Theatre Company's First Production"/>
    <s v="We believe in the power of stories to change the world. Theatre that inspires transformation."/>
    <x v="16"/>
    <n v="6100"/>
    <x v="3"/>
    <s v="US"/>
    <s v="USD"/>
    <n v="1427864340"/>
    <n v="1425020810"/>
    <b v="0"/>
    <n v="78"/>
    <b v="1"/>
    <x v="23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x v="3"/>
    <s v="US"/>
    <s v="USD"/>
    <n v="1445363722"/>
    <n v="1442771722"/>
    <b v="0"/>
    <n v="47"/>
    <b v="1"/>
    <x v="7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x v="23"/>
    <n v="25430.66"/>
    <x v="3"/>
    <s v="US"/>
    <s v="USD"/>
    <n v="1303686138"/>
    <n v="1301007738"/>
    <b v="1"/>
    <n v="298"/>
    <b v="1"/>
    <x v="31"/>
    <n v="1.0172264"/>
    <n v="85.337785234899329"/>
    <x v="0"/>
    <s v="documentary"/>
    <x v="2298"/>
    <d v="2383-02-14T14:23:00"/>
  </r>
  <r>
    <n v="1622"/>
    <s v="PrincessFrank's MASTERSLAVE Album, EP &amp; Tour"/>
    <s v="Join in PrincessFrank's conquest of the Rock&amp;Roll kingdom! Pledge your support and help him claim the throne of Rock!"/>
    <x v="329"/>
    <n v="7019"/>
    <x v="3"/>
    <s v="US"/>
    <s v="USD"/>
    <n v="1418803140"/>
    <n v="1415343874"/>
    <b v="0"/>
    <n v="65"/>
    <b v="1"/>
    <x v="32"/>
    <n v="1.0172463768115942"/>
    <n v="107.98461538461538"/>
    <x v="3"/>
    <s v="rock"/>
    <x v="2299"/>
    <d v="2419-08-08T07:50:00"/>
  </r>
  <r>
    <n v="2638"/>
    <s v="Pie In Space! (Round 2)"/>
    <s v="The second round of funding for the most amazing project ever where a high school freshman is sending pie into SPACE!!!"/>
    <x v="330"/>
    <n v="353"/>
    <x v="3"/>
    <s v="US"/>
    <s v="USD"/>
    <n v="1421358895"/>
    <n v="1418766895"/>
    <b v="0"/>
    <n v="14"/>
    <b v="1"/>
    <x v="21"/>
    <n v="1.0172910662824208"/>
    <n v="25.214285714285715"/>
    <x v="1"/>
    <s v="space exploration"/>
    <x v="2300"/>
    <d v="2420-05-30T03:09:10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s v="US"/>
    <s v="USD"/>
    <n v="1442102400"/>
    <n v="1440370768"/>
    <b v="0"/>
    <n v="72"/>
    <b v="1"/>
    <x v="23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x v="38"/>
    <n v="2035"/>
    <x v="3"/>
    <s v="US"/>
    <s v="USD"/>
    <n v="1400561940"/>
    <n v="1397679445"/>
    <b v="0"/>
    <n v="40"/>
    <b v="1"/>
    <x v="32"/>
    <n v="1.0175000000000001"/>
    <n v="50.875"/>
    <x v="3"/>
    <s v="rock"/>
    <x v="2302"/>
    <d v="2413-10-27T01:50:00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s v="GB"/>
    <s v="GBP"/>
    <n v="1469401200"/>
    <n v="1466887297"/>
    <b v="0"/>
    <n v="27"/>
    <b v="1"/>
    <x v="25"/>
    <n v="1.0175000000000001"/>
    <n v="75.370370370370367"/>
    <x v="8"/>
    <s v="musical"/>
    <x v="2303"/>
    <d v="2435-08-20T14:00:00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s v="US"/>
    <s v="USD"/>
    <n v="1471291782"/>
    <n v="1468699782"/>
    <b v="0"/>
    <n v="122"/>
    <b v="1"/>
    <x v="23"/>
    <n v="1.0176666666666667"/>
    <n v="125.12295081967213"/>
    <x v="8"/>
    <s v="plays"/>
    <x v="2304"/>
    <d v="2436-03-26T09:37:00"/>
  </r>
  <r>
    <n v="1251"/>
    <s v="Jack Oblivian Harlan t Bobo Limes european tour"/>
    <s v="A tour of europe with 3 memphis artist, Jack Oblivian, Harlan T Bobo and Shawn Cripps."/>
    <x v="16"/>
    <n v="6108"/>
    <x v="3"/>
    <s v="US"/>
    <s v="USD"/>
    <n v="1316979167"/>
    <n v="1311795167"/>
    <b v="1"/>
    <n v="74"/>
    <b v="1"/>
    <x v="32"/>
    <n v="1.018"/>
    <n v="82.540540540540547"/>
    <x v="3"/>
    <s v="rock"/>
    <x v="2305"/>
    <d v="2387-05-03T03:27:50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s v="US"/>
    <s v="USD"/>
    <n v="1374674558"/>
    <n v="1372082558"/>
    <b v="1"/>
    <n v="159"/>
    <b v="1"/>
    <x v="32"/>
    <n v="1.018"/>
    <n v="140.85534591194968"/>
    <x v="3"/>
    <s v="rock"/>
    <x v="2306"/>
    <d v="2405-08-13T20:26:20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s v="US"/>
    <s v="USD"/>
    <n v="1384363459"/>
    <n v="1381767859"/>
    <b v="1"/>
    <n v="31"/>
    <b v="1"/>
    <x v="32"/>
    <n v="1.018"/>
    <n v="246.29032258064515"/>
    <x v="3"/>
    <s v="rock"/>
    <x v="2307"/>
    <d v="2408-09-08T06:03:10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s v="US"/>
    <s v="USD"/>
    <n v="1338591144"/>
    <n v="1335567144"/>
    <b v="1"/>
    <n v="89"/>
    <b v="1"/>
    <x v="23"/>
    <n v="1.0181818181818181"/>
    <n v="62.921348314606739"/>
    <x v="8"/>
    <s v="plays"/>
    <x v="2308"/>
    <d v="2394-03-08T12:44:00"/>
  </r>
  <r>
    <n v="3253"/>
    <s v="EMPATHITRAX, a new play by Ana Nogueira"/>
    <s v="Can you ever truly feel what someone else is feeling?_x000a_Do you want to?"/>
    <x v="2"/>
    <n v="20365"/>
    <x v="3"/>
    <s v="US"/>
    <s v="USD"/>
    <n v="1473306300"/>
    <n v="1471701028"/>
    <b v="1"/>
    <n v="115"/>
    <b v="1"/>
    <x v="23"/>
    <n v="1.0182500000000001"/>
    <n v="177.08695652173913"/>
    <x v="8"/>
    <s v="plays"/>
    <x v="2309"/>
    <d v="2436-11-14T13:30:00"/>
  </r>
  <r>
    <n v="3626"/>
    <s v="These are your lives."/>
    <s v="The first four-week performance run for our dance-theatre company, Geste Records, to be performed at The Yard Theatre in September."/>
    <x v="1"/>
    <n v="4073"/>
    <x v="3"/>
    <s v="GB"/>
    <s v="GBP"/>
    <n v="1408204857"/>
    <n v="1406390457"/>
    <b v="0"/>
    <n v="48"/>
    <b v="1"/>
    <x v="23"/>
    <n v="1.0182500000000001"/>
    <n v="84.854166666666671"/>
    <x v="8"/>
    <s v="plays"/>
    <x v="2310"/>
    <d v="2416-03-29T16:09:30"/>
  </r>
  <r>
    <n v="330"/>
    <s v="The Power of Place"/>
    <s v="A film project that will compel decision makers to conserve iconic NH landscapes at risk due to an electricity transmission project."/>
    <x v="104"/>
    <n v="35640"/>
    <x v="3"/>
    <s v="US"/>
    <s v="USD"/>
    <n v="1368763140"/>
    <n v="1366028563"/>
    <b v="1"/>
    <n v="340"/>
    <b v="1"/>
    <x v="31"/>
    <n v="1.0182857142857142"/>
    <n v="104.82352941176471"/>
    <x v="0"/>
    <s v="documentary"/>
    <x v="2311"/>
    <d v="2403-09-29T15:50:00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s v="GB"/>
    <s v="GBP"/>
    <n v="1438875107"/>
    <n v="1436283107"/>
    <b v="0"/>
    <n v="90"/>
    <b v="1"/>
    <x v="23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x v="17"/>
    <n v="1527.5"/>
    <x v="3"/>
    <s v="US"/>
    <s v="USD"/>
    <n v="1400796420"/>
    <n v="1398342170"/>
    <b v="0"/>
    <n v="25"/>
    <b v="1"/>
    <x v="23"/>
    <n v="1.0183333333333333"/>
    <n v="61.1"/>
    <x v="8"/>
    <s v="plays"/>
    <x v="2313"/>
    <d v="2413-11-23T05:10:00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s v="FR"/>
    <s v="EUR"/>
    <n v="1475209620"/>
    <n v="1473087637"/>
    <b v="0"/>
    <n v="37"/>
    <b v="1"/>
    <x v="37"/>
    <n v="1.0185"/>
    <n v="165.16216216216216"/>
    <x v="3"/>
    <s v="classical music"/>
    <x v="2314"/>
    <d v="2437-06-22T20:30:00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s v="GB"/>
    <s v="GBP"/>
    <n v="1438968146"/>
    <n v="1436376146"/>
    <b v="0"/>
    <n v="66"/>
    <b v="1"/>
    <x v="23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s v="US"/>
    <s v="USD"/>
    <n v="1418904533"/>
    <n v="1416485333"/>
    <b v="0"/>
    <n v="26"/>
    <b v="1"/>
    <x v="34"/>
    <n v="1.018723404255319"/>
    <n v="230.19230769230768"/>
    <x v="2"/>
    <s v="nonfiction"/>
    <x v="2316"/>
    <d v="2419-08-20T01:28:50"/>
  </r>
  <r>
    <n v="1853"/>
    <s v="Beyond the Victory recording their debut EP"/>
    <s v="The money will go towards our debut EP being Recorded mixed by Andrew Baylis and mastered by Drew Fulk of Think Sound Studios."/>
    <x v="168"/>
    <n v="815"/>
    <x v="3"/>
    <s v="US"/>
    <s v="USD"/>
    <n v="1352860017"/>
    <n v="1348536417"/>
    <b v="0"/>
    <n v="14"/>
    <b v="1"/>
    <x v="32"/>
    <n v="1.01875"/>
    <n v="58.214285714285715"/>
    <x v="3"/>
    <s v="rock"/>
    <x v="2317"/>
    <d v="2398-09-15T00:29:30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s v="US"/>
    <s v="USD"/>
    <n v="1429991962"/>
    <n v="1427399962"/>
    <b v="0"/>
    <n v="69"/>
    <b v="1"/>
    <x v="29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x v="180"/>
    <n v="2140"/>
    <x v="3"/>
    <s v="US"/>
    <s v="USD"/>
    <n v="1457139600"/>
    <n v="1455230214"/>
    <b v="0"/>
    <n v="13"/>
    <b v="1"/>
    <x v="23"/>
    <n v="1.019047619047619"/>
    <n v="164.61538461538461"/>
    <x v="8"/>
    <s v="plays"/>
    <x v="2319"/>
    <d v="2431-10-01T10:00:00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s v="US"/>
    <s v="USD"/>
    <n v="1369010460"/>
    <n v="1366381877"/>
    <b v="0"/>
    <n v="68"/>
    <b v="1"/>
    <x v="34"/>
    <n v="1.0190760000000001"/>
    <n v="37.466029411764708"/>
    <x v="2"/>
    <s v="nonfiction"/>
    <x v="2320"/>
    <d v="2403-10-28T06:50:00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s v="US"/>
    <s v="USD"/>
    <n v="1477255840"/>
    <n v="1474663840"/>
    <b v="0"/>
    <n v="118"/>
    <b v="1"/>
    <x v="18"/>
    <n v="1.0190833333333333"/>
    <n v="103.63559322033899"/>
    <x v="7"/>
    <s v="photobooks"/>
    <x v="2321"/>
    <d v="2438-02-14T16:26:40"/>
  </r>
  <r>
    <n v="759"/>
    <s v="Wild Ruins"/>
    <s v="Help me search for the lost ruins of the UK. A unique guide to  lesser known and somewhat known ruins of Britain."/>
    <x v="6"/>
    <n v="5096"/>
    <x v="3"/>
    <s v="GB"/>
    <s v="GBP"/>
    <n v="1404892539"/>
    <n v="1401436539"/>
    <b v="0"/>
    <n v="99"/>
    <b v="1"/>
    <x v="34"/>
    <n v="1.0192000000000001"/>
    <n v="51.474747474747474"/>
    <x v="2"/>
    <s v="nonfiction"/>
    <x v="2322"/>
    <d v="2415-03-12T07:16:30"/>
  </r>
  <r>
    <n v="3354"/>
    <s v="Strangeloop Theatre - A Focus on New Works"/>
    <s v="Help Strangeloop Theatre create and support new work by sponsoring our 2015-2016 season."/>
    <x v="7"/>
    <n v="3058"/>
    <x v="3"/>
    <s v="US"/>
    <s v="USD"/>
    <n v="1446091260"/>
    <n v="1443029206"/>
    <b v="0"/>
    <n v="55"/>
    <b v="1"/>
    <x v="23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x v="1"/>
    <n v="4078"/>
    <x v="3"/>
    <s v="US"/>
    <s v="USD"/>
    <n v="1415208840"/>
    <n v="1412611498"/>
    <b v="1"/>
    <n v="67"/>
    <b v="1"/>
    <x v="28"/>
    <n v="1.0195000000000001"/>
    <n v="60.865671641791046"/>
    <x v="6"/>
    <s v="small batch"/>
    <x v="2324"/>
    <d v="2418-06-18T07:40:00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s v="GB"/>
    <s v="GBP"/>
    <n v="1438189200"/>
    <n v="1435585497"/>
    <b v="0"/>
    <n v="64"/>
    <b v="1"/>
    <x v="23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x v="46"/>
    <n v="2550"/>
    <x v="3"/>
    <s v="US"/>
    <s v="USD"/>
    <n v="1286568268"/>
    <n v="1283976268"/>
    <b v="0"/>
    <n v="19"/>
    <b v="1"/>
    <x v="34"/>
    <n v="1.02"/>
    <n v="134.21052631578948"/>
    <x v="2"/>
    <s v="nonfiction"/>
    <x v="2326"/>
    <d v="2377-09-12T08:44:40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3"/>
    <s v="US"/>
    <s v="USD"/>
    <n v="1398834000"/>
    <n v="1396371612"/>
    <b v="1"/>
    <n v="100"/>
    <b v="1"/>
    <x v="21"/>
    <n v="1.02"/>
    <n v="107.1"/>
    <x v="1"/>
    <s v="space exploration"/>
    <x v="2327"/>
    <d v="2413-04-10T02:00:00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s v="US"/>
    <s v="USD"/>
    <n v="1411695300"/>
    <n v="1409275671"/>
    <b v="0"/>
    <n v="87"/>
    <b v="1"/>
    <x v="23"/>
    <n v="1.02"/>
    <n v="58.620689655172413"/>
    <x v="8"/>
    <s v="plays"/>
    <x v="2328"/>
    <d v="2417-05-07T15:50:00"/>
  </r>
  <r>
    <n v="3526"/>
    <s v="Human, Kind Theater Project"/>
    <s v="By day we perform Acts of Kindness, by night we perform free theater, all sustained by the love of our neighbors, not ticket prices."/>
    <x v="59"/>
    <n v="3366"/>
    <x v="3"/>
    <s v="US"/>
    <s v="USD"/>
    <n v="1461823140"/>
    <n v="1459411371"/>
    <b v="0"/>
    <n v="34"/>
    <b v="1"/>
    <x v="23"/>
    <n v="1.02"/>
    <n v="99"/>
    <x v="8"/>
    <s v="plays"/>
    <x v="2329"/>
    <d v="2433-03-26T11:50:00"/>
  </r>
  <r>
    <n v="3549"/>
    <s v="The Munitionettes"/>
    <s v="Help us bring to life tales of hardship, danger and community of extraordinary women working in WW1 munitions factories."/>
    <x v="19"/>
    <n v="1020"/>
    <x v="3"/>
    <s v="GB"/>
    <s v="GBP"/>
    <n v="1441358873"/>
    <n v="1438939673"/>
    <b v="0"/>
    <n v="42"/>
    <b v="1"/>
    <x v="23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x v="1"/>
    <n v="4081"/>
    <x v="3"/>
    <s v="US"/>
    <s v="USD"/>
    <n v="1438374748"/>
    <n v="1435782748"/>
    <b v="0"/>
    <n v="20"/>
    <b v="1"/>
    <x v="23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s v="US"/>
    <s v="USD"/>
    <n v="1415934000"/>
    <n v="1413308545"/>
    <b v="1"/>
    <n v="524"/>
    <b v="1"/>
    <x v="31"/>
    <n v="1.0202863333333334"/>
    <n v="58.413339694656486"/>
    <x v="0"/>
    <s v="documentary"/>
    <x v="2332"/>
    <d v="2418-09-10T06:00:00"/>
  </r>
  <r>
    <n v="3224"/>
    <s v="AdA (Author directing Author)"/>
    <s v="Neil LaBute and Marco Calvani reunite once again for the unique, international collaboration that is ADA: Author directing Author."/>
    <x v="41"/>
    <n v="30610"/>
    <x v="3"/>
    <s v="US"/>
    <s v="USD"/>
    <n v="1484024400"/>
    <n v="1479932713"/>
    <b v="1"/>
    <n v="216"/>
    <b v="1"/>
    <x v="23"/>
    <n v="1.0203333333333333"/>
    <n v="141.71296296296296"/>
    <x v="8"/>
    <s v="plays"/>
    <x v="2333"/>
    <d v="2440-04-08T02:00:00"/>
  </r>
  <r>
    <n v="3659"/>
    <s v="Reality of Love Remix (Love in Disguise)"/>
    <s v="We want you to analyze while we dramatize if people who romanticize can recognize true love in a disguise."/>
    <x v="7"/>
    <n v="3061"/>
    <x v="3"/>
    <s v="US"/>
    <s v="USD"/>
    <n v="1426775940"/>
    <n v="1424414350"/>
    <b v="0"/>
    <n v="13"/>
    <b v="1"/>
    <x v="23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x v="114"/>
    <n v="4592"/>
    <x v="3"/>
    <s v="GB"/>
    <s v="GBP"/>
    <n v="1417374262"/>
    <n v="1414778662"/>
    <b v="0"/>
    <n v="63"/>
    <b v="1"/>
    <x v="23"/>
    <n v="1.0204444444444445"/>
    <n v="72.888888888888886"/>
    <x v="8"/>
    <s v="plays"/>
    <x v="2335"/>
    <d v="2419-02-23T22:43:40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s v="US"/>
    <s v="USD"/>
    <n v="1415253540"/>
    <n v="1413432331"/>
    <b v="0"/>
    <n v="23"/>
    <b v="1"/>
    <x v="23"/>
    <n v="1.0205"/>
    <n v="88.739130434782609"/>
    <x v="8"/>
    <s v="plays"/>
    <x v="2336"/>
    <d v="2418-06-23T11:50:00"/>
  </r>
  <r>
    <n v="2982"/>
    <s v="Railway Playhouse: Setting up a community arts space"/>
    <s v="Renovating this historical landmark, into an arts venue and theatre space for the community."/>
    <x v="6"/>
    <n v="5103"/>
    <x v="3"/>
    <s v="GB"/>
    <s v="GBP"/>
    <n v="1455208143"/>
    <n v="1452616143"/>
    <b v="1"/>
    <n v="59"/>
    <b v="1"/>
    <x v="24"/>
    <n v="1.0206"/>
    <n v="86.491525423728817"/>
    <x v="8"/>
    <s v="spaces"/>
    <x v="2337"/>
    <d v="2431-02-19T20:50:30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s v="US"/>
    <s v="USD"/>
    <n v="1401024758"/>
    <n v="1398432758"/>
    <b v="0"/>
    <n v="32"/>
    <b v="1"/>
    <x v="25"/>
    <n v="1.02069375"/>
    <n v="255.17343750000001"/>
    <x v="8"/>
    <s v="musical"/>
    <x v="2338"/>
    <d v="2413-12-19T15:26:20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s v="US"/>
    <s v="USD"/>
    <n v="1415832338"/>
    <n v="1413236738"/>
    <b v="0"/>
    <n v="29"/>
    <b v="1"/>
    <x v="7"/>
    <n v="1.0208333333333333"/>
    <n v="42.241379310344826"/>
    <x v="3"/>
    <s v="indie rock"/>
    <x v="2339"/>
    <d v="2418-08-29T11:36:20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x v="3"/>
    <s v="US"/>
    <s v="USD"/>
    <n v="1433125200"/>
    <n v="1429312694"/>
    <b v="1"/>
    <n v="285"/>
    <b v="1"/>
    <x v="31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x v="333"/>
    <n v="5360"/>
    <x v="3"/>
    <s v="US"/>
    <s v="USD"/>
    <n v="1447001501"/>
    <n v="1444405901"/>
    <b v="0"/>
    <n v="64"/>
    <b v="1"/>
    <x v="29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x v="6"/>
    <n v="5105"/>
    <x v="3"/>
    <s v="GB"/>
    <s v="GBP"/>
    <n v="1449766261"/>
    <n v="1447174261"/>
    <b v="0"/>
    <n v="34"/>
    <b v="1"/>
    <x v="23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s v="US"/>
    <s v="USD"/>
    <n v="1431925200"/>
    <n v="1429991062"/>
    <b v="0"/>
    <n v="21"/>
    <b v="1"/>
    <x v="36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s v="GB"/>
    <s v="GBP"/>
    <n v="1419984000"/>
    <n v="1417132986"/>
    <b v="1"/>
    <n v="184"/>
    <b v="1"/>
    <x v="23"/>
    <n v="1.0209999999999999"/>
    <n v="66.586956521739125"/>
    <x v="8"/>
    <s v="plays"/>
    <x v="2344"/>
    <d v="2419-12-23T00:00:00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s v="US"/>
    <s v="USD"/>
    <n v="1437156660"/>
    <n v="1434564660"/>
    <b v="1"/>
    <n v="288"/>
    <b v="1"/>
    <x v="23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x v="38"/>
    <n v="2042"/>
    <x v="3"/>
    <s v="GB"/>
    <s v="GBP"/>
    <n v="1435947758"/>
    <n v="1432837358"/>
    <b v="0"/>
    <n v="17"/>
    <b v="1"/>
    <x v="23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s v="US"/>
    <s v="USD"/>
    <n v="1369355437"/>
    <n v="1366763437"/>
    <b v="0"/>
    <n v="174"/>
    <b v="1"/>
    <x v="32"/>
    <n v="1.0212366666666666"/>
    <n v="88.037643678160919"/>
    <x v="3"/>
    <s v="rock"/>
    <x v="2347"/>
    <d v="2403-12-07T05:06:10"/>
  </r>
  <r>
    <n v="2527"/>
    <s v="Britten in Song: A Centennial Celebration"/>
    <s v="Five Programs of Benjamin Britten's vocal works featuring over 20 extraordinary vocalists and pianists."/>
    <x v="1"/>
    <n v="4085"/>
    <x v="3"/>
    <s v="US"/>
    <s v="USD"/>
    <n v="1382068740"/>
    <n v="1380477691"/>
    <b v="0"/>
    <n v="71"/>
    <b v="1"/>
    <x v="37"/>
    <n v="1.02125"/>
    <n v="57.535211267605632"/>
    <x v="3"/>
    <s v="classical music"/>
    <x v="2348"/>
    <d v="2407-12-17T15:50:00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s v="GB"/>
    <s v="GBP"/>
    <n v="1452038100"/>
    <n v="1448823673"/>
    <b v="1"/>
    <n v="115"/>
    <b v="1"/>
    <x v="23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s v="CA"/>
    <s v="CAD"/>
    <n v="1413547200"/>
    <n v="1411417602"/>
    <b v="0"/>
    <n v="21"/>
    <b v="1"/>
    <x v="31"/>
    <n v="1.0214714285714286"/>
    <n v="68.09809523809524"/>
    <x v="0"/>
    <s v="documentary"/>
    <x v="2350"/>
    <d v="2417-12-08T00:00:00"/>
  </r>
  <r>
    <n v="3338"/>
    <s v="The Last Days of Judas Iscariot"/>
    <s v="Join Estelle Parsons in support of Theater That Looks and Sounds Like America"/>
    <x v="57"/>
    <n v="15327"/>
    <x v="3"/>
    <s v="US"/>
    <s v="USD"/>
    <n v="1487944080"/>
    <n v="1486129680"/>
    <b v="0"/>
    <n v="112"/>
    <b v="1"/>
    <x v="23"/>
    <n v="1.0218"/>
    <n v="136.84821428571428"/>
    <x v="8"/>
    <s v="plays"/>
    <x v="2351"/>
    <d v="2441-07-05T18:00:00"/>
  </r>
  <r>
    <n v="3186"/>
    <s v="Honest"/>
    <s v="Honest is an exciting and dark new play by Bristol based writer Alice Nicholas, touring the South of England and London this October."/>
    <x v="68"/>
    <n v="3270"/>
    <x v="3"/>
    <s v="GB"/>
    <s v="GBP"/>
    <n v="1410901200"/>
    <n v="1408313438"/>
    <b v="1"/>
    <n v="70"/>
    <b v="1"/>
    <x v="23"/>
    <n v="1.0218750000000001"/>
    <n v="46.714285714285715"/>
    <x v="8"/>
    <s v="plays"/>
    <x v="2352"/>
    <d v="2417-02-04T18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s v="US"/>
    <s v="USD"/>
    <n v="1425741525"/>
    <n v="1423149525"/>
    <b v="0"/>
    <n v="31"/>
    <b v="1"/>
    <x v="34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s v="GB"/>
    <s v="GBP"/>
    <n v="1485886100"/>
    <n v="1482862100"/>
    <b v="0"/>
    <n v="108"/>
    <b v="1"/>
    <x v="18"/>
    <n v="1.0223076923076924"/>
    <n v="61.527777777777779"/>
    <x v="7"/>
    <s v="photobooks"/>
    <x v="2354"/>
    <d v="2440-11-09T13:23:20"/>
  </r>
  <r>
    <n v="1293"/>
    <s v="WORSE THAN TIGERS"/>
    <s v="Invest in the world premiere of WORSE THAN TIGERS at ACT, and in the future of Seattle's newest, female-led theatre company: RED STAGE."/>
    <x v="57"/>
    <n v="15335"/>
    <x v="3"/>
    <s v="US"/>
    <s v="USD"/>
    <n v="1447523371"/>
    <n v="1444927771"/>
    <b v="0"/>
    <n v="120"/>
    <b v="1"/>
    <x v="23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x v="10"/>
    <n v="5623"/>
    <x v="3"/>
    <s v="US"/>
    <s v="USD"/>
    <n v="1410099822"/>
    <n v="1404915822"/>
    <b v="0"/>
    <n v="85"/>
    <b v="1"/>
    <x v="23"/>
    <n v="1.0223636363636364"/>
    <n v="66.152941176470591"/>
    <x v="8"/>
    <s v="plays"/>
    <x v="2356"/>
    <d v="2416-11-03T23:57:00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s v="US"/>
    <s v="USD"/>
    <n v="1450971684"/>
    <n v="1447515684"/>
    <b v="1"/>
    <n v="1420"/>
    <b v="1"/>
    <x v="24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x v="160"/>
    <n v="66458.23"/>
    <x v="3"/>
    <s v="IE"/>
    <s v="EUR"/>
    <n v="1439455609"/>
    <n v="1436863609"/>
    <b v="1"/>
    <n v="450"/>
    <b v="1"/>
    <x v="39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s v="US"/>
    <s v="USD"/>
    <n v="1458742685"/>
    <n v="1454858285"/>
    <b v="0"/>
    <n v="282"/>
    <b v="1"/>
    <x v="28"/>
    <n v="1.0225"/>
    <n v="108.77659574468085"/>
    <x v="6"/>
    <s v="small batch"/>
    <x v="2359"/>
    <d v="2432-04-03T23:00:50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s v="US"/>
    <s v="USD"/>
    <n v="1426044383"/>
    <n v="1423455983"/>
    <b v="0"/>
    <n v="48"/>
    <b v="1"/>
    <x v="23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x v="75"/>
    <n v="13293.8"/>
    <x v="3"/>
    <s v="US"/>
    <s v="USD"/>
    <n v="1370964806"/>
    <n v="1367940806"/>
    <b v="0"/>
    <n v="94"/>
    <b v="1"/>
    <x v="34"/>
    <n v="1.0226"/>
    <n v="141.42340425531913"/>
    <x v="2"/>
    <s v="nonfiction"/>
    <x v="2361"/>
    <d v="2404-06-10T11:34:20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s v="US"/>
    <s v="USD"/>
    <n v="1402494243"/>
    <n v="1399902243"/>
    <b v="1"/>
    <n v="221"/>
    <b v="1"/>
    <x v="28"/>
    <n v="1.0227200000000001"/>
    <n v="115.69230769230769"/>
    <x v="6"/>
    <s v="small batch"/>
    <x v="2362"/>
    <d v="2414-06-07T17:20:30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s v="US"/>
    <s v="USD"/>
    <n v="1427860740"/>
    <n v="1426002684"/>
    <b v="0"/>
    <n v="19"/>
    <b v="1"/>
    <x v="23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s v="US"/>
    <s v="USD"/>
    <n v="1471579140"/>
    <n v="1466512683"/>
    <b v="0"/>
    <n v="323"/>
    <b v="0"/>
    <x v="4"/>
    <n v="1.02298"/>
    <n v="158.35603715170279"/>
    <x v="1"/>
    <s v="wearables"/>
    <x v="2364"/>
    <d v="2436-04-28T15:50:00"/>
  </r>
  <r>
    <n v="2457"/>
    <s v="NDWK The North Dakota Wine Kitchen"/>
    <s v="If you love wine, and have ever dreamed of crafting your own. You can in 3 easy steps.  Sample~Sprinkle~Savor."/>
    <x v="285"/>
    <n v="23530"/>
    <x v="3"/>
    <s v="US"/>
    <s v="USD"/>
    <n v="1458826056"/>
    <n v="1456237656"/>
    <b v="0"/>
    <n v="124"/>
    <b v="1"/>
    <x v="28"/>
    <n v="1.0230434782608695"/>
    <n v="189.75806451612902"/>
    <x v="6"/>
    <s v="small batch"/>
    <x v="2365"/>
    <d v="2432-04-13T14:36:00"/>
  </r>
  <r>
    <n v="744"/>
    <s v="A Revolutionary Leadership Resource Book"/>
    <s v="Join others to help create a world that is possible -- in your workplace, community and society!"/>
    <x v="6"/>
    <n v="5116"/>
    <x v="3"/>
    <s v="US"/>
    <s v="USD"/>
    <n v="1355439503"/>
    <n v="1352847503"/>
    <b v="0"/>
    <n v="62"/>
    <b v="1"/>
    <x v="34"/>
    <n v="1.0232000000000001"/>
    <n v="82.516129032258064"/>
    <x v="2"/>
    <s v="nonfiction"/>
    <x v="2366"/>
    <d v="2399-07-10T13:43:50"/>
  </r>
  <r>
    <n v="3464"/>
    <s v="SHE! Is History!"/>
    <s v="Why Do We Know More About Kim Kardashian Than Abigail Adams?  Let's produce and publish a play about women who MAKE and MADE history!"/>
    <x v="6"/>
    <n v="5116.18"/>
    <x v="3"/>
    <s v="US"/>
    <s v="USD"/>
    <n v="1471921637"/>
    <n v="1469329637"/>
    <b v="0"/>
    <n v="93"/>
    <b v="1"/>
    <x v="23"/>
    <n v="1.023236"/>
    <n v="55.012688172043013"/>
    <x v="8"/>
    <s v="plays"/>
    <x v="2367"/>
    <d v="2436-06-07T07:12:50"/>
  </r>
  <r>
    <n v="3758"/>
    <s v="Luigi's Ladies"/>
    <s v="LUIGI'S LADIES: an original one-woman musical comedy"/>
    <x v="17"/>
    <n v="1535"/>
    <x v="3"/>
    <s v="US"/>
    <s v="USD"/>
    <n v="1400475600"/>
    <n v="1397819938"/>
    <b v="0"/>
    <n v="26"/>
    <b v="1"/>
    <x v="25"/>
    <n v="1.0233333333333334"/>
    <n v="59.03846153846154"/>
    <x v="8"/>
    <s v="musical"/>
    <x v="2368"/>
    <d v="2413-10-17T02:00:00"/>
  </r>
  <r>
    <n v="3228"/>
    <s v="Hear Me Roar: A Season of Powerful Women"/>
    <s v="A Season of Powerful Women. A Season of Defiance."/>
    <x v="11"/>
    <n v="7164"/>
    <x v="3"/>
    <s v="US"/>
    <s v="USD"/>
    <n v="1450328340"/>
    <n v="1447606884"/>
    <b v="1"/>
    <n v="37"/>
    <b v="1"/>
    <x v="23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x v="20"/>
    <n v="10235"/>
    <x v="3"/>
    <s v="US"/>
    <s v="USD"/>
    <n v="1470068523"/>
    <n v="1467476523"/>
    <b v="0"/>
    <n v="52"/>
    <b v="1"/>
    <x v="32"/>
    <n v="1.0235000000000001"/>
    <n v="196.82692307692307"/>
    <x v="3"/>
    <s v="rock"/>
    <x v="2370"/>
    <d v="2435-11-05T19:40:30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s v="US"/>
    <s v="USD"/>
    <n v="1464987600"/>
    <n v="1463145938"/>
    <b v="1"/>
    <n v="39"/>
    <b v="1"/>
    <x v="23"/>
    <n v="1.0235000000000001"/>
    <n v="52.487179487179489"/>
    <x v="8"/>
    <s v="plays"/>
    <x v="2371"/>
    <d v="2434-03-27T18:00:00"/>
  </r>
  <r>
    <n v="3714"/>
    <s v="Expedition (to NYC)"/>
    <s v="This summer, help some of the top high school theater students from across the country come to NYC to create a world premiere play."/>
    <x v="20"/>
    <n v="10235"/>
    <x v="3"/>
    <s v="US"/>
    <s v="USD"/>
    <n v="1432612740"/>
    <n v="1429881667"/>
    <b v="0"/>
    <n v="97"/>
    <b v="1"/>
    <x v="23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s v="US"/>
    <s v="USD"/>
    <n v="1307838049"/>
    <n v="1302654049"/>
    <b v="1"/>
    <n v="293"/>
    <b v="1"/>
    <x v="40"/>
    <n v="1.0236842105263158"/>
    <n v="33.191126279863482"/>
    <x v="2"/>
    <s v="radio &amp; podcasts"/>
    <x v="2373"/>
    <d v="2384-06-09T03:28:10"/>
  </r>
  <r>
    <n v="2809"/>
    <s v="Sugarglass Theatre"/>
    <s v="Sugarglass is a Dublin based theatre company committed to international collaboration. 2016 sees the launch of their NYC division."/>
    <x v="46"/>
    <n v="2560"/>
    <x v="3"/>
    <s v="US"/>
    <s v="USD"/>
    <n v="1459348740"/>
    <n v="1458647725"/>
    <b v="0"/>
    <n v="21"/>
    <b v="1"/>
    <x v="23"/>
    <n v="1.024"/>
    <n v="121.9047619047619"/>
    <x v="8"/>
    <s v="plays"/>
    <x v="2374"/>
    <d v="2432-06-13T02:30:00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s v="US"/>
    <s v="USD"/>
    <n v="1405017345"/>
    <n v="1403721345"/>
    <b v="0"/>
    <n v="22"/>
    <b v="1"/>
    <x v="23"/>
    <n v="1.024"/>
    <n v="69.818181818181813"/>
    <x v="8"/>
    <s v="plays"/>
    <x v="2375"/>
    <d v="2415-03-26T17:57:30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s v="US"/>
    <s v="USD"/>
    <n v="1438799760"/>
    <n v="1437236378"/>
    <b v="0"/>
    <n v="54"/>
    <b v="1"/>
    <x v="23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s v="US"/>
    <s v="USD"/>
    <n v="1451001600"/>
    <n v="1448400943"/>
    <b v="1"/>
    <n v="163"/>
    <b v="1"/>
    <x v="28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x v="237"/>
    <n v="1690"/>
    <x v="3"/>
    <s v="CA"/>
    <s v="CAD"/>
    <n v="1464471840"/>
    <n v="1459309704"/>
    <b v="0"/>
    <n v="42"/>
    <b v="1"/>
    <x v="23"/>
    <n v="1.0242424242424242"/>
    <n v="40.238095238095241"/>
    <x v="8"/>
    <s v="plays"/>
    <x v="2378"/>
    <d v="2434-01-27T01:20:00"/>
  </r>
  <r>
    <n v="1201"/>
    <s v="Invisible People of Belarus"/>
    <s v="Documentary book about the lives of disabled people and Chernobyl victims living in governmental institutions called Internats"/>
    <x v="16"/>
    <n v="6146.27"/>
    <x v="3"/>
    <s v="GB"/>
    <s v="GBP"/>
    <n v="1468593246"/>
    <n v="1466001246"/>
    <b v="0"/>
    <n v="111"/>
    <b v="1"/>
    <x v="18"/>
    <n v="1.0243783333333334"/>
    <n v="55.371801801801809"/>
    <x v="7"/>
    <s v="photobooks"/>
    <x v="2379"/>
    <d v="2435-05-19T01:41:00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s v="US"/>
    <s v="USD"/>
    <n v="1410444068"/>
    <n v="1407852068"/>
    <b v="0"/>
    <n v="199"/>
    <b v="1"/>
    <x v="25"/>
    <n v="1.0244597777777777"/>
    <n v="231.66175879396985"/>
    <x v="8"/>
    <s v="musical"/>
    <x v="2380"/>
    <d v="2416-12-13T20:11:20"/>
  </r>
  <r>
    <n v="1203"/>
    <s v="reAPPEARANCES   a limited edition photography book"/>
    <s v="reAPPEARANCES is a series of photographs shot with a digital toy camera, a visual and cultural journey through appearances."/>
    <x v="334"/>
    <n v="16700"/>
    <x v="3"/>
    <s v="US"/>
    <s v="USD"/>
    <n v="1433083527"/>
    <n v="1430491527"/>
    <b v="0"/>
    <n v="101"/>
    <b v="1"/>
    <x v="18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x v="335"/>
    <n v="6506"/>
    <x v="3"/>
    <s v="US"/>
    <s v="USD"/>
    <n v="1393966800"/>
    <n v="1392040806"/>
    <b v="0"/>
    <n v="183"/>
    <b v="1"/>
    <x v="7"/>
    <n v="1.0245669291338582"/>
    <n v="35.551912568306008"/>
    <x v="3"/>
    <s v="indie rock"/>
    <x v="2382"/>
    <d v="2411-09-24T18:00:00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s v="US"/>
    <s v="USD"/>
    <n v="1303688087"/>
    <n v="1301787287"/>
    <b v="0"/>
    <n v="69"/>
    <b v="1"/>
    <x v="30"/>
    <n v="1.0246666666666666"/>
    <n v="111.37681159420291"/>
    <x v="0"/>
    <s v="shorts"/>
    <x v="2383"/>
    <d v="2383-02-14T19:47:50"/>
  </r>
  <r>
    <n v="2093"/>
    <s v="Lift The Decade Debut Full-Length Record"/>
    <s v="Help Lift The Decade record their debut full length album with with Ace Enders! (The Early November, I Can Make A Mess)"/>
    <x v="17"/>
    <n v="1537"/>
    <x v="3"/>
    <s v="US"/>
    <s v="USD"/>
    <n v="1356211832"/>
    <n v="1351024232"/>
    <b v="0"/>
    <n v="23"/>
    <b v="1"/>
    <x v="7"/>
    <n v="1.0246666666666666"/>
    <n v="66.826086956521735"/>
    <x v="3"/>
    <s v="indie rock"/>
    <x v="2384"/>
    <d v="2399-10-07T23:05:20"/>
  </r>
  <r>
    <n v="83"/>
    <s v="Sleep Lovers - By Daniel Modeste"/>
    <s v="Isaac, creator of the DreamMaker3000, finds love in his dreams with Mei his boss's wife who lives on the other side of the planet."/>
    <x v="26"/>
    <n v="205"/>
    <x v="3"/>
    <s v="GB"/>
    <s v="GBP"/>
    <n v="1424604600"/>
    <n v="1423320389"/>
    <b v="0"/>
    <n v="13"/>
    <b v="1"/>
    <x v="30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x v="38"/>
    <n v="2050"/>
    <x v="3"/>
    <s v="GB"/>
    <s v="GBP"/>
    <n v="1483707905"/>
    <n v="1481115905"/>
    <b v="0"/>
    <n v="59"/>
    <b v="1"/>
    <x v="23"/>
    <n v="1.0249999999999999"/>
    <n v="34.745762711864408"/>
    <x v="8"/>
    <s v="plays"/>
    <x v="2386"/>
    <d v="2440-03-02T10:50:50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s v="US"/>
    <s v="USD"/>
    <n v="1395023719"/>
    <n v="1391571319"/>
    <b v="0"/>
    <n v="10"/>
    <b v="1"/>
    <x v="32"/>
    <n v="1.0249999999999999"/>
    <n v="102.5"/>
    <x v="3"/>
    <s v="rock"/>
    <x v="2387"/>
    <d v="2412-01-25T01:53:10"/>
  </r>
  <r>
    <n v="2074"/>
    <s v="Advanced Simulation Products - PC Gaming Controllers"/>
    <s v="Creating PC gaming controllers to bring your gaming experience to a new level."/>
    <x v="3"/>
    <n v="615"/>
    <x v="3"/>
    <s v="US"/>
    <s v="USD"/>
    <n v="1462564182"/>
    <n v="1459972182"/>
    <b v="0"/>
    <n v="3"/>
    <b v="1"/>
    <x v="39"/>
    <n v="1.0249999999999999"/>
    <n v="205"/>
    <x v="1"/>
    <s v="hardware"/>
    <x v="2388"/>
    <d v="2433-06-20T06:17:00"/>
  </r>
  <r>
    <n v="2788"/>
    <s v="ACT Underground Theatre, TLDC"/>
    <s v="MOVING FORWARD! WE HAVE REACHED GOAL BUT HAVE MORE TIME!! PLEASE CONSIDER PLEDGING."/>
    <x v="38"/>
    <n v="2050"/>
    <x v="3"/>
    <s v="US"/>
    <s v="USD"/>
    <n v="1469811043"/>
    <n v="1467219043"/>
    <b v="0"/>
    <n v="20"/>
    <b v="1"/>
    <x v="23"/>
    <n v="1.0249999999999999"/>
    <n v="102.5"/>
    <x v="8"/>
    <s v="plays"/>
    <x v="2389"/>
    <d v="2435-10-07T00:27:10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s v="US"/>
    <s v="USD"/>
    <n v="1473393600"/>
    <n v="1470778559"/>
    <b v="0"/>
    <n v="28"/>
    <b v="1"/>
    <x v="23"/>
    <n v="1.0249999999999999"/>
    <n v="73.214285714285708"/>
    <x v="8"/>
    <s v="plays"/>
    <x v="2390"/>
    <d v="2436-11-24T16:00:00"/>
  </r>
  <r>
    <n v="3678"/>
    <s v="Some big Some bang"/>
    <s v="The Ugly Collective takes Some big Some bang to the Underbelly Venues at the Edinburgh Fringe!"/>
    <x v="38"/>
    <n v="2050"/>
    <x v="3"/>
    <s v="GB"/>
    <s v="GBP"/>
    <n v="1433076298"/>
    <n v="1430052298"/>
    <b v="0"/>
    <n v="31"/>
    <b v="1"/>
    <x v="23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x v="272"/>
    <n v="8098"/>
    <x v="3"/>
    <s v="AT"/>
    <s v="EUR"/>
    <n v="1453064400"/>
    <n v="1449359831"/>
    <b v="0"/>
    <n v="101"/>
    <b v="1"/>
    <x v="35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s v="GB"/>
    <s v="GBP"/>
    <n v="1462402800"/>
    <n v="1459856860"/>
    <b v="0"/>
    <n v="89"/>
    <b v="1"/>
    <x v="23"/>
    <n v="1.0254767441860466"/>
    <n v="49.545505617977533"/>
    <x v="8"/>
    <s v="plays"/>
    <x v="2393"/>
    <d v="2433-06-01T14:00:00"/>
  </r>
  <r>
    <n v="3715"/>
    <s v="The Inspectors Call"/>
    <s v="Vibrant contemporary political theatre, exploring the professional and human impact of the growing corporate culture in education."/>
    <x v="55"/>
    <n v="3590"/>
    <x v="3"/>
    <s v="GB"/>
    <s v="GBP"/>
    <n v="1427806320"/>
    <n v="1422834819"/>
    <b v="0"/>
    <n v="27"/>
    <b v="1"/>
    <x v="23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x v="1"/>
    <n v="4103"/>
    <x v="3"/>
    <s v="US"/>
    <s v="USD"/>
    <n v="1374802235"/>
    <n v="1372210235"/>
    <b v="0"/>
    <n v="66"/>
    <b v="1"/>
    <x v="32"/>
    <n v="1.0257499999999999"/>
    <n v="62.166666666666664"/>
    <x v="3"/>
    <s v="rock"/>
    <x v="2395"/>
    <d v="2405-08-28T15:05:50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s v="US"/>
    <s v="USD"/>
    <n v="1361739872"/>
    <n v="1359147872"/>
    <b v="0"/>
    <n v="59"/>
    <b v="1"/>
    <x v="34"/>
    <n v="1.0258775877587758"/>
    <n v="77.271186440677965"/>
    <x v="2"/>
    <s v="nonfiction"/>
    <x v="2396"/>
    <d v="2401-07-08T18:45:20"/>
  </r>
  <r>
    <n v="243"/>
    <s v="Following Boruch"/>
    <s v="A Hasidic man reaches a turning point in his recovery from mental illness and addiction, and is determined to start a new life."/>
    <x v="23"/>
    <n v="25648"/>
    <x v="3"/>
    <s v="US"/>
    <s v="USD"/>
    <n v="1393031304"/>
    <n v="1390439304"/>
    <b v="1"/>
    <n v="328"/>
    <b v="1"/>
    <x v="31"/>
    <n v="1.0259199999999999"/>
    <n v="78.195121951219505"/>
    <x v="0"/>
    <s v="documentary"/>
    <x v="2397"/>
    <d v="2411-06-08T11:24:00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x v="3"/>
    <s v="US"/>
    <s v="USD"/>
    <n v="1468524340"/>
    <n v="1465932340"/>
    <b v="0"/>
    <n v="183"/>
    <b v="1"/>
    <x v="18"/>
    <n v="1.026"/>
    <n v="148.57377049180329"/>
    <x v="7"/>
    <s v="photobooks"/>
    <x v="2398"/>
    <d v="2435-05-11T02:16:40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s v="US"/>
    <s v="USD"/>
    <n v="1278302400"/>
    <n v="1273961999"/>
    <b v="0"/>
    <n v="23"/>
    <b v="1"/>
    <x v="35"/>
    <n v="1.026"/>
    <n v="44.608695652173914"/>
    <x v="3"/>
    <s v="pop"/>
    <x v="2399"/>
    <d v="2375-01-29T16:00:00"/>
  </r>
  <r>
    <n v="2268"/>
    <s v="Chardonnay Go"/>
    <s v="Chardonnay Go, the viral video with 23 million views, is now a hilarious board game for wine lovers, moms and other shameless people."/>
    <x v="27"/>
    <n v="28728"/>
    <x v="3"/>
    <s v="US"/>
    <s v="USD"/>
    <n v="1489283915"/>
    <n v="1486691915"/>
    <b v="0"/>
    <n v="194"/>
    <b v="1"/>
    <x v="38"/>
    <n v="1.026"/>
    <n v="148.08247422680412"/>
    <x v="5"/>
    <s v="tabletop games"/>
    <x v="2400"/>
    <d v="2441-12-07T19:45:50"/>
  </r>
  <r>
    <n v="2315"/>
    <s v="RICE Presses Their Debut Album 'Keep Warm' On Vinyl"/>
    <s v="Rice invites you to be a part of the creation of their first album and spread their message of love."/>
    <x v="46"/>
    <n v="2565"/>
    <x v="3"/>
    <s v="US"/>
    <s v="USD"/>
    <n v="1336238743"/>
    <n v="1333646743"/>
    <b v="1"/>
    <n v="64"/>
    <b v="1"/>
    <x v="7"/>
    <n v="1.026"/>
    <n v="40.078125"/>
    <x v="3"/>
    <s v="indie rock"/>
    <x v="2401"/>
    <d v="2393-06-09T06:17:10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s v="US"/>
    <s v="USD"/>
    <n v="1447445820"/>
    <n v="1445077121"/>
    <b v="0"/>
    <n v="43"/>
    <b v="1"/>
    <x v="23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x v="46"/>
    <n v="2565"/>
    <x v="3"/>
    <s v="US"/>
    <s v="USD"/>
    <n v="1456984740"/>
    <n v="1455717790"/>
    <b v="0"/>
    <n v="33"/>
    <b v="1"/>
    <x v="23"/>
    <n v="1.026"/>
    <n v="77.727272727272734"/>
    <x v="8"/>
    <s v="plays"/>
    <x v="2403"/>
    <d v="2431-09-13T11:50:00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x v="3"/>
    <s v="US"/>
    <s v="USD"/>
    <n v="1405688952"/>
    <n v="1400504952"/>
    <b v="0"/>
    <n v="36"/>
    <b v="1"/>
    <x v="24"/>
    <n v="1.0261176470588236"/>
    <n v="242.27777777777777"/>
    <x v="8"/>
    <s v="spaces"/>
    <x v="2404"/>
    <d v="2415-06-12T11:32:00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s v="US"/>
    <s v="USD"/>
    <n v="1421952370"/>
    <n v="1418064370"/>
    <b v="1"/>
    <n v="46"/>
    <b v="1"/>
    <x v="18"/>
    <n v="1.0262857142857142"/>
    <n v="156.17391304347825"/>
    <x v="7"/>
    <s v="photobooks"/>
    <x v="2405"/>
    <d v="2420-08-06T19:41:40"/>
  </r>
  <r>
    <n v="2164"/>
    <s v="Rosaline debut record"/>
    <s v="South Florida roots country/rock outfit's long awaited debut record"/>
    <x v="10"/>
    <n v="5645"/>
    <x v="3"/>
    <s v="US"/>
    <s v="USD"/>
    <n v="1466827140"/>
    <n v="1464196414"/>
    <b v="0"/>
    <n v="83"/>
    <b v="1"/>
    <x v="32"/>
    <n v="1.0263636363636364"/>
    <n v="68.01204819277109"/>
    <x v="3"/>
    <s v="rock"/>
    <x v="2406"/>
    <d v="2434-10-26T15:50:00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s v="US"/>
    <s v="USD"/>
    <n v="1325310336"/>
    <n v="1320122736"/>
    <b v="0"/>
    <n v="62"/>
    <b v="1"/>
    <x v="35"/>
    <n v="1.026375"/>
    <n v="132.43548387096774"/>
    <x v="3"/>
    <s v="pop"/>
    <x v="2407"/>
    <d v="2389-12-22T09:36:00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s v="US"/>
    <s v="USD"/>
    <n v="1322454939"/>
    <n v="1319859339"/>
    <b v="0"/>
    <n v="116"/>
    <b v="1"/>
    <x v="35"/>
    <n v="1.026375"/>
    <n v="70.784482758620683"/>
    <x v="3"/>
    <s v="pop"/>
    <x v="2408"/>
    <d v="2389-01-25T21:56:30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s v="GB"/>
    <s v="GBP"/>
    <n v="1404858840"/>
    <n v="1402266840"/>
    <b v="0"/>
    <n v="94"/>
    <b v="1"/>
    <x v="23"/>
    <n v="1.02645125"/>
    <n v="87.357553191489373"/>
    <x v="8"/>
    <s v="plays"/>
    <x v="2409"/>
    <d v="2415-03-08T09:40:00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x v="3"/>
    <s v="US"/>
    <s v="USD"/>
    <n v="1461904788"/>
    <n v="1458103188"/>
    <b v="0"/>
    <n v="237"/>
    <b v="1"/>
    <x v="23"/>
    <n v="1.026467741935484"/>
    <n v="134.26371308016877"/>
    <x v="8"/>
    <s v="plays"/>
    <x v="2410"/>
    <d v="2433-04-04T22:38:00"/>
  </r>
  <r>
    <n v="3766"/>
    <s v="Held Momentarily The Musical Takes FringeNYC"/>
    <s v="Trapped on a stalled New York subway, seven strangers realize it's not just the train that's stuck."/>
    <x v="20"/>
    <n v="10265.01"/>
    <x v="3"/>
    <s v="US"/>
    <s v="USD"/>
    <n v="1404360045"/>
    <n v="1401336045"/>
    <b v="0"/>
    <n v="96"/>
    <b v="1"/>
    <x v="25"/>
    <n v="1.0265010000000001"/>
    <n v="106.9271875"/>
    <x v="8"/>
    <s v="musical"/>
    <x v="2411"/>
    <d v="2415-01-09T16:07:30"/>
  </r>
  <r>
    <n v="321"/>
    <s v="An Impossible Project"/>
    <s v="The more digital the world, the more analog our dreams._x000a_A feature documentary shot on 35mm film."/>
    <x v="104"/>
    <n v="35932"/>
    <x v="3"/>
    <s v="DE"/>
    <s v="EUR"/>
    <n v="1478605386"/>
    <n v="1475577786"/>
    <b v="1"/>
    <n v="337"/>
    <b v="1"/>
    <x v="31"/>
    <n v="1.0266285714285714"/>
    <n v="106.62314540059347"/>
    <x v="0"/>
    <s v="documentary"/>
    <x v="2412"/>
    <d v="2438-07-20T21:11:00"/>
  </r>
  <r>
    <n v="3515"/>
    <s v="Twelfth Night by William Shakespeare"/>
    <s v="We are casting an all-inclusive production of Shakespeare's Twelfth Night in a non-traditional performance space."/>
    <x v="7"/>
    <n v="3080"/>
    <x v="3"/>
    <s v="US"/>
    <s v="USD"/>
    <n v="1433097171"/>
    <n v="1430505171"/>
    <b v="0"/>
    <n v="46"/>
    <b v="1"/>
    <x v="23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s v="GB"/>
    <s v="GBP"/>
    <n v="1435851577"/>
    <n v="1433259577"/>
    <b v="0"/>
    <n v="78"/>
    <b v="1"/>
    <x v="23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x v="37"/>
    <n v="7701.93"/>
    <x v="3"/>
    <s v="US"/>
    <s v="USD"/>
    <n v="1458152193"/>
    <n v="1455563793"/>
    <b v="1"/>
    <n v="97"/>
    <b v="1"/>
    <x v="31"/>
    <n v="1.0269239999999999"/>
    <n v="79.401340206185566"/>
    <x v="0"/>
    <s v="documentary"/>
    <x v="2415"/>
    <d v="2432-01-26T14:45:30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s v="US"/>
    <s v="USD"/>
    <n v="1407085200"/>
    <n v="1401924769"/>
    <b v="0"/>
    <n v="77"/>
    <b v="1"/>
    <x v="32"/>
    <n v="1.0269999999999999"/>
    <n v="66.688311688311686"/>
    <x v="3"/>
    <s v="rock"/>
    <x v="2416"/>
    <d v="2415-11-21T02:00:00"/>
  </r>
  <r>
    <n v="2206"/>
    <s v="Arbor Oasis's First Album!"/>
    <s v="We really think we might have what it takes to make it someday! But we really need help to take the first step and release this album!"/>
    <x v="66"/>
    <n v="1130"/>
    <x v="3"/>
    <s v="US"/>
    <s v="USD"/>
    <n v="1334556624"/>
    <n v="1333001424"/>
    <b v="0"/>
    <n v="34"/>
    <b v="1"/>
    <x v="36"/>
    <n v="1.0272727272727273"/>
    <n v="33.235294117647058"/>
    <x v="3"/>
    <s v="electronic music"/>
    <x v="2417"/>
    <d v="2392-11-26T13:44:00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x v="3"/>
    <s v="US"/>
    <s v="USD"/>
    <n v="1332362880"/>
    <n v="1329890585"/>
    <b v="0"/>
    <n v="56"/>
    <b v="1"/>
    <x v="37"/>
    <n v="1.0273469387755103"/>
    <n v="67.419642857142861"/>
    <x v="3"/>
    <s v="classical music"/>
    <x v="2418"/>
    <d v="2392-03-17T16:00:00"/>
  </r>
  <r>
    <n v="1301"/>
    <s v="the dreamer examines his pillow"/>
    <s v="The Attic Theater Company presents John Patrick Shanley's THE DREAMER EXAMINES HIS PILLOW, the first official revival since 1986"/>
    <x v="38"/>
    <n v="2055"/>
    <x v="3"/>
    <s v="US"/>
    <s v="USD"/>
    <n v="1437447600"/>
    <n v="1436551178"/>
    <b v="0"/>
    <n v="29"/>
    <b v="1"/>
    <x v="23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s v="GB"/>
    <s v="GBP"/>
    <n v="1425142800"/>
    <n v="1422983847"/>
    <b v="0"/>
    <n v="51"/>
    <b v="1"/>
    <x v="23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s v="US"/>
    <s v="USD"/>
    <n v="1465081053"/>
    <n v="1462489053"/>
    <b v="0"/>
    <n v="54"/>
    <b v="1"/>
    <x v="25"/>
    <n v="1.0276000000000001"/>
    <n v="47.574074074074076"/>
    <x v="8"/>
    <s v="musical"/>
    <x v="2421"/>
    <d v="2434-04-07T13:35:30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x v="3"/>
    <s v="US"/>
    <s v="USD"/>
    <n v="1431122400"/>
    <n v="1428428515"/>
    <b v="1"/>
    <n v="80"/>
    <b v="1"/>
    <x v="31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x v="3"/>
    <s v="US"/>
    <s v="USD"/>
    <n v="1372827540"/>
    <n v="1371491244"/>
    <b v="0"/>
    <n v="32"/>
    <b v="1"/>
    <x v="32"/>
    <n v="1.0277927272727272"/>
    <n v="88.325937499999995"/>
    <x v="3"/>
    <s v="rock"/>
    <x v="2423"/>
    <d v="2405-01-12T01:50:00"/>
  </r>
  <r>
    <n v="3573"/>
    <s v="Licensed To Ill"/>
    <s v="London based theatre makers collaborating to create a new show about the history of HipHop."/>
    <x v="7"/>
    <n v="3084"/>
    <x v="3"/>
    <s v="GB"/>
    <s v="GBP"/>
    <n v="1415440846"/>
    <n v="1412845246"/>
    <b v="0"/>
    <n v="78"/>
    <b v="1"/>
    <x v="23"/>
    <n v="1.028"/>
    <n v="39.53846153846154"/>
    <x v="8"/>
    <s v="plays"/>
    <x v="2424"/>
    <d v="2418-07-15T04:07:40"/>
  </r>
  <r>
    <n v="2549"/>
    <s v="The Miller's Wife, a new opera"/>
    <s v="A new opera in English by Mike Christie to be premiÃ¨red at the Arcola Theatre, London UK from 14th-17th August 2013."/>
    <x v="338"/>
    <n v="1614"/>
    <x v="3"/>
    <s v="GB"/>
    <s v="GBP"/>
    <n v="1370019600"/>
    <n v="1366999870"/>
    <b v="0"/>
    <n v="37"/>
    <b v="1"/>
    <x v="37"/>
    <n v="1.0280254777070064"/>
    <n v="43.621621621621621"/>
    <x v="3"/>
    <s v="classical music"/>
    <x v="2425"/>
    <d v="2404-02-22T02:00:00"/>
  </r>
  <r>
    <n v="1756"/>
    <s v="214: A Photobook of Dallas Hip Hop"/>
    <s v="214 is a photobook about the local hip hop culture in Dallas, Texas between 2012 and 2014 by photographer, Mariah Tyler."/>
    <x v="10"/>
    <n v="5655.6"/>
    <x v="3"/>
    <s v="US"/>
    <s v="USD"/>
    <n v="1472443269"/>
    <n v="1468987269"/>
    <b v="0"/>
    <n v="120"/>
    <b v="1"/>
    <x v="18"/>
    <n v="1.0282909090909091"/>
    <n v="47.13"/>
    <x v="7"/>
    <s v="photobooks"/>
    <x v="2426"/>
    <d v="2436-08-06T16:11:30"/>
  </r>
  <r>
    <n v="3243"/>
    <s v="THE INCREDIBLE FOX SISTERS"/>
    <s v="Live Source's world premiere of a new play by Jaclyn Backhaus, premiering at the New Ohio Theatre October 30th-November 8th."/>
    <x v="28"/>
    <n v="8227"/>
    <x v="3"/>
    <s v="US"/>
    <s v="USD"/>
    <n v="1444348800"/>
    <n v="1442283562"/>
    <b v="1"/>
    <n v="71"/>
    <b v="1"/>
    <x v="23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x v="324"/>
    <n v="19028"/>
    <x v="3"/>
    <s v="US"/>
    <s v="USD"/>
    <n v="1381541465"/>
    <n v="1378949465"/>
    <b v="0"/>
    <n v="208"/>
    <b v="1"/>
    <x v="31"/>
    <n v="1.0285405405405406"/>
    <n v="91.480769230769226"/>
    <x v="0"/>
    <s v="documentary"/>
    <x v="2428"/>
    <d v="2407-10-17T15:10:50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s v="US"/>
    <s v="USD"/>
    <n v="1403452131"/>
    <n v="1401205731"/>
    <b v="0"/>
    <n v="60"/>
    <b v="1"/>
    <x v="30"/>
    <n v="1.0285714285714285"/>
    <n v="60"/>
    <x v="0"/>
    <s v="shorts"/>
    <x v="2429"/>
    <d v="2414-09-26T14:08:30"/>
  </r>
  <r>
    <n v="1685"/>
    <s v="Help Support Brad Dassey's Music"/>
    <s v="My name is Brad Dassey.  I've been composing and making music for 18 years now.  I want to get my music out there even further."/>
    <x v="320"/>
    <n v="360"/>
    <x v="2"/>
    <s v="US"/>
    <s v="USD"/>
    <n v="1490331623"/>
    <n v="1487743223"/>
    <b v="0"/>
    <n v="15"/>
    <b v="0"/>
    <x v="17"/>
    <n v="1.0285714285714285"/>
    <n v="24"/>
    <x v="3"/>
    <s v="faith"/>
    <x v="2430"/>
    <d v="2442-04-08T02:03:50"/>
  </r>
  <r>
    <n v="3295"/>
    <s v="The Divine Comedy Show"/>
    <s v="A comedic drama about The Devil and his quest to take a bride and to Hell with the consequences, no matter what they may be."/>
    <x v="121"/>
    <n v="720.01"/>
    <x v="3"/>
    <s v="GB"/>
    <s v="GBP"/>
    <n v="1474886229"/>
    <n v="1472294229"/>
    <b v="0"/>
    <n v="27"/>
    <b v="1"/>
    <x v="23"/>
    <n v="1.0285857142857142"/>
    <n v="26.667037037037037"/>
    <x v="8"/>
    <s v="plays"/>
    <x v="2431"/>
    <d v="2437-05-16T10:11:30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s v="GB"/>
    <s v="GBP"/>
    <n v="1481564080"/>
    <n v="1479144880"/>
    <b v="0"/>
    <n v="27"/>
    <b v="1"/>
    <x v="36"/>
    <n v="1.0286144578313252"/>
    <n v="50.592592592592595"/>
    <x v="3"/>
    <s v="electronic music"/>
    <x v="2432"/>
    <d v="2439-06-28T07:46:40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s v="US"/>
    <s v="USD"/>
    <n v="1409187600"/>
    <n v="1406316312"/>
    <b v="0"/>
    <n v="25"/>
    <b v="1"/>
    <x v="25"/>
    <n v="1.0287500000000001"/>
    <n v="329.2"/>
    <x v="8"/>
    <s v="musical"/>
    <x v="2433"/>
    <d v="2416-07-21T10:00:00"/>
  </r>
  <r>
    <n v="1751"/>
    <s v="Daily Bread: Stories from Rural Greece"/>
    <s v="Photographs and stories culled from 10 years of road trips through rural Greece"/>
    <x v="20"/>
    <n v="10290"/>
    <x v="3"/>
    <s v="US"/>
    <s v="USD"/>
    <n v="1426787123"/>
    <n v="1424198723"/>
    <b v="0"/>
    <n v="61"/>
    <b v="1"/>
    <x v="18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s v="US"/>
    <s v="USD"/>
    <n v="1382742010"/>
    <n v="1380150010"/>
    <b v="0"/>
    <n v="60"/>
    <b v="1"/>
    <x v="26"/>
    <n v="1.0289999999999999"/>
    <n v="85.75"/>
    <x v="1"/>
    <s v="makerspaces"/>
    <x v="2435"/>
    <d v="2408-03-04T14:01:40"/>
  </r>
  <r>
    <n v="3677"/>
    <s v="Goldfish Memory Productions"/>
    <s v="Goldfish Memory Productions seeks at least $12,000 to begin their first 3 professional projects."/>
    <x v="39"/>
    <n v="12348.5"/>
    <x v="3"/>
    <s v="US"/>
    <s v="USD"/>
    <n v="1404359940"/>
    <n v="1402580818"/>
    <b v="0"/>
    <n v="199"/>
    <b v="1"/>
    <x v="23"/>
    <n v="1.0290416666666666"/>
    <n v="62.052763819095475"/>
    <x v="8"/>
    <s v="plays"/>
    <x v="2436"/>
    <d v="2415-01-09T15:50:00"/>
  </r>
  <r>
    <n v="58"/>
    <s v="Gloaming"/>
    <s v="Alex thought he knew how the world worked. You live, you die and it's over. He was very, very wrong."/>
    <x v="20"/>
    <n v="10291"/>
    <x v="3"/>
    <s v="US"/>
    <s v="USD"/>
    <n v="1416423172"/>
    <n v="1413827572"/>
    <b v="0"/>
    <n v="75"/>
    <b v="1"/>
    <x v="29"/>
    <n v="1.0290999999999999"/>
    <n v="137.21333333333334"/>
    <x v="0"/>
    <s v="television"/>
    <x v="2437"/>
    <d v="2418-11-05T20:48:40"/>
  </r>
  <r>
    <n v="3244"/>
    <s v="'Time Please'"/>
    <s v="'Time Please' is a black comedy set in a failing public house in a run-down part of town, where things are about to get messy."/>
    <x v="232"/>
    <n v="1647"/>
    <x v="3"/>
    <s v="GB"/>
    <s v="GBP"/>
    <n v="1480613982"/>
    <n v="1478018382"/>
    <b v="0"/>
    <n v="69"/>
    <b v="1"/>
    <x v="23"/>
    <n v="1.0293749999999999"/>
    <n v="23.869565217391305"/>
    <x v="8"/>
    <s v="plays"/>
    <x v="2438"/>
    <d v="2439-03-10T08:37:00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s v="US"/>
    <s v="USD"/>
    <n v="1449205200"/>
    <n v="1445363833"/>
    <b v="0"/>
    <n v="57"/>
    <b v="1"/>
    <x v="18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x v="41"/>
    <n v="30891.1"/>
    <x v="3"/>
    <s v="US"/>
    <s v="USD"/>
    <n v="1412434136"/>
    <n v="1409669336"/>
    <b v="0"/>
    <n v="104"/>
    <b v="1"/>
    <x v="23"/>
    <n v="1.0297033333333332"/>
    <n v="297.02980769230766"/>
    <x v="8"/>
    <s v="plays"/>
    <x v="2440"/>
    <d v="2417-08-01T04:09:20"/>
  </r>
  <r>
    <n v="2174"/>
    <s v="Chivo Funge and the Extensions"/>
    <s v="Chivo and his band of miscreants present their debut album _x000a_'Blind Energy' ...we think you are going to like it."/>
    <x v="1"/>
    <n v="4119"/>
    <x v="3"/>
    <s v="GB"/>
    <s v="GBP"/>
    <n v="1462453307"/>
    <n v="1459861307"/>
    <b v="0"/>
    <n v="63"/>
    <b v="1"/>
    <x v="32"/>
    <n v="1.0297499999999999"/>
    <n v="65.38095238095238"/>
    <x v="3"/>
    <s v="rock"/>
    <x v="2441"/>
    <d v="2433-06-07T10:17:50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s v="US"/>
    <s v="USD"/>
    <n v="1416385679"/>
    <n v="1413790079"/>
    <b v="0"/>
    <n v="162"/>
    <b v="1"/>
    <x v="23"/>
    <n v="1.0299"/>
    <n v="63.574074074074076"/>
    <x v="8"/>
    <s v="plays"/>
    <x v="2442"/>
    <d v="2418-11-01T12:39:50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x v="3"/>
    <s v="AU"/>
    <s v="AUD"/>
    <n v="1429228800"/>
    <n v="1426714870"/>
    <b v="0"/>
    <n v="443"/>
    <b v="1"/>
    <x v="39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s v="US"/>
    <s v="USD"/>
    <n v="1440165916"/>
    <n v="1437573916"/>
    <b v="1"/>
    <n v="119"/>
    <b v="1"/>
    <x v="31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x v="19"/>
    <n v="1030"/>
    <x v="3"/>
    <s v="US"/>
    <s v="USD"/>
    <n v="1336866863"/>
    <n v="1335570863"/>
    <b v="0"/>
    <n v="14"/>
    <b v="1"/>
    <x v="32"/>
    <n v="1.03"/>
    <n v="73.571428571428569"/>
    <x v="3"/>
    <s v="rock"/>
    <x v="2445"/>
    <d v="2393-08-20T23:03:50"/>
  </r>
  <r>
    <n v="3023"/>
    <s v="The Night Watch"/>
    <s v="Antonia Goddard Productions in association with Jethro Compton Productions presents THE NIGHT WATCH, an exciting new historical drama."/>
    <x v="121"/>
    <n v="721"/>
    <x v="3"/>
    <s v="GB"/>
    <s v="GBP"/>
    <n v="1434039186"/>
    <n v="1430151186"/>
    <b v="0"/>
    <n v="6"/>
    <b v="1"/>
    <x v="24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s v="US"/>
    <s v="USD"/>
    <n v="1411765492"/>
    <n v="1409173492"/>
    <b v="1"/>
    <n v="74"/>
    <b v="1"/>
    <x v="23"/>
    <n v="1.03"/>
    <n v="139.18918918918919"/>
    <x v="8"/>
    <s v="plays"/>
    <x v="2447"/>
    <d v="2417-05-15T18:48:40"/>
  </r>
  <r>
    <n v="3264"/>
    <s v="Kapow-i GoGo at The PIT"/>
    <s v="The three part comedic saga of Kapow-i GoGo, who saves the world.  Again.  And again."/>
    <x v="46"/>
    <n v="2575"/>
    <x v="3"/>
    <s v="US"/>
    <s v="USD"/>
    <n v="1422482400"/>
    <n v="1421089938"/>
    <b v="1"/>
    <n v="49"/>
    <b v="1"/>
    <x v="23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s v="US"/>
    <s v="USD"/>
    <n v="1433134800"/>
    <n v="1430158198"/>
    <b v="0"/>
    <n v="30"/>
    <b v="1"/>
    <x v="23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s v="GB"/>
    <s v="GBP"/>
    <n v="1439136000"/>
    <n v="1436972472"/>
    <b v="0"/>
    <n v="36"/>
    <b v="1"/>
    <x v="23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x v="28"/>
    <n v="8241"/>
    <x v="3"/>
    <s v="US"/>
    <s v="USD"/>
    <n v="1386910740"/>
    <n v="1384364561"/>
    <b v="1"/>
    <n v="82"/>
    <b v="1"/>
    <x v="23"/>
    <n v="1.030125"/>
    <n v="100.5"/>
    <x v="8"/>
    <s v="plays"/>
    <x v="2451"/>
    <d v="2409-06-30T01:50:00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s v="US"/>
    <s v="USD"/>
    <n v="1402892700"/>
    <n v="1400474329"/>
    <b v="0"/>
    <n v="433"/>
    <b v="1"/>
    <x v="24"/>
    <n v="1.0302899999999999"/>
    <n v="118.97113163972287"/>
    <x v="8"/>
    <s v="spaces"/>
    <x v="2452"/>
    <d v="2414-07-23T20:10:00"/>
  </r>
  <r>
    <n v="3262"/>
    <s v="Prison Boxing: A New Play by Leah Joki"/>
    <s v="A one-woman theatrical exploration of the prison system and its inhabitants."/>
    <x v="340"/>
    <n v="12571"/>
    <x v="3"/>
    <s v="US"/>
    <s v="USD"/>
    <n v="1419220800"/>
    <n v="1416555262"/>
    <b v="1"/>
    <n v="134"/>
    <b v="1"/>
    <x v="23"/>
    <n v="1.0304098360655738"/>
    <n v="93.81343283582089"/>
    <x v="8"/>
    <s v="plays"/>
    <x v="2453"/>
    <d v="2419-09-25T16:00:00"/>
  </r>
  <r>
    <n v="358"/>
    <s v="Nobody Knows Anything (except William Goldman)"/>
    <s v="Screenwriter. Novelist. Playwright. The inside story of famed writer William Goldman. As only he can tell it."/>
    <x v="22"/>
    <n v="51544"/>
    <x v="3"/>
    <s v="US"/>
    <s v="USD"/>
    <n v="1466002800"/>
    <n v="1463517521"/>
    <b v="1"/>
    <n v="267"/>
    <b v="1"/>
    <x v="31"/>
    <n v="1.03088"/>
    <n v="193.04868913857678"/>
    <x v="0"/>
    <s v="documentary"/>
    <x v="2454"/>
    <d v="2434-07-23T06:00:00"/>
  </r>
  <r>
    <n v="404"/>
    <s v="The Last One: Unfolding the AIDS MEMORIAL QUILT"/>
    <s v="A feature length documentary, exploring the many lives memorialized by the iconic AIDS Memorial Quilt."/>
    <x v="104"/>
    <n v="36082"/>
    <x v="3"/>
    <s v="US"/>
    <s v="USD"/>
    <n v="1391641440"/>
    <n v="1389107062"/>
    <b v="0"/>
    <n v="271"/>
    <b v="1"/>
    <x v="31"/>
    <n v="1.0309142857142857"/>
    <n v="133.14391143911439"/>
    <x v="0"/>
    <s v="documentary"/>
    <x v="2455"/>
    <d v="2410-12-29T14:40:00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x v="3"/>
    <s v="US"/>
    <s v="USD"/>
    <n v="1414025347"/>
    <n v="1411433347"/>
    <b v="1"/>
    <n v="111"/>
    <b v="1"/>
    <x v="36"/>
    <n v="1.0309292094387414"/>
    <n v="69.666666666666671"/>
    <x v="3"/>
    <s v="electronic music"/>
    <x v="2456"/>
    <d v="2418-02-01T08:11:10"/>
  </r>
  <r>
    <n v="1928"/>
    <s v="Jollyheads Circus Debut Album &quot;The Kaleidoscope Dawn&quot;"/>
    <s v="Help us master and release our debut album &quot;The Kaleidoscope Dawn&quot;"/>
    <x v="342"/>
    <n v="2630"/>
    <x v="3"/>
    <s v="US"/>
    <s v="USD"/>
    <n v="1367940794"/>
    <n v="1365348794"/>
    <b v="0"/>
    <n v="34"/>
    <b v="1"/>
    <x v="7"/>
    <n v="1.031372549019608"/>
    <n v="77.352941176470594"/>
    <x v="3"/>
    <s v="indie rock"/>
    <x v="2457"/>
    <d v="2403-06-26T11:32:20"/>
  </r>
  <r>
    <n v="3535"/>
    <s v="Twelve Angry Women"/>
    <s v="On the 60th anniversary of Twelve Angry Men, 12 female writers create 12 short pieces about what makes them angry."/>
    <x v="38"/>
    <n v="2063"/>
    <x v="3"/>
    <s v="GB"/>
    <s v="GBP"/>
    <n v="1443808800"/>
    <n v="1441120910"/>
    <b v="0"/>
    <n v="46"/>
    <b v="1"/>
    <x v="23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s v="US"/>
    <s v="USD"/>
    <n v="1337824055"/>
    <n v="1335232055"/>
    <b v="0"/>
    <n v="36"/>
    <b v="1"/>
    <x v="7"/>
    <n v="1.0316400000000001"/>
    <n v="28.65666666666667"/>
    <x v="3"/>
    <s v="indie rock"/>
    <x v="2459"/>
    <d v="2393-12-09T17:55:50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s v="GB"/>
    <s v="GBP"/>
    <n v="1437261419"/>
    <n v="1434669419"/>
    <b v="0"/>
    <n v="58"/>
    <b v="1"/>
    <x v="23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x v="301"/>
    <n v="3508"/>
    <x v="3"/>
    <s v="US"/>
    <s v="USD"/>
    <n v="1402459200"/>
    <n v="1401125238"/>
    <b v="0"/>
    <n v="40"/>
    <b v="1"/>
    <x v="24"/>
    <n v="1.0317647058823529"/>
    <n v="87.7"/>
    <x v="8"/>
    <s v="spaces"/>
    <x v="2461"/>
    <d v="2414-06-03T16:00:00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s v="US"/>
    <s v="USD"/>
    <n v="1295142660"/>
    <n v="1293739714"/>
    <b v="0"/>
    <n v="10"/>
    <b v="1"/>
    <x v="7"/>
    <n v="1.032"/>
    <n v="51.6"/>
    <x v="3"/>
    <s v="indie rock"/>
    <x v="2462"/>
    <d v="2380-05-31T18:30:00"/>
  </r>
  <r>
    <n v="2924"/>
    <s v="There's No Place Like Home!"/>
    <s v="Theatre is home and there's no place like home!  So, click your heels three times, and come home to the magic we create for you!"/>
    <x v="23"/>
    <n v="25800"/>
    <x v="3"/>
    <s v="US"/>
    <s v="USD"/>
    <n v="1431143940"/>
    <n v="1428585710"/>
    <b v="0"/>
    <n v="147"/>
    <b v="1"/>
    <x v="25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s v="US"/>
    <s v="USD"/>
    <n v="1467361251"/>
    <n v="1464769251"/>
    <b v="1"/>
    <n v="181"/>
    <b v="1"/>
    <x v="23"/>
    <n v="1.0320666666666667"/>
    <n v="85.530386740331494"/>
    <x v="8"/>
    <s v="plays"/>
    <x v="2464"/>
    <d v="2434-12-27T11:28:30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s v="US"/>
    <s v="USD"/>
    <n v="1340683393"/>
    <n v="1337659393"/>
    <b v="1"/>
    <n v="447"/>
    <b v="1"/>
    <x v="31"/>
    <n v="1.0321061999999999"/>
    <n v="115.44812080536913"/>
    <x v="0"/>
    <s v="documentary"/>
    <x v="2465"/>
    <d v="2394-11-05T16:32:10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s v="US"/>
    <s v="USD"/>
    <n v="1318463879"/>
    <n v="1315439879"/>
    <b v="0"/>
    <n v="41"/>
    <b v="1"/>
    <x v="7"/>
    <n v="1.0325"/>
    <n v="50.365853658536587"/>
    <x v="3"/>
    <s v="indie rock"/>
    <x v="2466"/>
    <d v="2387-10-21T23:39:50"/>
  </r>
  <r>
    <n v="2991"/>
    <s v="gimmeLIVE @ 9 Wallis"/>
    <s v="A new intimate listening room with tables &amp; theatre seating where artist &amp; fans connect through music, comedy &amp; performing arts."/>
    <x v="186"/>
    <n v="8780"/>
    <x v="3"/>
    <s v="US"/>
    <s v="USD"/>
    <n v="1485547530"/>
    <n v="1483646730"/>
    <b v="0"/>
    <n v="93"/>
    <b v="1"/>
    <x v="24"/>
    <n v="1.0329411764705883"/>
    <n v="94.408602150537632"/>
    <x v="8"/>
    <s v="spaces"/>
    <x v="2467"/>
    <d v="2440-10-01T08:55:00"/>
  </r>
  <r>
    <n v="60"/>
    <s v="Ever Since - Short Film"/>
    <s v="Set in a beautiful but desolate world, we see how loneliness can lead to friendship in unconventional ways."/>
    <x v="114"/>
    <n v="4648.33"/>
    <x v="3"/>
    <s v="GB"/>
    <s v="GBP"/>
    <n v="1395532800"/>
    <n v="1393882717"/>
    <b v="0"/>
    <n v="108"/>
    <b v="1"/>
    <x v="30"/>
    <n v="1.0329622222222221"/>
    <n v="43.040092592592593"/>
    <x v="0"/>
    <s v="shorts"/>
    <x v="2468"/>
    <d v="2412-03-24T00:00:00"/>
  </r>
  <r>
    <n v="114"/>
    <s v="l'esprit d'escalier-a senior film"/>
    <s v="This film explores the complicated nature that exists in all human relationships. A mother and a daughter seek to find happiness."/>
    <x v="7"/>
    <n v="3100"/>
    <x v="3"/>
    <s v="US"/>
    <s v="USD"/>
    <n v="1326436488"/>
    <n v="1321252488"/>
    <b v="0"/>
    <n v="35"/>
    <b v="1"/>
    <x v="30"/>
    <n v="1.0333333333333334"/>
    <n v="88.571428571428569"/>
    <x v="0"/>
    <s v="shorts"/>
    <x v="2469"/>
    <d v="2390-05-01T17:48:00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s v="US"/>
    <s v="USD"/>
    <n v="1329248940"/>
    <n v="1326972107"/>
    <b v="0"/>
    <n v="11"/>
    <b v="1"/>
    <x v="32"/>
    <n v="1.0333333333333334"/>
    <n v="28.181818181818183"/>
    <x v="3"/>
    <s v="rock"/>
    <x v="2470"/>
    <d v="2391-03-23T06:10:00"/>
  </r>
  <r>
    <n v="1927"/>
    <s v="GBS Detroit Presents Hampshire"/>
    <s v="Hampshire is headed to GBS Detroit."/>
    <x v="3"/>
    <n v="620"/>
    <x v="3"/>
    <s v="US"/>
    <s v="USD"/>
    <n v="1331182740"/>
    <n v="1329856839"/>
    <b v="0"/>
    <n v="11"/>
    <b v="1"/>
    <x v="7"/>
    <n v="1.0333333333333334"/>
    <n v="56.363636363636367"/>
    <x v="3"/>
    <s v="indie rock"/>
    <x v="2471"/>
    <d v="2391-11-02T01:50:00"/>
  </r>
  <r>
    <n v="2740"/>
    <s v="Vertical Garden Prototype"/>
    <s v="I am interested in testing the plant yields of this vertical garden as well as some other applications"/>
    <x v="119"/>
    <n v="310"/>
    <x v="3"/>
    <s v="US"/>
    <s v="USD"/>
    <n v="1426117552"/>
    <n v="1423529152"/>
    <b v="0"/>
    <n v="17"/>
    <b v="1"/>
    <x v="39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x v="7"/>
    <n v="3100"/>
    <x v="3"/>
    <s v="GB"/>
    <s v="GBP"/>
    <n v="1449255686"/>
    <n v="1446663686"/>
    <b v="0"/>
    <n v="51"/>
    <b v="1"/>
    <x v="23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x v="6"/>
    <n v="5167"/>
    <x v="3"/>
    <s v="US"/>
    <s v="USD"/>
    <n v="1433289600"/>
    <n v="1430768800"/>
    <b v="0"/>
    <n v="30"/>
    <b v="1"/>
    <x v="25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s v="US"/>
    <s v="USD"/>
    <n v="1367384340"/>
    <n v="1363960278"/>
    <b v="0"/>
    <n v="119"/>
    <b v="1"/>
    <x v="31"/>
    <n v="1.033501"/>
    <n v="86.84882352941176"/>
    <x v="0"/>
    <s v="documentary"/>
    <x v="2475"/>
    <d v="2403-04-23T01:50:00"/>
  </r>
  <r>
    <n v="1519"/>
    <s v="Jesus Days, 1978-1983"/>
    <s v="A documentary photobook that captures the late 70s in evangelical America seen thru the eyes of a closeted and religious young man."/>
    <x v="47"/>
    <n v="9302.75"/>
    <x v="3"/>
    <s v="US"/>
    <s v="USD"/>
    <n v="1403301540"/>
    <n v="1400867283"/>
    <b v="1"/>
    <n v="145"/>
    <b v="1"/>
    <x v="18"/>
    <n v="1.033638888888889"/>
    <n v="64.156896551724131"/>
    <x v="7"/>
    <s v="photobooks"/>
    <x v="2476"/>
    <d v="2414-09-09T03:50:00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s v="CA"/>
    <s v="CAD"/>
    <n v="1476158340"/>
    <n v="1472594585"/>
    <b v="0"/>
    <n v="114"/>
    <b v="1"/>
    <x v="23"/>
    <n v="1.0338000000000001"/>
    <n v="90.684210526315795"/>
    <x v="8"/>
    <s v="plays"/>
    <x v="2477"/>
    <d v="2437-10-10T15:50:00"/>
  </r>
  <r>
    <n v="3302"/>
    <s v="El muro de BorÃ­s KiÃ©n"/>
    <s v="FilosofÃ­a de los anÃ³nimos"/>
    <x v="343"/>
    <n v="8685"/>
    <x v="3"/>
    <s v="ES"/>
    <s v="EUR"/>
    <n v="1481099176"/>
    <n v="1478507176"/>
    <b v="0"/>
    <n v="50"/>
    <b v="1"/>
    <x v="23"/>
    <n v="1.0339285714285715"/>
    <n v="173.7"/>
    <x v="8"/>
    <s v="plays"/>
    <x v="2478"/>
    <d v="2439-05-05T12:22:40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s v="US"/>
    <s v="USD"/>
    <n v="1319904721"/>
    <n v="1314720721"/>
    <b v="0"/>
    <n v="27"/>
    <b v="1"/>
    <x v="37"/>
    <n v="1.034"/>
    <n v="95.740740740740748"/>
    <x v="3"/>
    <s v="classical music"/>
    <x v="2479"/>
    <d v="2388-04-05T18:00:10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s v="GB"/>
    <s v="GBP"/>
    <n v="1433017303"/>
    <n v="1430425303"/>
    <b v="1"/>
    <n v="34"/>
    <b v="1"/>
    <x v="23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s v="GB"/>
    <s v="GBP"/>
    <n v="1436114603"/>
    <n v="1433090603"/>
    <b v="1"/>
    <n v="113"/>
    <b v="1"/>
    <x v="23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s v="US"/>
    <s v="USD"/>
    <n v="1449644340"/>
    <n v="1446683797"/>
    <b v="0"/>
    <n v="104"/>
    <b v="1"/>
    <x v="26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x v="344"/>
    <n v="1500"/>
    <x v="3"/>
    <s v="US"/>
    <s v="USD"/>
    <n v="1469329217"/>
    <n v="1466737217"/>
    <b v="0"/>
    <n v="47"/>
    <b v="1"/>
    <x v="33"/>
    <n v="1.0344827586206897"/>
    <n v="31.914893617021278"/>
    <x v="3"/>
    <s v="metal"/>
    <x v="2483"/>
    <d v="2435-08-12T06:02:50"/>
  </r>
  <r>
    <n v="3705"/>
    <s v="Pennywinkle: A New Chicago Comedy"/>
    <s v="The play satirizes the Chicago improvisation scene exposing the rules of the craft and the eccentricities of its participants"/>
    <x v="345"/>
    <n v="2925"/>
    <x v="3"/>
    <s v="US"/>
    <s v="USD"/>
    <n v="1403546400"/>
    <n v="1401714114"/>
    <b v="0"/>
    <n v="35"/>
    <b v="1"/>
    <x v="23"/>
    <n v="1.0346657233816767"/>
    <n v="83.571428571428569"/>
    <x v="8"/>
    <s v="plays"/>
    <x v="2484"/>
    <d v="2414-10-07T12:00:00"/>
  </r>
  <r>
    <n v="1520"/>
    <s v="TULIPS"/>
    <s v="A self-published photography book by Andrew Miksys from his new series about Belarus"/>
    <x v="71"/>
    <n v="18625"/>
    <x v="3"/>
    <s v="US"/>
    <s v="USD"/>
    <n v="1418961600"/>
    <n v="1415824513"/>
    <b v="1"/>
    <n v="167"/>
    <b v="1"/>
    <x v="18"/>
    <n v="1.0347222222222223"/>
    <n v="111.52694610778443"/>
    <x v="7"/>
    <s v="photobooks"/>
    <x v="2485"/>
    <d v="2419-08-26T16:00:00"/>
  </r>
  <r>
    <n v="1273"/>
    <s v="Run Coyote &quot;Youth Haunts&quot; - Vinyl LP and CD"/>
    <s v="Run Coyote is raising funds to produce their debut album - &quot;Youth Haunts&quot; - on vinyl LP and CD"/>
    <x v="1"/>
    <n v="4140"/>
    <x v="3"/>
    <s v="CA"/>
    <s v="CAD"/>
    <n v="1409506291"/>
    <n v="1406914291"/>
    <b v="1"/>
    <n v="54"/>
    <b v="1"/>
    <x v="32"/>
    <n v="1.0349999999999999"/>
    <n v="76.666666666666671"/>
    <x v="3"/>
    <s v="rock"/>
    <x v="2486"/>
    <d v="2416-08-27T07:15:10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s v="US"/>
    <s v="USD"/>
    <n v="1406557877"/>
    <n v="1404743477"/>
    <b v="1"/>
    <n v="82"/>
    <b v="1"/>
    <x v="23"/>
    <n v="1.0349999999999999"/>
    <n v="63.109756097560975"/>
    <x v="8"/>
    <s v="plays"/>
    <x v="2487"/>
    <d v="2415-09-21T01:12:50"/>
  </r>
  <r>
    <n v="3372"/>
    <s v="All the Best, Jack"/>
    <s v="This play tells the story of the toxicity of sensationalism shown through one man's struggle with notoriety."/>
    <x v="19"/>
    <n v="1035"/>
    <x v="3"/>
    <s v="US"/>
    <s v="USD"/>
    <n v="1408942740"/>
    <n v="1407157756"/>
    <b v="0"/>
    <n v="27"/>
    <b v="1"/>
    <x v="23"/>
    <n v="1.0349999999999999"/>
    <n v="38.333333333333336"/>
    <x v="8"/>
    <s v="plays"/>
    <x v="2488"/>
    <d v="2416-06-23T01:50:00"/>
  </r>
  <r>
    <n v="3414"/>
    <s v="PCSF PlayOffs 2016"/>
    <s v="A new twist on our annual festival of fully-produced plays by member playwrights, performed by a talented ensemble cast!"/>
    <x v="7"/>
    <n v="3105"/>
    <x v="3"/>
    <s v="US"/>
    <s v="USD"/>
    <n v="1480579140"/>
    <n v="1478030325"/>
    <b v="0"/>
    <n v="44"/>
    <b v="1"/>
    <x v="23"/>
    <n v="1.0349999999999999"/>
    <n v="70.568181818181813"/>
    <x v="8"/>
    <s v="plays"/>
    <x v="2489"/>
    <d v="2439-03-06T07:50:00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s v="AU"/>
    <s v="AUD"/>
    <n v="1438333080"/>
    <n v="1436408308"/>
    <b v="0"/>
    <n v="24"/>
    <b v="1"/>
    <x v="23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s v="US"/>
    <s v="USD"/>
    <n v="1437676380"/>
    <n v="1435670452"/>
    <b v="0"/>
    <n v="28"/>
    <b v="1"/>
    <x v="23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x v="6"/>
    <n v="5176"/>
    <x v="3"/>
    <s v="US"/>
    <s v="USD"/>
    <n v="1455602340"/>
    <n v="1453827436"/>
    <b v="0"/>
    <n v="52"/>
    <b v="1"/>
    <x v="25"/>
    <n v="1.0351999999999999"/>
    <n v="99.538461538461533"/>
    <x v="8"/>
    <s v="musical"/>
    <x v="2492"/>
    <d v="2431-04-06T11:5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s v="US"/>
    <s v="USD"/>
    <n v="1315457658"/>
    <n v="1312865658"/>
    <b v="0"/>
    <n v="25"/>
    <b v="1"/>
    <x v="7"/>
    <n v="1.0353333333333334"/>
    <n v="62.12"/>
    <x v="3"/>
    <s v="indie rock"/>
    <x v="2493"/>
    <d v="2386-11-08T01:03:00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s v="US"/>
    <s v="USD"/>
    <n v="1307851200"/>
    <n v="1304129088"/>
    <b v="0"/>
    <n v="87"/>
    <b v="1"/>
    <x v="32"/>
    <n v="1.0355555555555556"/>
    <n v="53.5632183908046"/>
    <x v="3"/>
    <s v="rock"/>
    <x v="2494"/>
    <d v="2384-06-10T16:00:00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s v="US"/>
    <s v="USD"/>
    <n v="1444264372"/>
    <n v="1442536372"/>
    <b v="0"/>
    <n v="78"/>
    <b v="1"/>
    <x v="23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x v="121"/>
    <n v="725"/>
    <x v="3"/>
    <s v="US"/>
    <s v="USD"/>
    <n v="1380599940"/>
    <n v="1377252857"/>
    <b v="0"/>
    <n v="13"/>
    <b v="1"/>
    <x v="37"/>
    <n v="1.0357142857142858"/>
    <n v="55.769230769230766"/>
    <x v="3"/>
    <s v="classical music"/>
    <x v="2496"/>
    <d v="2407-06-30T15:50:00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x v="3"/>
    <s v="DE"/>
    <s v="EUR"/>
    <n v="1458676860"/>
    <n v="1455446303"/>
    <b v="1"/>
    <n v="345"/>
    <b v="1"/>
    <x v="18"/>
    <n v="1.0358125"/>
    <n v="48.037681159420288"/>
    <x v="7"/>
    <s v="photobooks"/>
    <x v="2497"/>
    <d v="2432-03-27T08:10:00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n v="1459865945"/>
    <b v="1"/>
    <n v="148"/>
    <b v="1"/>
    <x v="24"/>
    <n v="1.0358333333333334"/>
    <n v="125.97972972972973"/>
    <x v="8"/>
    <s v="spaces"/>
    <x v="2498"/>
    <d v="2433-05-22T14:00:00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s v="US"/>
    <s v="USD"/>
    <n v="1423119540"/>
    <n v="1421252084"/>
    <b v="0"/>
    <n v="76"/>
    <b v="1"/>
    <x v="23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x v="53"/>
    <n v="77710.8"/>
    <x v="3"/>
    <s v="US"/>
    <s v="USD"/>
    <n v="1446350400"/>
    <n v="1443739388"/>
    <b v="1"/>
    <n v="498"/>
    <b v="1"/>
    <x v="31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x v="38"/>
    <n v="2073"/>
    <x v="3"/>
    <s v="GB"/>
    <s v="GBP"/>
    <n v="1440630000"/>
    <n v="1439122800"/>
    <b v="0"/>
    <n v="38"/>
    <b v="1"/>
    <x v="23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x v="17"/>
    <n v="1555"/>
    <x v="3"/>
    <s v="US"/>
    <s v="USD"/>
    <n v="1381881890"/>
    <n v="1380585890"/>
    <b v="0"/>
    <n v="20"/>
    <b v="1"/>
    <x v="32"/>
    <n v="1.0366666666666666"/>
    <n v="77.75"/>
    <x v="3"/>
    <s v="rock"/>
    <x v="2502"/>
    <d v="2407-11-26T00:48:20"/>
  </r>
  <r>
    <n v="1629"/>
    <s v="Off The Turnpike | A Loud New Way to Release Loud New Music"/>
    <s v="Help Off The Turnpike release new music, and set fire to everything!"/>
    <x v="16"/>
    <n v="6220"/>
    <x v="3"/>
    <s v="US"/>
    <s v="USD"/>
    <n v="1392929333"/>
    <n v="1389041333"/>
    <b v="0"/>
    <n v="82"/>
    <b v="1"/>
    <x v="32"/>
    <n v="1.0366666666666666"/>
    <n v="75.853658536585371"/>
    <x v="3"/>
    <s v="rock"/>
    <x v="2503"/>
    <d v="2411-05-27T16:08:50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s v="US"/>
    <s v="USD"/>
    <n v="1345079785"/>
    <n v="1342487785"/>
    <b v="1"/>
    <n v="96"/>
    <b v="1"/>
    <x v="31"/>
    <n v="1.0371999999999999"/>
    <n v="54.020833333333336"/>
    <x v="0"/>
    <s v="documentary"/>
    <x v="2504"/>
    <d v="2396-03-28T12:44:10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s v="US"/>
    <s v="USD"/>
    <n v="1488171540"/>
    <n v="1486661793"/>
    <b v="0"/>
    <n v="115"/>
    <b v="1"/>
    <x v="24"/>
    <n v="1.0373000000000001"/>
    <n v="90.2"/>
    <x v="8"/>
    <s v="spaces"/>
    <x v="2505"/>
    <d v="2441-08-01T01:50:00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s v="US"/>
    <s v="USD"/>
    <n v="1357408721"/>
    <n v="1354816721"/>
    <b v="0"/>
    <n v="49"/>
    <b v="1"/>
    <x v="34"/>
    <n v="1.0375000000000001"/>
    <n v="42.346938775510203"/>
    <x v="2"/>
    <s v="nonfiction"/>
    <x v="2506"/>
    <d v="2400-02-23T11:46:50"/>
  </r>
  <r>
    <n v="2703"/>
    <s v="Bisagra Teatro: Foro Multidisciplinario"/>
    <s v="Â¡Tu nuevo espacio cultural multidisciplinario en el centro de Pachuca, Hidalgo"/>
    <x v="65"/>
    <n v="41500"/>
    <x v="2"/>
    <s v="MX"/>
    <s v="MXN"/>
    <n v="1490196830"/>
    <n v="1485016430"/>
    <b v="0"/>
    <n v="45"/>
    <b v="0"/>
    <x v="24"/>
    <n v="1.0375000000000001"/>
    <n v="922.22222222222217"/>
    <x v="8"/>
    <s v="spaces"/>
    <x v="2507"/>
    <d v="2442-03-23T11:38:20"/>
  </r>
  <r>
    <n v="3399"/>
    <s v="Spinning Wheel Youth Takeover"/>
    <s v="13 young people have taken over Spinning Wheel Theatre to choose, produce and create their own show from scratch."/>
    <x v="4"/>
    <n v="1245"/>
    <x v="3"/>
    <s v="GB"/>
    <s v="GBP"/>
    <n v="1424556325"/>
    <n v="1421964325"/>
    <b v="0"/>
    <n v="46"/>
    <b v="1"/>
    <x v="23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s v="US"/>
    <s v="USD"/>
    <n v="1399953600"/>
    <n v="1398983245"/>
    <b v="0"/>
    <n v="39"/>
    <b v="1"/>
    <x v="23"/>
    <n v="1.0376000000000001"/>
    <n v="66.512820512820511"/>
    <x v="8"/>
    <s v="plays"/>
    <x v="2509"/>
    <d v="2413-08-17T16:00:00"/>
  </r>
  <r>
    <n v="1220"/>
    <s v="All The People"/>
    <s v="A beautiful photo art book of portraits and conversations with people that may expand your idea of gender."/>
    <x v="57"/>
    <n v="15565"/>
    <x v="3"/>
    <s v="DE"/>
    <s v="EUR"/>
    <n v="1440515112"/>
    <n v="1437923112"/>
    <b v="0"/>
    <n v="140"/>
    <b v="1"/>
    <x v="18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x v="1"/>
    <n v="4151"/>
    <x v="3"/>
    <s v="US"/>
    <s v="USD"/>
    <n v="1390161630"/>
    <n v="1387569630"/>
    <b v="0"/>
    <n v="52"/>
    <b v="1"/>
    <x v="32"/>
    <n v="1.03775"/>
    <n v="79.82692307692308"/>
    <x v="3"/>
    <s v="rock"/>
    <x v="2511"/>
    <d v="2410-07-11T08:05:00"/>
  </r>
  <r>
    <n v="2535"/>
    <s v="Mark Hayes Requiem Recording"/>
    <s v="Mark Hayes: Requiem Recording"/>
    <x v="2"/>
    <n v="20755"/>
    <x v="3"/>
    <s v="US"/>
    <s v="USD"/>
    <n v="1417463945"/>
    <n v="1414781945"/>
    <b v="0"/>
    <n v="78"/>
    <b v="1"/>
    <x v="37"/>
    <n v="1.03775"/>
    <n v="266.08974358974359"/>
    <x v="3"/>
    <s v="classical music"/>
    <x v="2512"/>
    <d v="2419-03-06T07:50:50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s v="US"/>
    <s v="USD"/>
    <n v="1366664400"/>
    <n v="1363981723"/>
    <b v="1"/>
    <n v="45"/>
    <b v="1"/>
    <x v="32"/>
    <n v="1.038"/>
    <n v="46.133333333333333"/>
    <x v="3"/>
    <s v="rock"/>
    <x v="2513"/>
    <d v="2403-01-29T18:00:00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s v="US"/>
    <s v="USD"/>
    <n v="1262302740"/>
    <n v="1257444140"/>
    <b v="0"/>
    <n v="15"/>
    <b v="1"/>
    <x v="32"/>
    <n v="1.038"/>
    <n v="34.6"/>
    <x v="3"/>
    <s v="rock"/>
    <x v="2514"/>
    <d v="2370-01-03T20:30:00"/>
  </r>
  <r>
    <n v="2461"/>
    <s v="Christian &amp; The Sinners"/>
    <s v="Songs of faith and worship that are so deeply spiritual you could sing them in church, so down to earth you could play them in a bar."/>
    <x v="37"/>
    <n v="7785"/>
    <x v="3"/>
    <s v="US"/>
    <s v="USD"/>
    <n v="1317438000"/>
    <n v="1314577097"/>
    <b v="0"/>
    <n v="86"/>
    <b v="1"/>
    <x v="7"/>
    <n v="1.038"/>
    <n v="90.523255813953483"/>
    <x v="3"/>
    <s v="indie rock"/>
    <x v="2515"/>
    <d v="2387-06-25T06:00:00"/>
  </r>
  <r>
    <n v="3388"/>
    <s v="ICONS"/>
    <s v="ICONS is a unique new play about the Amazon warrior women from Greek myth and re-imagines them from a contemporary female perspective."/>
    <x v="17"/>
    <n v="1557"/>
    <x v="3"/>
    <s v="GB"/>
    <s v="GBP"/>
    <n v="1434625441"/>
    <n v="1432033441"/>
    <b v="0"/>
    <n v="45"/>
    <b v="1"/>
    <x v="23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s v="US"/>
    <s v="USD"/>
    <n v="1312747970"/>
    <n v="1310155970"/>
    <b v="0"/>
    <n v="73"/>
    <b v="1"/>
    <x v="31"/>
    <n v="1.0381199999999999"/>
    <n v="711.04109589041093"/>
    <x v="0"/>
    <s v="documentary"/>
    <x v="2517"/>
    <d v="2385-12-29T10:08:20"/>
  </r>
  <r>
    <n v="1471"/>
    <s v="93.5 KNCE: True Taos Radio"/>
    <s v="Help improve the equipment, signal, and reach of 93.5 KNCE True Taos Radio, a new experiment in grassroots community media."/>
    <x v="208"/>
    <n v="33229"/>
    <x v="3"/>
    <s v="US"/>
    <s v="USD"/>
    <n v="1428620334"/>
    <n v="1426028334"/>
    <b v="1"/>
    <n v="343"/>
    <b v="1"/>
    <x v="40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s v="US"/>
    <s v="USD"/>
    <n v="1384322340"/>
    <n v="1381430646"/>
    <b v="0"/>
    <n v="128"/>
    <b v="1"/>
    <x v="32"/>
    <n v="1.0386666666666666"/>
    <n v="60.859375"/>
    <x v="3"/>
    <s v="rock"/>
    <x v="2519"/>
    <d v="2408-09-03T11:50:00"/>
  </r>
  <r>
    <n v="3"/>
    <s v="Unsure/Positive: A Dramedy Series About Life with HIV"/>
    <s v="We already produced the *very* beginning of this story. Help us to see it through?"/>
    <x v="20"/>
    <n v="10390"/>
    <x v="3"/>
    <s v="US"/>
    <s v="USD"/>
    <n v="1407414107"/>
    <n v="1404822107"/>
    <b v="0"/>
    <n v="150"/>
    <b v="1"/>
    <x v="29"/>
    <n v="1.0389999999999999"/>
    <n v="69.266666666666666"/>
    <x v="0"/>
    <s v="television"/>
    <x v="2520"/>
    <d v="2415-12-29T03:37:50"/>
  </r>
  <r>
    <n v="3369"/>
    <s v="The Collector, a play by Daniel Wade"/>
    <s v="How far would you go for revenge? The Collector is a dark thriller of regret, retribution and broken masculinity."/>
    <x v="6"/>
    <n v="5195"/>
    <x v="3"/>
    <s v="IE"/>
    <s v="EUR"/>
    <n v="1484441980"/>
    <n v="1479257980"/>
    <b v="0"/>
    <n v="54"/>
    <b v="1"/>
    <x v="23"/>
    <n v="1.0389999999999999"/>
    <n v="96.203703703703709"/>
    <x v="8"/>
    <s v="plays"/>
    <x v="2521"/>
    <d v="2440-05-26T09:56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s v="US"/>
    <s v="USD"/>
    <n v="1283312640"/>
    <n v="1279651084"/>
    <b v="0"/>
    <n v="229"/>
    <b v="1"/>
    <x v="31"/>
    <n v="1.0390027322404372"/>
    <n v="56.460043668122275"/>
    <x v="0"/>
    <s v="documentary"/>
    <x v="2522"/>
    <d v="2376-08-31T13:20:00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s v="US"/>
    <s v="USD"/>
    <n v="1460141521"/>
    <n v="1457553121"/>
    <b v="1"/>
    <n v="29"/>
    <b v="1"/>
    <x v="31"/>
    <n v="1.0394285714285714"/>
    <n v="125.44827586206897"/>
    <x v="0"/>
    <s v="documentary"/>
    <x v="2523"/>
    <d v="2432-09-12T20:40:1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x v="3"/>
    <s v="US"/>
    <s v="USD"/>
    <n v="1460223453"/>
    <n v="1455043053"/>
    <b v="0"/>
    <n v="273"/>
    <b v="1"/>
    <x v="18"/>
    <n v="1.0395714285714286"/>
    <n v="79.967032967032964"/>
    <x v="7"/>
    <s v="photobooks"/>
    <x v="2524"/>
    <d v="2432-09-22T08:15:30"/>
  </r>
  <r>
    <n v="365"/>
    <s v="A QUEER COUNTRY"/>
    <s v="Please help us finish this documentary about how Tel Aviv in Israel became a gay friendly liberal hub in a religious state"/>
    <x v="57"/>
    <n v="15596"/>
    <x v="3"/>
    <s v="GB"/>
    <s v="GBP"/>
    <n v="1393597999"/>
    <n v="1391005999"/>
    <b v="0"/>
    <n v="65"/>
    <b v="1"/>
    <x v="31"/>
    <n v="1.0397333333333334"/>
    <n v="239.93846153846152"/>
    <x v="0"/>
    <s v="documentary"/>
    <x v="2525"/>
    <d v="2411-08-13T01:33:10"/>
  </r>
  <r>
    <n v="3779"/>
    <s v="&quot;The Last Adam&quot; A New Musical, NYC reading"/>
    <s v="A fresh, re-telling of the Jesus story for a new generation."/>
    <x v="57"/>
    <n v="15597"/>
    <x v="3"/>
    <s v="US"/>
    <s v="USD"/>
    <n v="1459010340"/>
    <n v="1456421940"/>
    <b v="0"/>
    <n v="115"/>
    <b v="1"/>
    <x v="25"/>
    <n v="1.0398000000000001"/>
    <n v="135.62608695652173"/>
    <x v="8"/>
    <s v="musical"/>
    <x v="2526"/>
    <d v="2432-05-04T22:3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s v="GB"/>
    <s v="GBP"/>
    <n v="1396890822"/>
    <n v="1395162822"/>
    <b v="0"/>
    <n v="12"/>
    <b v="1"/>
    <x v="30"/>
    <n v="1.04"/>
    <n v="21.666666666666668"/>
    <x v="0"/>
    <s v="shorts"/>
    <x v="2527"/>
    <d v="2412-08-28T04:17:00"/>
  </r>
  <r>
    <n v="112"/>
    <s v="MITOSIS | a short film"/>
    <s v="Only one choice can stop Anthony Oswald from fulfilling his destiny and saving millions of lives, and itâ€™s not his decision to make."/>
    <x v="6"/>
    <n v="5200"/>
    <x v="3"/>
    <s v="US"/>
    <s v="USD"/>
    <n v="1397354400"/>
    <n v="1395277318"/>
    <b v="0"/>
    <n v="81"/>
    <b v="1"/>
    <x v="30"/>
    <n v="1.04"/>
    <n v="64.197530864197532"/>
    <x v="0"/>
    <s v="shorts"/>
    <x v="2528"/>
    <d v="2412-10-20T20:00:00"/>
  </r>
  <r>
    <n v="780"/>
    <s v="Wess Meets West - Press Our New Album on CD!"/>
    <s v="We are finishing up recording our new record and we would like help with its physical CD release."/>
    <x v="19"/>
    <n v="1040"/>
    <x v="3"/>
    <s v="US"/>
    <s v="USD"/>
    <n v="1304439025"/>
    <n v="1301847025"/>
    <b v="0"/>
    <n v="27"/>
    <b v="1"/>
    <x v="32"/>
    <n v="1.04"/>
    <n v="38.518518518518519"/>
    <x v="3"/>
    <s v="rock"/>
    <x v="2529"/>
    <d v="2383-05-12T17:44:10"/>
  </r>
  <r>
    <n v="811"/>
    <s v="Love Water Tour"/>
    <s v="We need your financial support to cover the tour costs!  (Sound, lights, travel, stage design)"/>
    <x v="19"/>
    <n v="1040"/>
    <x v="3"/>
    <s v="US"/>
    <s v="USD"/>
    <n v="1373475120"/>
    <n v="1371569202"/>
    <b v="0"/>
    <n v="12"/>
    <b v="1"/>
    <x v="32"/>
    <n v="1.04"/>
    <n v="86.666666666666671"/>
    <x v="3"/>
    <s v="rock"/>
    <x v="2530"/>
    <d v="2405-03-28T00:40:00"/>
  </r>
  <r>
    <n v="829"/>
    <s v="Monk"/>
    <s v="We are a band from South East London- each member is19 years OA. We have been together for two years. Taking pride in making good music"/>
    <x v="60"/>
    <n v="520"/>
    <x v="3"/>
    <s v="GB"/>
    <s v="GBP"/>
    <n v="1468437240"/>
    <n v="1463253240"/>
    <b v="0"/>
    <n v="16"/>
    <b v="1"/>
    <x v="32"/>
    <n v="1.04"/>
    <n v="32.5"/>
    <x v="3"/>
    <s v="rock"/>
    <x v="2531"/>
    <d v="2435-05-01T00:2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s v="GB"/>
    <s v="GBP"/>
    <n v="1485796613"/>
    <n v="1481908613"/>
    <b v="0"/>
    <n v="4"/>
    <b v="0"/>
    <x v="4"/>
    <n v="1.04"/>
    <n v="1300"/>
    <x v="1"/>
    <s v="wearables"/>
    <x v="2532"/>
    <d v="2440-10-30T04:48:50"/>
  </r>
  <r>
    <n v="1835"/>
    <s v="DIRTY LITTLE REBEL EP"/>
    <s v="WE ARE A HARD ROCK/PUNK BAND SEEKING FUNDS TO RECORD A NEW EP. _x000a__x000a_https://www.reverbnation.com/dirtylittlerebel"/>
    <x v="60"/>
    <n v="520"/>
    <x v="3"/>
    <s v="GB"/>
    <s v="GBP"/>
    <n v="1459439471"/>
    <n v="1456851071"/>
    <b v="0"/>
    <n v="11"/>
    <b v="1"/>
    <x v="32"/>
    <n v="1.04"/>
    <n v="47.272727272727273"/>
    <x v="3"/>
    <s v="rock"/>
    <x v="2533"/>
    <d v="2432-06-23T14:31:50"/>
  </r>
  <r>
    <n v="1893"/>
    <s v="Archeology 7&quot; Vinyl"/>
    <s v="Archeology is looking to gain support to release their 7&quot; vinyl single &quot;Hunger&quot; as well as the b-side, &quot;Kings canyon."/>
    <x v="46"/>
    <n v="2600"/>
    <x v="3"/>
    <s v="US"/>
    <s v="USD"/>
    <n v="1302926340"/>
    <n v="1301524585"/>
    <b v="0"/>
    <n v="45"/>
    <b v="1"/>
    <x v="7"/>
    <n v="1.04"/>
    <n v="57.777777777777779"/>
    <x v="3"/>
    <s v="indie rock"/>
    <x v="2534"/>
    <d v="2382-11-18T15:50:00"/>
  </r>
  <r>
    <n v="2317"/>
    <s v="ibreatheFUR / He Can Jog split Cassette"/>
    <s v="Snag the first Wolf Interval release by droners ibreatheFUR and He Can Jog. One month to preorder and then they're gone!"/>
    <x v="34"/>
    <n v="416"/>
    <x v="3"/>
    <s v="US"/>
    <s v="USD"/>
    <n v="1266210000"/>
    <n v="1263474049"/>
    <b v="1"/>
    <n v="22"/>
    <b v="1"/>
    <x v="7"/>
    <n v="1.04"/>
    <n v="18.90909090909091"/>
    <x v="3"/>
    <s v="indie rock"/>
    <x v="2535"/>
    <d v="2371-04-01T02:00:00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s v="GB"/>
    <s v="GBP"/>
    <n v="1426698000"/>
    <n v="1424825479"/>
    <b v="0"/>
    <n v="132"/>
    <b v="1"/>
    <x v="23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x v="203"/>
    <n v="1300"/>
    <x v="3"/>
    <s v="US"/>
    <s v="USD"/>
    <n v="1354845600"/>
    <n v="1352766300"/>
    <b v="1"/>
    <n v="25"/>
    <b v="1"/>
    <x v="23"/>
    <n v="1.04"/>
    <n v="52"/>
    <x v="8"/>
    <s v="plays"/>
    <x v="2537"/>
    <d v="2399-05-02T20:00:00"/>
  </r>
  <r>
    <n v="3365"/>
    <s v="From the Pulpit to the Runway"/>
    <s v="A dazzling dramatic musical drama that takes place inside a Charm City Church! Help us finance a play that is back by popular demand!"/>
    <x v="46"/>
    <n v="2600"/>
    <x v="3"/>
    <s v="US"/>
    <s v="USD"/>
    <n v="1449973592"/>
    <n v="1447381592"/>
    <b v="0"/>
    <n v="3"/>
    <b v="1"/>
    <x v="23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s v="US"/>
    <s v="USD"/>
    <n v="1414378800"/>
    <n v="1412836990"/>
    <b v="0"/>
    <n v="6"/>
    <b v="1"/>
    <x v="23"/>
    <n v="1.04"/>
    <n v="52"/>
    <x v="8"/>
    <s v="plays"/>
    <x v="2539"/>
    <d v="2418-03-14T06:00:00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s v="CA"/>
    <s v="CAD"/>
    <n v="1402938394"/>
    <n v="1400691994"/>
    <b v="0"/>
    <n v="8"/>
    <b v="1"/>
    <x v="23"/>
    <n v="1.04"/>
    <n v="97.5"/>
    <x v="8"/>
    <s v="plays"/>
    <x v="2540"/>
    <d v="2414-07-29T03:05:40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s v="US"/>
    <s v="USD"/>
    <n v="1407686340"/>
    <n v="1404833442"/>
    <b v="0"/>
    <n v="9"/>
    <b v="1"/>
    <x v="23"/>
    <n v="1.04"/>
    <n v="57.777777777777779"/>
    <x v="8"/>
    <s v="plays"/>
    <x v="2541"/>
    <d v="2416-01-29T15:50:00"/>
  </r>
  <r>
    <n v="3663"/>
    <s v="IHDC's 2017 Pantomime - Jack and the Beanstalk"/>
    <s v="Each year our community comes together to put on a fun and funny family show. We need your help to keep our annual event going."/>
    <x v="347"/>
    <n v="234"/>
    <x v="3"/>
    <s v="GB"/>
    <s v="GBP"/>
    <n v="1482321030"/>
    <n v="1477133430"/>
    <b v="0"/>
    <n v="9"/>
    <b v="1"/>
    <x v="23"/>
    <n v="1.04"/>
    <n v="26"/>
    <x v="8"/>
    <s v="plays"/>
    <x v="2542"/>
    <d v="2439-09-23T22:2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s v="US"/>
    <s v="USD"/>
    <n v="1260383040"/>
    <n v="1253726650"/>
    <b v="1"/>
    <n v="200"/>
    <b v="1"/>
    <x v="7"/>
    <n v="1.0404266666666666"/>
    <n v="78.031999999999996"/>
    <x v="3"/>
    <s v="indie rock"/>
    <x v="2543"/>
    <d v="2369-05-26T16:00:00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s v="US"/>
    <s v="USD"/>
    <n v="1451089134"/>
    <n v="1448497134"/>
    <b v="0"/>
    <n v="78"/>
    <b v="1"/>
    <x v="34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s v="US"/>
    <s v="USD"/>
    <n v="1259686800"/>
    <n v="1252908330"/>
    <b v="0"/>
    <n v="29"/>
    <b v="1"/>
    <x v="32"/>
    <n v="1.0406666666666666"/>
    <n v="53.827586206896555"/>
    <x v="3"/>
    <s v="rock"/>
    <x v="2545"/>
    <d v="2369-03-07T02:00:00"/>
  </r>
  <r>
    <n v="311"/>
    <s v="The Sticking Place Interactive Documentary"/>
    <s v="An imaginative interactive documentary about Leah Callahan, a freestyle wrestler and Olympic hopeful."/>
    <x v="2"/>
    <n v="20820.330000000002"/>
    <x v="3"/>
    <s v="US"/>
    <s v="USD"/>
    <n v="1325404740"/>
    <n v="1321852592"/>
    <b v="1"/>
    <n v="150"/>
    <b v="1"/>
    <x v="31"/>
    <n v="1.0410165"/>
    <n v="138.8022"/>
    <x v="0"/>
    <s v="documentary"/>
    <x v="2546"/>
    <d v="2390-01-02T07:50:00"/>
  </r>
  <r>
    <n v="2311"/>
    <s v="Mary Fagan's CD Project!"/>
    <s v="I'm heading back into the studio!  I'm planning to record a CD of original songs and one with some jazz standards."/>
    <x v="47"/>
    <n v="9370"/>
    <x v="3"/>
    <s v="US"/>
    <s v="USD"/>
    <n v="1399421189"/>
    <n v="1396829189"/>
    <b v="1"/>
    <n v="104"/>
    <b v="1"/>
    <x v="7"/>
    <n v="1.0411111111111111"/>
    <n v="90.09615384615384"/>
    <x v="3"/>
    <s v="indie rock"/>
    <x v="2547"/>
    <d v="2413-06-17T01:04:50"/>
  </r>
  <r>
    <n v="368"/>
    <s v="Swimming with Byron: A Documentary Film"/>
    <s v="Were the Romantics the first backpackers? This film follows them and explores the huge part geography played in their lives and works."/>
    <x v="141"/>
    <n v="13014"/>
    <x v="3"/>
    <s v="US"/>
    <s v="USD"/>
    <n v="1426426322"/>
    <n v="1423405922"/>
    <b v="0"/>
    <n v="159"/>
    <b v="1"/>
    <x v="31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s v="US"/>
    <s v="USD"/>
    <n v="1431885600"/>
    <n v="1429133323"/>
    <b v="0"/>
    <n v="70"/>
    <b v="1"/>
    <x v="18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x v="19"/>
    <n v="1041.29"/>
    <x v="3"/>
    <s v="US"/>
    <s v="USD"/>
    <n v="1319076000"/>
    <n v="1317788623"/>
    <b v="1"/>
    <n v="36"/>
    <b v="1"/>
    <x v="31"/>
    <n v="1.04129"/>
    <n v="28.924722222222222"/>
    <x v="0"/>
    <s v="documentary"/>
    <x v="2550"/>
    <d v="2387-12-31T20:00:00"/>
  </r>
  <r>
    <n v="46"/>
    <s v="New equipment for Joy's World!"/>
    <s v="The legendary community TV programme Joy's World is in dire need of new equipment! We are hoping you can help."/>
    <x v="343"/>
    <n v="8750"/>
    <x v="3"/>
    <s v="AU"/>
    <s v="AUD"/>
    <n v="1450220974"/>
    <n v="1447628974"/>
    <b v="0"/>
    <n v="45"/>
    <b v="1"/>
    <x v="29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s v="GB"/>
    <s v="GBP"/>
    <n v="1446213612"/>
    <n v="1443621612"/>
    <b v="1"/>
    <n v="21"/>
    <b v="1"/>
    <x v="23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x v="348"/>
    <n v="17396"/>
    <x v="3"/>
    <s v="IT"/>
    <s v="EUR"/>
    <n v="1459418400"/>
    <n v="1456827573"/>
    <b v="0"/>
    <n v="141"/>
    <b v="1"/>
    <x v="18"/>
    <n v="1.0416766467065868"/>
    <n v="123.37588652482269"/>
    <x v="7"/>
    <s v="photobooks"/>
    <x v="2553"/>
    <d v="2432-06-21T04:00:00"/>
  </r>
  <r>
    <n v="1616"/>
    <s v="Aly Jados: the New EP rOckNrOLLa"/>
    <s v="HELP! We don't have much time.....Join Aly Jados in making her new EP a reality before the world ends!!!!"/>
    <x v="20"/>
    <n v="10420"/>
    <x v="3"/>
    <s v="US"/>
    <s v="USD"/>
    <n v="1353621600"/>
    <n v="1350061821"/>
    <b v="0"/>
    <n v="157"/>
    <b v="1"/>
    <x v="32"/>
    <n v="1.042"/>
    <n v="66.369426751592357"/>
    <x v="3"/>
    <s v="rock"/>
    <x v="2554"/>
    <d v="2398-12-12T04:00:00"/>
  </r>
  <r>
    <n v="3438"/>
    <s v="KLIPPIES"/>
    <s v="Klippies is the debut play from Johannesburg-born writer Jessica SiÃ¢n, premiering at the Southwark Playhouse, London in May 2015."/>
    <x v="46"/>
    <n v="2605"/>
    <x v="3"/>
    <s v="GB"/>
    <s v="GBP"/>
    <n v="1430600400"/>
    <n v="1428358567"/>
    <b v="0"/>
    <n v="14"/>
    <b v="1"/>
    <x v="23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x v="2"/>
    <n v="20843.599999999999"/>
    <x v="3"/>
    <s v="US"/>
    <s v="USD"/>
    <n v="1335662023"/>
    <n v="1333070023"/>
    <b v="1"/>
    <n v="321"/>
    <b v="1"/>
    <x v="21"/>
    <n v="1.0421799999999999"/>
    <n v="64.933333333333323"/>
    <x v="1"/>
    <s v="space exploration"/>
    <x v="2556"/>
    <d v="2393-04-03T12:17:10"/>
  </r>
  <r>
    <n v="1259"/>
    <s v="Help Falling From One complete their CD!!!"/>
    <s v="Falling From One is currently in the studio recording their first CD and they need your help!"/>
    <x v="46"/>
    <n v="2606"/>
    <x v="3"/>
    <s v="US"/>
    <s v="USD"/>
    <n v="1402286340"/>
    <n v="1399504664"/>
    <b v="1"/>
    <n v="96"/>
    <b v="1"/>
    <x v="32"/>
    <n v="1.0424"/>
    <n v="27.145833333333332"/>
    <x v="3"/>
    <s v="rock"/>
    <x v="2557"/>
    <d v="2414-05-14T15:50:00"/>
  </r>
  <r>
    <n v="2529"/>
    <s v="UrbanArias is DC's Contemporary Opera Company"/>
    <s v="Opera. Short. New."/>
    <x v="16"/>
    <n v="6257"/>
    <x v="3"/>
    <s v="US"/>
    <s v="USD"/>
    <n v="1332636975"/>
    <n v="1328752575"/>
    <b v="0"/>
    <n v="76"/>
    <b v="1"/>
    <x v="37"/>
    <n v="1.0428333333333333"/>
    <n v="82.328947368421055"/>
    <x v="3"/>
    <s v="classical music"/>
    <x v="2558"/>
    <d v="2392-04-18T09:22:30"/>
  </r>
  <r>
    <n v="2795"/>
    <s v="Good Men Wanted at ANT Fest"/>
    <s v="A new play about five bad bitches who fought in the Civil War disguised as men, premiering at Ars Nova's ANT Fest."/>
    <x v="121"/>
    <n v="730"/>
    <x v="3"/>
    <s v="US"/>
    <s v="USD"/>
    <n v="1402095600"/>
    <n v="1400675841"/>
    <b v="0"/>
    <n v="20"/>
    <b v="1"/>
    <x v="23"/>
    <n v="1.0428571428571429"/>
    <n v="36.5"/>
    <x v="8"/>
    <s v="plays"/>
    <x v="2559"/>
    <d v="2414-04-22T14:00:00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s v="US"/>
    <s v="USD"/>
    <n v="1413604800"/>
    <n v="1408624622"/>
    <b v="0"/>
    <n v="37"/>
    <b v="1"/>
    <x v="39"/>
    <n v="1.0430333333333333"/>
    <n v="845.70270270270271"/>
    <x v="1"/>
    <s v="hardware"/>
    <x v="2560"/>
    <d v="2417-12-14T16:00:00"/>
  </r>
  <r>
    <n v="3245"/>
    <s v="Roughly Speaking: Voices from The Soup Kitchen"/>
    <s v="Five playwrights volunteer at New York's largest soup kitchen and develop a play around the people they meet."/>
    <x v="253"/>
    <n v="21904"/>
    <x v="3"/>
    <s v="US"/>
    <s v="USD"/>
    <n v="1434074400"/>
    <n v="1431354258"/>
    <b v="0"/>
    <n v="270"/>
    <b v="1"/>
    <x v="23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s v="CA"/>
    <s v="CAD"/>
    <n v="1381723140"/>
    <n v="1378735983"/>
    <b v="1"/>
    <n v="39"/>
    <b v="1"/>
    <x v="33"/>
    <n v="1.0431999999999999"/>
    <n v="66.871794871794876"/>
    <x v="3"/>
    <s v="metal"/>
    <x v="2562"/>
    <d v="2407-11-07T15:50:00"/>
  </r>
  <r>
    <n v="3396"/>
    <s v="Rainbowtown"/>
    <s v="&quot;Rainbowtown&quot; is a new play for kids. Help us bring it to the Main Line during the 2014 Philadelphia Fringe Festival!"/>
    <x v="17"/>
    <n v="1565"/>
    <x v="3"/>
    <s v="US"/>
    <s v="USD"/>
    <n v="1401595140"/>
    <n v="1399286589"/>
    <b v="0"/>
    <n v="28"/>
    <b v="1"/>
    <x v="23"/>
    <n v="1.0433333333333332"/>
    <n v="55.892857142857146"/>
    <x v="8"/>
    <s v="plays"/>
    <x v="2563"/>
    <d v="2414-02-23T15:50:00"/>
  </r>
  <r>
    <n v="3339"/>
    <s v="FRESH PRODUCE'd LA presents: Friends in Transient Places"/>
    <s v="FPLA presents FRIENDS IN TRANSIENT PLACES by Jonathan Caren: a magical story of modern life."/>
    <x v="28"/>
    <n v="8348"/>
    <x v="3"/>
    <s v="US"/>
    <s v="USD"/>
    <n v="1469721518"/>
    <n v="1467129518"/>
    <b v="0"/>
    <n v="47"/>
    <b v="1"/>
    <x v="23"/>
    <n v="1.0435000000000001"/>
    <n v="177.61702127659575"/>
    <x v="8"/>
    <s v="plays"/>
    <x v="2564"/>
    <d v="2435-09-26T15:46:20"/>
  </r>
  <r>
    <n v="3601"/>
    <s v="Pink Confetti at The Courtyard Theatre, Hoxton"/>
    <s v="New play 'Pink Confetti' by Paul Roberts at The Courtyard Theatre produced by Etch and directed by Oliver Dawe."/>
    <x v="38"/>
    <n v="2087"/>
    <x v="3"/>
    <s v="GB"/>
    <s v="GBP"/>
    <n v="1421452682"/>
    <n v="1418860682"/>
    <b v="0"/>
    <n v="53"/>
    <b v="1"/>
    <x v="23"/>
    <n v="1.0435000000000001"/>
    <n v="39.377358490566039"/>
    <x v="8"/>
    <s v="plays"/>
    <x v="2565"/>
    <d v="2420-06-09T23:40:20"/>
  </r>
  <r>
    <n v="1382"/>
    <s v="The Floorwalkers New Album!"/>
    <s v="We're making a new record -- independently! We've got some great new songs we're really excited to bring to you!"/>
    <x v="28"/>
    <n v="8349"/>
    <x v="3"/>
    <s v="US"/>
    <s v="USD"/>
    <n v="1367867536"/>
    <n v="1365275536"/>
    <b v="0"/>
    <n v="148"/>
    <b v="1"/>
    <x v="32"/>
    <n v="1.043625"/>
    <n v="56.412162162162161"/>
    <x v="3"/>
    <s v="rock"/>
    <x v="2566"/>
    <d v="2403-06-18T00:02:40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s v="US"/>
    <s v="USD"/>
    <n v="1482208233"/>
    <n v="1479184233"/>
    <b v="1"/>
    <n v="736"/>
    <b v="1"/>
    <x v="31"/>
    <n v="1.04396"/>
    <n v="70.921195652173907"/>
    <x v="0"/>
    <s v="documentary"/>
    <x v="2567"/>
    <d v="2439-09-10T21:05:30"/>
  </r>
  <r>
    <n v="3507"/>
    <s v="The Chameleon Fools Theatre Troupe Project"/>
    <s v="Please help our troupe bring our first project from planning to reality! Join us on one exciting ride!"/>
    <x v="20"/>
    <n v="10440"/>
    <x v="3"/>
    <s v="US"/>
    <s v="USD"/>
    <n v="1464732537"/>
    <n v="1462140537"/>
    <b v="0"/>
    <n v="72"/>
    <b v="1"/>
    <x v="23"/>
    <n v="1.044"/>
    <n v="145"/>
    <x v="8"/>
    <s v="plays"/>
    <x v="2568"/>
    <d v="2434-02-26T05:29:30"/>
  </r>
  <r>
    <n v="1276"/>
    <s v="MR. DREAM GOES TO JAIL"/>
    <s v="Sponsor this Brooklyn punk band's debut seven-inch, MR. DREAM GOES TO JAIL."/>
    <x v="7"/>
    <n v="3132.63"/>
    <x v="3"/>
    <s v="US"/>
    <s v="USD"/>
    <n v="1251777600"/>
    <n v="1247504047"/>
    <b v="1"/>
    <n v="68"/>
    <b v="1"/>
    <x v="32"/>
    <n v="1.0442100000000001"/>
    <n v="46.06808823529412"/>
    <x v="3"/>
    <s v="rock"/>
    <x v="2569"/>
    <d v="2366-09-03T16:00:00"/>
  </r>
  <r>
    <n v="3350"/>
    <s v="Visions"/>
    <s v="Nora Wageners TheaterstÃ¼ck lÃ¤dt den Zuschauer ein auf eine teils lustige, teils dÃ¼stere Reise ins Wohnzimmer der jungen, arbeitslosen K"/>
    <x v="55"/>
    <n v="3655"/>
    <x v="3"/>
    <s v="LU"/>
    <s v="EUR"/>
    <n v="1448838000"/>
    <n v="1445791811"/>
    <b v="0"/>
    <n v="51"/>
    <b v="1"/>
    <x v="23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s v="US"/>
    <s v="USD"/>
    <n v="1417305178"/>
    <n v="1414277578"/>
    <b v="0"/>
    <n v="28"/>
    <b v="1"/>
    <x v="23"/>
    <n v="1.0443333333333333"/>
    <n v="111.89285714285714"/>
    <x v="8"/>
    <s v="plays"/>
    <x v="2571"/>
    <d v="2419-02-15T22:49:40"/>
  </r>
  <r>
    <n v="806"/>
    <s v="Golden Animals NEW Album!"/>
    <s v="Help Golden Animals finish their NEW Album!"/>
    <x v="28"/>
    <n v="8355"/>
    <x v="3"/>
    <s v="US"/>
    <s v="USD"/>
    <n v="1315413339"/>
    <n v="1312821339"/>
    <b v="0"/>
    <n v="71"/>
    <b v="1"/>
    <x v="32"/>
    <n v="1.0443750000000001"/>
    <n v="117.67605633802818"/>
    <x v="3"/>
    <s v="rock"/>
    <x v="2572"/>
    <d v="2386-11-02T21:56:30"/>
  </r>
  <r>
    <n v="1249"/>
    <s v="Matt Stansberry &amp; The Romance - Debut EP"/>
    <s v="&quot;Let's Brighten It Up&quot; will be a seven song EP of originals heavily inspired by music from the 50s and 60s"/>
    <x v="6"/>
    <n v="5222"/>
    <x v="3"/>
    <s v="US"/>
    <s v="USD"/>
    <n v="1341683211"/>
    <n v="1339091211"/>
    <b v="1"/>
    <n v="81"/>
    <b v="1"/>
    <x v="32"/>
    <n v="1.0444"/>
    <n v="64.46913580246914"/>
    <x v="3"/>
    <s v="rock"/>
    <x v="2573"/>
    <d v="2395-03-01T09:48:30"/>
  </r>
  <r>
    <n v="2729"/>
    <s v="McChi Luggage: It's a Luggage, USB Charger and a Table Top"/>
    <s v="A luggage that is more than a luggage! It is what you want it to be."/>
    <x v="37"/>
    <n v="7833"/>
    <x v="3"/>
    <s v="US"/>
    <s v="USD"/>
    <n v="1430459197"/>
    <n v="1427867197"/>
    <b v="0"/>
    <n v="23"/>
    <b v="1"/>
    <x v="39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x v="324"/>
    <n v="19324"/>
    <x v="3"/>
    <s v="US"/>
    <s v="USD"/>
    <n v="1438185565"/>
    <n v="1436975965"/>
    <b v="0"/>
    <n v="380"/>
    <b v="1"/>
    <x v="38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x v="3"/>
    <s v="US"/>
    <s v="USD"/>
    <n v="1437933600"/>
    <n v="1435117889"/>
    <b v="0"/>
    <n v="276"/>
    <b v="1"/>
    <x v="4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x v="7"/>
    <n v="3135"/>
    <x v="3"/>
    <s v="US"/>
    <s v="USD"/>
    <n v="1476037510"/>
    <n v="1473445510"/>
    <b v="0"/>
    <n v="64"/>
    <b v="1"/>
    <x v="24"/>
    <n v="1.0449999999999999"/>
    <n v="48.984375"/>
    <x v="8"/>
    <s v="spaces"/>
    <x v="2577"/>
    <d v="2437-09-26T16:11:40"/>
  </r>
  <r>
    <n v="3720"/>
    <s v="Lakotas and the American Theatre"/>
    <s v="Breaking the American Indian stereotype in the American Theatre."/>
    <x v="59"/>
    <n v="3449"/>
    <x v="3"/>
    <s v="US"/>
    <s v="USD"/>
    <n v="1435881006"/>
    <n v="1433980206"/>
    <b v="0"/>
    <n v="40"/>
    <b v="1"/>
    <x v="23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x v="57"/>
    <n v="15677.5"/>
    <x v="3"/>
    <s v="US"/>
    <s v="USD"/>
    <n v="1482418752"/>
    <n v="1479826752"/>
    <b v="0"/>
    <n v="175"/>
    <b v="1"/>
    <x v="23"/>
    <n v="1.0451666666666666"/>
    <n v="89.585714285714289"/>
    <x v="8"/>
    <s v="plays"/>
    <x v="2579"/>
    <d v="2439-10-05T05:52:00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s v="US"/>
    <s v="USD"/>
    <n v="1444149886"/>
    <n v="1441125886"/>
    <b v="0"/>
    <n v="65"/>
    <b v="1"/>
    <x v="23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s v="US"/>
    <s v="USD"/>
    <n v="1451881207"/>
    <n v="1449116407"/>
    <b v="0"/>
    <n v="46"/>
    <b v="1"/>
    <x v="23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x v="3"/>
    <s v="US"/>
    <s v="USD"/>
    <n v="1313276400"/>
    <n v="1310693986"/>
    <b v="0"/>
    <n v="37"/>
    <b v="1"/>
    <x v="30"/>
    <n v="1.0455692307692308"/>
    <n v="91.840540540540545"/>
    <x v="0"/>
    <s v="shorts"/>
    <x v="2582"/>
    <d v="2386-02-28T14:00:00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s v="US"/>
    <s v="USD"/>
    <n v="1434384880"/>
    <n v="1432484080"/>
    <b v="0"/>
    <n v="111"/>
    <b v="1"/>
    <x v="23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x v="2"/>
    <n v="20919.25"/>
    <x v="3"/>
    <s v="CA"/>
    <s v="CAD"/>
    <n v="1441378800"/>
    <n v="1438873007"/>
    <b v="0"/>
    <n v="56"/>
    <b v="1"/>
    <x v="26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x v="46"/>
    <n v="2615"/>
    <x v="3"/>
    <s v="US"/>
    <s v="USD"/>
    <n v="1275529260"/>
    <n v="1274705803"/>
    <b v="0"/>
    <n v="25"/>
    <b v="1"/>
    <x v="30"/>
    <n v="1.046"/>
    <n v="104.6"/>
    <x v="0"/>
    <s v="shorts"/>
    <x v="2585"/>
    <d v="2374-03-14T16:50:00"/>
  </r>
  <r>
    <n v="3368"/>
    <s v="Peter Pan by J.M. Barrie @ Open Space Arts"/>
    <s v="Help a non-profit community theatre create an unforgettable production of J.M. Barrie's classic play."/>
    <x v="19"/>
    <n v="1046"/>
    <x v="3"/>
    <s v="US"/>
    <s v="USD"/>
    <n v="1420088400"/>
    <n v="1416977259"/>
    <b v="0"/>
    <n v="23"/>
    <b v="1"/>
    <x v="23"/>
    <n v="1.046"/>
    <n v="45.478260869565219"/>
    <x v="8"/>
    <s v="plays"/>
    <x v="2586"/>
    <d v="2420-01-04T02:00:00"/>
  </r>
  <r>
    <n v="284"/>
    <s v="Wisconsin Rising"/>
    <s v="A film documenting WI Gov.Scott Walker's attack on working families and how it is reanimating the American labor movement."/>
    <x v="65"/>
    <n v="41850.46"/>
    <x v="3"/>
    <s v="US"/>
    <s v="USD"/>
    <n v="1327167780"/>
    <n v="1325007780"/>
    <b v="1"/>
    <n v="760"/>
    <b v="1"/>
    <x v="31"/>
    <n v="1.0462615"/>
    <n v="55.066394736842106"/>
    <x v="0"/>
    <s v="documentary"/>
    <x v="2587"/>
    <d v="2390-07-25T09:1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s v="US"/>
    <s v="USD"/>
    <n v="1477976340"/>
    <n v="1475460819"/>
    <b v="0"/>
    <n v="56"/>
    <b v="1"/>
    <x v="23"/>
    <n v="1.0464"/>
    <n v="93.428571428571431"/>
    <x v="8"/>
    <s v="plays"/>
    <x v="2588"/>
    <d v="2438-05-09T01:50:00"/>
  </r>
  <r>
    <n v="1298"/>
    <s v="Dinosaur Dreams"/>
    <s v="A play that raises awareness for mental health and explores the psychological effects childhood abuse can have on an adult."/>
    <x v="38"/>
    <n v="2093"/>
    <x v="3"/>
    <s v="GB"/>
    <s v="GBP"/>
    <n v="1461860432"/>
    <n v="1459268432"/>
    <b v="0"/>
    <n v="33"/>
    <b v="1"/>
    <x v="23"/>
    <n v="1.0465"/>
    <n v="63.424242424242422"/>
    <x v="8"/>
    <s v="plays"/>
    <x v="2589"/>
    <d v="2433-03-30T19:25:20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s v="NO"/>
    <s v="NOK"/>
    <n v="1446418800"/>
    <n v="1443036470"/>
    <b v="0"/>
    <n v="48"/>
    <b v="1"/>
    <x v="23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s v="DE"/>
    <s v="EUR"/>
    <n v="1435255659"/>
    <n v="1432663659"/>
    <b v="0"/>
    <n v="29"/>
    <b v="1"/>
    <x v="23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s v="US"/>
    <s v="USD"/>
    <n v="1455936335"/>
    <n v="1452048335"/>
    <b v="0"/>
    <n v="9"/>
    <b v="1"/>
    <x v="23"/>
    <n v="1.0466666666666666"/>
    <n v="139.55555555555554"/>
    <x v="8"/>
    <s v="plays"/>
    <x v="2592"/>
    <d v="2431-05-15T03:35:50"/>
  </r>
  <r>
    <n v="859"/>
    <s v="Rise With Us Campaign"/>
    <s v="We are heading to the studio to create our second album and we want you to be right there with us!"/>
    <x v="1"/>
    <n v="4187"/>
    <x v="3"/>
    <s v="US"/>
    <s v="USD"/>
    <n v="1433376000"/>
    <n v="1430768468"/>
    <b v="0"/>
    <n v="98"/>
    <b v="1"/>
    <x v="33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x v="41"/>
    <n v="31404"/>
    <x v="3"/>
    <s v="US"/>
    <s v="USD"/>
    <n v="1388649600"/>
    <n v="1386123861"/>
    <b v="1"/>
    <n v="287"/>
    <b v="1"/>
    <x v="31"/>
    <n v="1.0468"/>
    <n v="109.42160278745645"/>
    <x v="0"/>
    <s v="documentary"/>
    <x v="2594"/>
    <d v="2410-01-17T08:00:00"/>
  </r>
  <r>
    <n v="2785"/>
    <s v="Henry VI: The War of the Roses"/>
    <s v="Bare Theatre and Raleigh Little Theatre present Shakespeare's epic, set in a post-apocalyptic dystopia."/>
    <x v="6"/>
    <n v="5234"/>
    <x v="3"/>
    <s v="US"/>
    <s v="USD"/>
    <n v="1470430800"/>
    <n v="1467865967"/>
    <b v="0"/>
    <n v="142"/>
    <b v="1"/>
    <x v="23"/>
    <n v="1.0468"/>
    <n v="36.859154929577464"/>
    <x v="8"/>
    <s v="plays"/>
    <x v="2595"/>
    <d v="2435-12-17T18:00:00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s v="US"/>
    <s v="USD"/>
    <n v="1291870740"/>
    <n v="1286480070"/>
    <b v="0"/>
    <n v="147"/>
    <b v="1"/>
    <x v="7"/>
    <n v="1.0469999999999999"/>
    <n v="35.612244897959187"/>
    <x v="3"/>
    <s v="indie rock"/>
    <x v="2596"/>
    <d v="2379-05-19T01:50:00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s v="US"/>
    <s v="USD"/>
    <n v="1339235377"/>
    <n v="1336643377"/>
    <b v="0"/>
    <n v="46"/>
    <b v="1"/>
    <x v="35"/>
    <n v="1.0471999999999999"/>
    <n v="113.82608695652173"/>
    <x v="3"/>
    <s v="pop"/>
    <x v="2597"/>
    <d v="2394-05-22T02:16:10"/>
  </r>
  <r>
    <n v="2475"/>
    <s v="BRANDTSON - &quot;Send Us A Signal&quot; Vinyl LP"/>
    <s v="Help BRANDTSON and DREAMOVERrecords press their 2004 record, &quot;Send Us A Signal&quot;."/>
    <x v="46"/>
    <n v="2618"/>
    <x v="3"/>
    <s v="US"/>
    <s v="USD"/>
    <n v="1278799200"/>
    <n v="1273647255"/>
    <b v="0"/>
    <n v="81"/>
    <b v="1"/>
    <x v="7"/>
    <n v="1.0471999999999999"/>
    <n v="32.320987654320987"/>
    <x v="3"/>
    <s v="indie rock"/>
    <x v="2598"/>
    <d v="2375-03-28T04:00:00"/>
  </r>
  <r>
    <n v="381"/>
    <s v="Clearwater"/>
    <s v="Set in the ancient waters of the Puget Sound, Clearwater is a universal story about the need to adapt to change."/>
    <x v="23"/>
    <n v="26182.5"/>
    <x v="3"/>
    <s v="US"/>
    <s v="USD"/>
    <n v="1343624400"/>
    <n v="1340642717"/>
    <b v="0"/>
    <n v="251"/>
    <b v="1"/>
    <x v="31"/>
    <n v="1.0472999999999999"/>
    <n v="104.31274900398407"/>
    <x v="0"/>
    <s v="documentary"/>
    <x v="2599"/>
    <d v="2395-10-12T02:00:00"/>
  </r>
  <r>
    <n v="313"/>
    <s v="DEVIL MAY CARE"/>
    <s v="Most people have heard Bob Dorough's music over the past 50 years without knowing it. Until now. A story for every artist who refuses to give up."/>
    <x v="13"/>
    <n v="17805"/>
    <x v="3"/>
    <s v="US"/>
    <s v="USD"/>
    <n v="1281542340"/>
    <n v="1277702894"/>
    <b v="1"/>
    <n v="222"/>
    <b v="1"/>
    <x v="31"/>
    <n v="1.0473529411764706"/>
    <n v="80.202702702702709"/>
    <x v="0"/>
    <s v="documentary"/>
    <x v="2600"/>
    <d v="2376-02-08T15:50:00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x v="3"/>
    <s v="GB"/>
    <s v="GBP"/>
    <n v="1455138000"/>
    <n v="1452448298"/>
    <b v="0"/>
    <n v="47"/>
    <b v="1"/>
    <x v="23"/>
    <n v="1.0475000000000001"/>
    <n v="17.829787234042552"/>
    <x v="8"/>
    <s v="plays"/>
    <x v="2601"/>
    <d v="2431-02-11T18:00:00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s v="GB"/>
    <s v="GBP"/>
    <n v="1422015083"/>
    <n v="1419423083"/>
    <b v="0"/>
    <n v="38"/>
    <b v="1"/>
    <x v="23"/>
    <n v="1.0475000000000001"/>
    <n v="55.131578947368418"/>
    <x v="8"/>
    <s v="plays"/>
    <x v="2602"/>
    <d v="2420-08-14T01:53:50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s v="GB"/>
    <s v="GBP"/>
    <n v="1434285409"/>
    <n v="1431693409"/>
    <b v="0"/>
    <n v="104"/>
    <b v="1"/>
    <x v="23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x v="46"/>
    <n v="2620"/>
    <x v="3"/>
    <s v="GB"/>
    <s v="GBP"/>
    <n v="1462224398"/>
    <n v="1459632398"/>
    <b v="0"/>
    <n v="64"/>
    <b v="1"/>
    <x v="23"/>
    <n v="1.048"/>
    <n v="40.9375"/>
    <x v="8"/>
    <s v="plays"/>
    <x v="2604"/>
    <d v="2433-05-11T22:26:20"/>
  </r>
  <r>
    <n v="1883"/>
    <s v="Afraid Of Figs - Help Fund our New CD - &quot;SAFE&quot;"/>
    <s v="Afraid Of Figs is a high energy pop/rock band, with off-the-wall humor, catchy hooks, and wild interactive live shows."/>
    <x v="350"/>
    <n v="1047"/>
    <x v="3"/>
    <s v="US"/>
    <s v="USD"/>
    <n v="1333921508"/>
    <n v="1331333108"/>
    <b v="0"/>
    <n v="32"/>
    <b v="1"/>
    <x v="7"/>
    <n v="1.0480480480480481"/>
    <n v="32.71875"/>
    <x v="3"/>
    <s v="indie rock"/>
    <x v="2605"/>
    <d v="2392-09-14T01:31:20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s v="GB"/>
    <s v="GBP"/>
    <n v="1383389834"/>
    <n v="1380797834"/>
    <b v="1"/>
    <n v="232"/>
    <b v="1"/>
    <x v="31"/>
    <n v="1.0482"/>
    <n v="67.771551724137936"/>
    <x v="0"/>
    <s v="documentary"/>
    <x v="2606"/>
    <d v="2408-05-18T13:32:20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s v="US"/>
    <s v="USD"/>
    <n v="1415941920"/>
    <n v="1414028490"/>
    <b v="1"/>
    <n v="302"/>
    <b v="1"/>
    <x v="31"/>
    <n v="1.0485537190082646"/>
    <n v="84.023178807947019"/>
    <x v="0"/>
    <s v="documentary"/>
    <x v="2607"/>
    <d v="2418-09-11T04:00:00"/>
  </r>
  <r>
    <n v="2113"/>
    <s v="Summer Underground // Honeycomb LP"/>
    <s v="Help us fund our second full-length album Honeycomb!"/>
    <x v="11"/>
    <n v="7340"/>
    <x v="3"/>
    <s v="US"/>
    <s v="USD"/>
    <n v="1411505176"/>
    <n v="1408481176"/>
    <b v="0"/>
    <n v="107"/>
    <b v="1"/>
    <x v="7"/>
    <n v="1.0485714285714285"/>
    <n v="68.598130841121488"/>
    <x v="3"/>
    <s v="indie rock"/>
    <x v="2608"/>
    <d v="2417-04-15T15:42:40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s v="US"/>
    <s v="USD"/>
    <n v="1434822914"/>
    <n v="1432230914"/>
    <b v="1"/>
    <n v="88"/>
    <b v="1"/>
    <x v="23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s v="US"/>
    <s v="USD"/>
    <n v="1471977290"/>
    <n v="1466793290"/>
    <b v="0"/>
    <n v="39"/>
    <b v="1"/>
    <x v="23"/>
    <n v="1.0493333333333332"/>
    <n v="80.717948717948715"/>
    <x v="8"/>
    <s v="plays"/>
    <x v="2610"/>
    <d v="2436-06-13T17:48:20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s v="US"/>
    <s v="USD"/>
    <n v="1337885168"/>
    <n v="1335293168"/>
    <b v="0"/>
    <n v="221"/>
    <b v="1"/>
    <x v="35"/>
    <n v="1.0493380000000001"/>
    <n v="118.70339366515837"/>
    <x v="3"/>
    <s v="pop"/>
    <x v="2611"/>
    <d v="2393-12-16T19:41:20"/>
  </r>
  <r>
    <n v="1184"/>
    <s v="2016/2017 Cyclocross Album"/>
    <s v="This coffee table album is the chronicle of the 2016/2017 cyclocross season, the latest edition of the renowned cyclephotos books."/>
    <x v="107"/>
    <n v="23086"/>
    <x v="3"/>
    <s v="GB"/>
    <s v="GBP"/>
    <n v="1486391011"/>
    <n v="1483712611"/>
    <b v="0"/>
    <n v="375"/>
    <b v="1"/>
    <x v="18"/>
    <n v="1.0493636363636363"/>
    <n v="61.562666666666665"/>
    <x v="7"/>
    <s v="photobooks"/>
    <x v="2612"/>
    <d v="2441-01-06T23:55:10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s v="GB"/>
    <s v="GBP"/>
    <n v="1447426800"/>
    <n v="1444904830"/>
    <b v="0"/>
    <n v="159"/>
    <b v="1"/>
    <x v="18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s v="US"/>
    <s v="USD"/>
    <n v="1484841471"/>
    <n v="1482249471"/>
    <b v="0"/>
    <n v="249"/>
    <b v="1"/>
    <x v="24"/>
    <n v="1.0496000000000001"/>
    <n v="63.2289156626506"/>
    <x v="8"/>
    <s v="spaces"/>
    <x v="2614"/>
    <d v="2440-07-11T15:38:30"/>
  </r>
  <r>
    <n v="852"/>
    <s v="Covers Album - Limited Vinyl Pressing"/>
    <s v="Limited edition 2x12&quot; vinyl pressing of our latest album &quot;Who Do You Think We Are?&quot;"/>
    <x v="55"/>
    <n v="3674"/>
    <x v="3"/>
    <s v="US"/>
    <s v="USD"/>
    <n v="1477342800"/>
    <n v="1476386395"/>
    <b v="0"/>
    <n v="62"/>
    <b v="1"/>
    <x v="33"/>
    <n v="1.0497142857142858"/>
    <n v="59.258064516129032"/>
    <x v="3"/>
    <s v="metal"/>
    <x v="2615"/>
    <d v="2438-02-24T18:00:00"/>
  </r>
  <r>
    <n v="2"/>
    <s v="Charlie teaser completion"/>
    <s v="Completion fund for post-production for teaser of British crime/drama tv series about a girl who sells morals for money"/>
    <x v="60"/>
    <n v="525"/>
    <x v="3"/>
    <s v="GB"/>
    <s v="GBP"/>
    <n v="1455555083"/>
    <n v="1454691083"/>
    <b v="0"/>
    <n v="35"/>
    <b v="1"/>
    <x v="29"/>
    <n v="1.05"/>
    <n v="15"/>
    <x v="0"/>
    <s v="television"/>
    <x v="2616"/>
    <d v="2431-04-01T00:33:50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s v="US"/>
    <s v="USD"/>
    <n v="1310857200"/>
    <n v="1306525512"/>
    <b v="0"/>
    <n v="54"/>
    <b v="1"/>
    <x v="32"/>
    <n v="1.05"/>
    <n v="58.333333333333336"/>
    <x v="3"/>
    <s v="rock"/>
    <x v="2617"/>
    <d v="2385-05-24T14:00:00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s v="US"/>
    <s v="USD"/>
    <n v="1346462462"/>
    <n v="1343870462"/>
    <b v="0"/>
    <n v="27"/>
    <b v="1"/>
    <x v="32"/>
    <n v="1.05"/>
    <n v="58.333333333333336"/>
    <x v="3"/>
    <s v="rock"/>
    <x v="2618"/>
    <d v="2396-09-04T13:30:20"/>
  </r>
  <r>
    <n v="1638"/>
    <s v="Avenues EP 2013"/>
    <s v="Avenues will be going in to the studio to record a new EP with Matt Allison!"/>
    <x v="19"/>
    <n v="1050"/>
    <x v="3"/>
    <s v="US"/>
    <s v="USD"/>
    <n v="1362086700"/>
    <n v="1358180968"/>
    <b v="0"/>
    <n v="27"/>
    <b v="1"/>
    <x v="32"/>
    <n v="1.05"/>
    <n v="38.888888888888886"/>
    <x v="3"/>
    <s v="rock"/>
    <x v="2619"/>
    <d v="2401-08-17T22:1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s v="US"/>
    <s v="USD"/>
    <n v="1262325600"/>
    <n v="1257871712"/>
    <b v="0"/>
    <n v="14"/>
    <b v="1"/>
    <x v="37"/>
    <n v="1.05"/>
    <n v="150"/>
    <x v="3"/>
    <s v="classical music"/>
    <x v="2620"/>
    <d v="2370-01-06T12:00:00"/>
  </r>
  <r>
    <n v="3386"/>
    <s v="Going To Market"/>
    <s v="Stories from the Bronx make for an uncommon play. Help us finish funding this production, supported by the Kevin Spacey Foundation."/>
    <x v="38"/>
    <n v="2100"/>
    <x v="3"/>
    <s v="US"/>
    <s v="USD"/>
    <n v="1417620506"/>
    <n v="1415028506"/>
    <b v="0"/>
    <n v="41"/>
    <b v="1"/>
    <x v="23"/>
    <n v="1.05"/>
    <n v="51.219512195121951"/>
    <x v="8"/>
    <s v="plays"/>
    <x v="2621"/>
    <d v="2419-03-24T10:44:20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s v="GB"/>
    <s v="GBP"/>
    <n v="1441042275"/>
    <n v="1438882275"/>
    <b v="0"/>
    <n v="32"/>
    <b v="1"/>
    <x v="23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x v="60"/>
    <n v="525"/>
    <x v="3"/>
    <s v="US"/>
    <s v="USD"/>
    <n v="1461902340"/>
    <n v="1459220588"/>
    <b v="0"/>
    <n v="7"/>
    <b v="1"/>
    <x v="25"/>
    <n v="1.05"/>
    <n v="75"/>
    <x v="8"/>
    <s v="musical"/>
    <x v="2623"/>
    <d v="2433-04-04T15:50:00"/>
  </r>
  <r>
    <n v="1373"/>
    <s v="Broccoli Samurai: Tour Van or Bust!"/>
    <s v="Help Broccoli Samurai raise money to get a new van and continue bringing you the jams!"/>
    <x v="20"/>
    <n v="10501"/>
    <x v="3"/>
    <s v="US"/>
    <s v="USD"/>
    <n v="1483138233"/>
    <n v="1480546233"/>
    <b v="0"/>
    <n v="52"/>
    <b v="1"/>
    <x v="32"/>
    <n v="1.0501"/>
    <n v="201.94230769230768"/>
    <x v="3"/>
    <s v="rock"/>
    <x v="2624"/>
    <d v="2439-12-27T12:25:30"/>
  </r>
  <r>
    <n v="2476"/>
    <s v="Arts &amp; Crafts"/>
    <s v="Eleven songs, the accumulation of several memorable occurrences in a sleepy town; stories of fiction &amp; fact."/>
    <x v="68"/>
    <n v="3360.72"/>
    <x v="3"/>
    <s v="US"/>
    <s v="USD"/>
    <n v="1415004770"/>
    <n v="1412149970"/>
    <b v="0"/>
    <n v="55"/>
    <b v="1"/>
    <x v="7"/>
    <n v="1.050225"/>
    <n v="61.103999999999999"/>
    <x v="3"/>
    <s v="indie rock"/>
    <x v="2625"/>
    <d v="2418-05-25T16:48:20"/>
  </r>
  <r>
    <n v="3778"/>
    <s v="Give a Puppet a Hand"/>
    <s v="Sponsor an AVENUE Q puppet for The Barn Players April 2015 production."/>
    <x v="82"/>
    <n v="2521"/>
    <x v="3"/>
    <s v="US"/>
    <s v="USD"/>
    <n v="1423942780"/>
    <n v="1418758780"/>
    <b v="0"/>
    <n v="36"/>
    <b v="1"/>
    <x v="25"/>
    <n v="1.0504166666666668"/>
    <n v="70.027777777777771"/>
    <x v="8"/>
    <s v="musical"/>
    <x v="2626"/>
    <d v="2421-03-25T04:36:40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s v="US"/>
    <s v="USD"/>
    <n v="1373572903"/>
    <n v="1371585703"/>
    <b v="0"/>
    <n v="50"/>
    <b v="1"/>
    <x v="32"/>
    <n v="1.0505"/>
    <n v="42.02"/>
    <x v="3"/>
    <s v="rock"/>
    <x v="2627"/>
    <d v="2405-04-08T08:17:10"/>
  </r>
  <r>
    <n v="1618"/>
    <s v="Janus Word Album"/>
    <s v="Janus Word combines hard rock with melodic acoustic music for a unique and awesome sound."/>
    <x v="17"/>
    <n v="1576"/>
    <x v="3"/>
    <s v="US"/>
    <s v="USD"/>
    <n v="1362757335"/>
    <n v="1359301335"/>
    <b v="0"/>
    <n v="27"/>
    <b v="1"/>
    <x v="32"/>
    <n v="1.0506666666666666"/>
    <n v="58.370370370370374"/>
    <x v="3"/>
    <s v="rock"/>
    <x v="2628"/>
    <d v="2401-11-03T13:02:30"/>
  </r>
  <r>
    <n v="2298"/>
    <s v="Jonny Gray: First Full Length Album"/>
    <s v="My name is Jonny Gray, and my friends and I are working together to raise funds for my debut album"/>
    <x v="41"/>
    <n v="31522"/>
    <x v="3"/>
    <s v="US"/>
    <s v="USD"/>
    <n v="1395861033"/>
    <n v="1393272633"/>
    <b v="0"/>
    <n v="288"/>
    <b v="1"/>
    <x v="32"/>
    <n v="1.0507333333333333"/>
    <n v="109.45138888888889"/>
    <x v="3"/>
    <s v="rock"/>
    <x v="2629"/>
    <d v="2412-04-30T23:45:30"/>
  </r>
  <r>
    <n v="413"/>
    <s v="Through the Fire: Rebuilding Somalia"/>
    <s v="A journey to discover how Somalis are rebuilding their shattered nation, with a focus on the role that women are playing."/>
    <x v="352"/>
    <n v="13451"/>
    <x v="3"/>
    <s v="US"/>
    <s v="USD"/>
    <n v="1342731811"/>
    <n v="1340139811"/>
    <b v="0"/>
    <n v="171"/>
    <b v="1"/>
    <x v="31"/>
    <n v="1.0508593749999999"/>
    <n v="78.660818713450297"/>
    <x v="0"/>
    <s v="documentary"/>
    <x v="2630"/>
    <d v="2395-06-30T18:35:10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s v="AU"/>
    <s v="AUD"/>
    <n v="1424516400"/>
    <n v="1421812637"/>
    <b v="0"/>
    <n v="38"/>
    <b v="1"/>
    <x v="25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x v="38"/>
    <n v="2102"/>
    <x v="3"/>
    <s v="GB"/>
    <s v="GBP"/>
    <n v="1413377522"/>
    <n v="1410785522"/>
    <b v="1"/>
    <n v="74"/>
    <b v="1"/>
    <x v="23"/>
    <n v="1.0509999999999999"/>
    <n v="28.405405405405407"/>
    <x v="8"/>
    <s v="plays"/>
    <x v="2632"/>
    <d v="2417-11-18T08:40:20"/>
  </r>
  <r>
    <n v="807"/>
    <s v="Sic Vita - New EP Release - 2017"/>
    <s v="Join the Sic Vita family and lend a hand as we create a new album!"/>
    <x v="1"/>
    <n v="4205"/>
    <x v="3"/>
    <s v="US"/>
    <s v="USD"/>
    <n v="1488333600"/>
    <n v="1485270311"/>
    <b v="0"/>
    <n v="57"/>
    <b v="1"/>
    <x v="32"/>
    <n v="1.05125"/>
    <n v="73.771929824561397"/>
    <x v="3"/>
    <s v="rock"/>
    <x v="2633"/>
    <d v="2441-08-19T20:00:00"/>
  </r>
  <r>
    <n v="103"/>
    <s v="I'M TWENTY SOMETHING"/>
    <s v="Three friends in their twenties are trying to do the impossible - have fun on a casual Friday night."/>
    <x v="303"/>
    <n v="1367"/>
    <x v="3"/>
    <s v="GB"/>
    <s v="GBP"/>
    <n v="1394220030"/>
    <n v="1392232830"/>
    <b v="0"/>
    <n v="49"/>
    <b v="1"/>
    <x v="30"/>
    <n v="1.0515384615384615"/>
    <n v="27.897959183673468"/>
    <x v="0"/>
    <s v="shorts"/>
    <x v="2634"/>
    <d v="2411-10-24T01:25:00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3"/>
    <s v="US"/>
    <s v="USD"/>
    <n v="1425528000"/>
    <n v="1422916261"/>
    <b v="0"/>
    <n v="197"/>
    <b v="1"/>
    <x v="23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x v="6"/>
    <n v="5260"/>
    <x v="3"/>
    <s v="CA"/>
    <s v="CAD"/>
    <n v="1485936000"/>
    <n v="1481949983"/>
    <b v="0"/>
    <n v="43"/>
    <b v="1"/>
    <x v="30"/>
    <n v="1.052"/>
    <n v="122.32558139534883"/>
    <x v="0"/>
    <s v="shorts"/>
    <x v="2636"/>
    <d v="2440-11-15T08:00:00"/>
  </r>
  <r>
    <n v="3258"/>
    <s v="Bluebirds by Joe Brondo"/>
    <s v="A guy named Walt steals a book and plans to sell it to get his life on track... until his wife finds out."/>
    <x v="11"/>
    <n v="7365"/>
    <x v="3"/>
    <s v="US"/>
    <s v="USD"/>
    <n v="1420751861"/>
    <n v="1418159861"/>
    <b v="1"/>
    <n v="75"/>
    <b v="1"/>
    <x v="23"/>
    <n v="1.052142857142857"/>
    <n v="98.2"/>
    <x v="8"/>
    <s v="plays"/>
    <x v="2637"/>
    <d v="2420-03-20T20:56:50"/>
  </r>
  <r>
    <n v="3440"/>
    <s v="Gruesome Playground Injuries"/>
    <s v="LA-based team of professional actors and directors taking Rajiv Joseph's harrowing and romantic play to the Boulder community."/>
    <x v="6"/>
    <n v="5260.92"/>
    <x v="3"/>
    <s v="US"/>
    <s v="USD"/>
    <n v="1405095300"/>
    <n v="1403146628"/>
    <b v="0"/>
    <n v="82"/>
    <b v="1"/>
    <x v="23"/>
    <n v="1.052184"/>
    <n v="64.157560975609755"/>
    <x v="8"/>
    <s v="plays"/>
    <x v="2638"/>
    <d v="2415-04-04T18:30:00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s v="US"/>
    <s v="USD"/>
    <n v="1476994315"/>
    <n v="1474402315"/>
    <b v="0"/>
    <n v="76"/>
    <b v="1"/>
    <x v="39"/>
    <n v="1.0522388"/>
    <n v="346.13118421052633"/>
    <x v="1"/>
    <s v="hardware"/>
    <x v="2639"/>
    <d v="2438-01-15T09:59:10"/>
  </r>
  <r>
    <n v="403"/>
    <s v="MONDO BANANA"/>
    <s v="A documentary adventure about bananas - and people. Your round-trip ticket into the heart of banana-cultures!!"/>
    <x v="6"/>
    <n v="5263"/>
    <x v="3"/>
    <s v="US"/>
    <s v="USD"/>
    <n v="1312960080"/>
    <n v="1308900441"/>
    <b v="0"/>
    <n v="70"/>
    <b v="1"/>
    <x v="31"/>
    <n v="1.0526"/>
    <n v="75.185714285714283"/>
    <x v="0"/>
    <s v="documentary"/>
    <x v="2640"/>
    <d v="2386-01-22T23:20:00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s v="US"/>
    <s v="USD"/>
    <n v="1445818397"/>
    <n v="1442794397"/>
    <b v="0"/>
    <n v="35"/>
    <b v="1"/>
    <x v="23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x v="203"/>
    <n v="1316"/>
    <x v="3"/>
    <s v="US"/>
    <s v="USD"/>
    <n v="1423724400"/>
    <n v="1421274954"/>
    <b v="0"/>
    <n v="28"/>
    <b v="1"/>
    <x v="23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x v="28"/>
    <n v="8425"/>
    <x v="3"/>
    <s v="US"/>
    <s v="USD"/>
    <n v="1315242360"/>
    <n v="1310438737"/>
    <b v="0"/>
    <n v="53"/>
    <b v="1"/>
    <x v="32"/>
    <n v="1.0531250000000001"/>
    <n v="158.96226415094338"/>
    <x v="3"/>
    <s v="rock"/>
    <x v="2643"/>
    <d v="2386-10-14T03:00:00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s v="US"/>
    <s v="USD"/>
    <n v="1423693903"/>
    <n v="1421101903"/>
    <b v="0"/>
    <n v="66"/>
    <b v="1"/>
    <x v="23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x v="3"/>
    <s v="US"/>
    <s v="USD"/>
    <n v="1397225746"/>
    <n v="1394633746"/>
    <b v="0"/>
    <n v="406"/>
    <b v="1"/>
    <x v="32"/>
    <n v="1.0534805315203954"/>
    <n v="83.967068965517228"/>
    <x v="3"/>
    <s v="rock"/>
    <x v="2645"/>
    <d v="2412-10-05T22:37:40"/>
  </r>
  <r>
    <n v="2972"/>
    <s v="A Bad Plan"/>
    <s v="A group of artists. A mythical art piece. A harrowing quest. And some margaritas."/>
    <x v="38"/>
    <n v="2107"/>
    <x v="3"/>
    <s v="US"/>
    <s v="USD"/>
    <n v="1480899600"/>
    <n v="1479609520"/>
    <b v="0"/>
    <n v="17"/>
    <b v="1"/>
    <x v="23"/>
    <n v="1.0535000000000001"/>
    <n v="123.94117647058823"/>
    <x v="8"/>
    <s v="plays"/>
    <x v="2646"/>
    <d v="2439-04-12T10:00:00"/>
  </r>
  <r>
    <n v="2618"/>
    <s v="SPACE ART FEATURING ASTRONAUTS #WeBelieveInAstronauts"/>
    <s v="LTD ED COLLECTIBLE SPACE ART FEAT. ASTRONAUTS"/>
    <x v="57"/>
    <n v="15808"/>
    <x v="3"/>
    <s v="US"/>
    <s v="USD"/>
    <n v="1449000061"/>
    <n v="1443812461"/>
    <b v="1"/>
    <n v="77"/>
    <b v="1"/>
    <x v="21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x v="1"/>
    <n v="4216"/>
    <x v="3"/>
    <s v="US"/>
    <s v="USD"/>
    <n v="1458100740"/>
    <n v="1456862924"/>
    <b v="0"/>
    <n v="31"/>
    <b v="1"/>
    <x v="23"/>
    <n v="1.054"/>
    <n v="136"/>
    <x v="8"/>
    <s v="plays"/>
    <x v="2648"/>
    <d v="2432-01-20T15:50:00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s v="US"/>
    <s v="USD"/>
    <n v="1434505214"/>
    <n v="1432690814"/>
    <b v="0"/>
    <n v="49"/>
    <b v="1"/>
    <x v="23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x v="141"/>
    <n v="13180"/>
    <x v="3"/>
    <s v="US"/>
    <s v="USD"/>
    <n v="1433736000"/>
    <n v="1430945149"/>
    <b v="0"/>
    <n v="111"/>
    <b v="1"/>
    <x v="18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x v="35"/>
    <n v="580"/>
    <x v="3"/>
    <s v="GB"/>
    <s v="GBP"/>
    <n v="1450137600"/>
    <n v="1448924882"/>
    <b v="0"/>
    <n v="20"/>
    <b v="1"/>
    <x v="23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s v="US"/>
    <s v="USD"/>
    <n v="1309447163"/>
    <n v="1306855163"/>
    <b v="0"/>
    <n v="143"/>
    <b v="1"/>
    <x v="34"/>
    <n v="1.0547157142857144"/>
    <n v="51.62944055944056"/>
    <x v="2"/>
    <s v="nonfiction"/>
    <x v="2652"/>
    <d v="2384-12-12T09:13:50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s v="GB"/>
    <s v="GBP"/>
    <n v="1470078000"/>
    <n v="1467648456"/>
    <b v="0"/>
    <n v="25"/>
    <b v="1"/>
    <x v="23"/>
    <n v="1.0549000000000002"/>
    <n v="21.098000000000003"/>
    <x v="8"/>
    <s v="plays"/>
    <x v="2653"/>
    <d v="2435-11-06T22:00:00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s v="US"/>
    <s v="USD"/>
    <n v="1446868800"/>
    <n v="1444821127"/>
    <b v="1"/>
    <n v="167"/>
    <b v="1"/>
    <x v="31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x v="82"/>
    <n v="2532"/>
    <x v="3"/>
    <s v="GB"/>
    <s v="GBP"/>
    <n v="1462100406"/>
    <n v="1456920006"/>
    <b v="0"/>
    <n v="56"/>
    <b v="1"/>
    <x v="24"/>
    <n v="1.0549999999999999"/>
    <n v="45.214285714285715"/>
    <x v="8"/>
    <s v="spaces"/>
    <x v="2655"/>
    <d v="2433-04-27T14:01:00"/>
  </r>
  <r>
    <n v="3499"/>
    <s v="Fefu and Her Friends"/>
    <s v="Figure 8 Troupe's debut performance! A stunning piece of theatre written by premier female playwright Maria Irene Fornes."/>
    <x v="38"/>
    <n v="2110"/>
    <x v="3"/>
    <s v="US"/>
    <s v="USD"/>
    <n v="1435733940"/>
    <n v="1431046325"/>
    <b v="0"/>
    <n v="35"/>
    <b v="1"/>
    <x v="23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3"/>
    <s v="US"/>
    <s v="USD"/>
    <n v="1356392857"/>
    <n v="1352504857"/>
    <b v="0"/>
    <n v="34"/>
    <b v="1"/>
    <x v="37"/>
    <n v="1.0550335570469798"/>
    <n v="23.117647058823529"/>
    <x v="3"/>
    <s v="classical music"/>
    <x v="2657"/>
    <d v="2399-10-28T21:56: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s v="US"/>
    <s v="USD"/>
    <n v="1279778400"/>
    <n v="1275851354"/>
    <b v="0"/>
    <n v="120"/>
    <b v="1"/>
    <x v="7"/>
    <n v="1.0555000000000001"/>
    <n v="87.958333333333329"/>
    <x v="3"/>
    <s v="indie rock"/>
    <x v="2658"/>
    <d v="2375-07-19T12:00:00"/>
  </r>
  <r>
    <n v="3434"/>
    <s v="The Williams Project"/>
    <s v="Bringing Tennessee Williams, Shakespeare, and 8 world class actors to Longview, Washington to build a play in and for the community."/>
    <x v="20"/>
    <n v="10555"/>
    <x v="3"/>
    <s v="US"/>
    <s v="USD"/>
    <n v="1404983269"/>
    <n v="1402391269"/>
    <b v="0"/>
    <n v="168"/>
    <b v="1"/>
    <x v="23"/>
    <n v="1.0555000000000001"/>
    <n v="62.827380952380949"/>
    <x v="8"/>
    <s v="plays"/>
    <x v="2659"/>
    <d v="2415-03-22T19:18:10"/>
  </r>
  <r>
    <n v="749"/>
    <s v="chartwellwest.com"/>
    <s v="A place for rational, fact and data based non-partisan political and societal commentary on things that matter to Americans."/>
    <x v="20"/>
    <n v="10556"/>
    <x v="3"/>
    <s v="US"/>
    <s v="USD"/>
    <n v="1485642930"/>
    <n v="1483050930"/>
    <b v="0"/>
    <n v="110"/>
    <b v="1"/>
    <x v="34"/>
    <n v="1.0556000000000001"/>
    <n v="95.963636363636368"/>
    <x v="2"/>
    <s v="nonfiction"/>
    <x v="2660"/>
    <d v="2440-10-12T09:55:00"/>
  </r>
  <r>
    <n v="728"/>
    <s v="The Age of the Platform: My Fourth Book"/>
    <s v="A big idea non-fiction book by an impatient three-time author and insomniac willing to bet on himself."/>
    <x v="37"/>
    <n v="7917.45"/>
    <x v="3"/>
    <s v="US"/>
    <s v="USD"/>
    <n v="1313957157"/>
    <n v="1310069157"/>
    <b v="0"/>
    <n v="130"/>
    <b v="1"/>
    <x v="34"/>
    <n v="1.05566"/>
    <n v="60.903461538461535"/>
    <x v="2"/>
    <s v="nonfiction"/>
    <x v="2661"/>
    <d v="2386-05-18T08:59:30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s v="US"/>
    <s v="USD"/>
    <n v="1299775210"/>
    <n v="1295887210"/>
    <b v="1"/>
    <n v="202"/>
    <b v="1"/>
    <x v="31"/>
    <n v="1.0556666666666668"/>
    <n v="62.712871287128714"/>
    <x v="0"/>
    <s v="documentary"/>
    <x v="2662"/>
    <d v="2381-11-18T22:41:40"/>
  </r>
  <r>
    <n v="250"/>
    <s v="BOONE- THE DOCUMENTARY"/>
    <s v="Three young farmers risk land and friendship to stand up to the USDA. An experiential film about living a life of self reliance."/>
    <x v="41"/>
    <n v="31675"/>
    <x v="3"/>
    <s v="US"/>
    <s v="USD"/>
    <n v="1370525691"/>
    <n v="1367933691"/>
    <b v="1"/>
    <n v="437"/>
    <b v="1"/>
    <x v="31"/>
    <n v="1.0558333333333334"/>
    <n v="72.482837528604122"/>
    <x v="0"/>
    <s v="documentary"/>
    <x v="2663"/>
    <d v="2404-04-20T15:48:30"/>
  </r>
  <r>
    <n v="2498"/>
    <s v="Race Bandit's Debut EP Validated"/>
    <s v="We've been working hard on getting our music out and we are taking the final steps to releasing our EP, but we need your help."/>
    <x v="19"/>
    <n v="1056"/>
    <x v="3"/>
    <s v="US"/>
    <s v="USD"/>
    <n v="1422400387"/>
    <n v="1421190787"/>
    <b v="0"/>
    <n v="20"/>
    <b v="1"/>
    <x v="7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s v="US"/>
    <s v="USD"/>
    <n v="1437674545"/>
    <n v="1436464945"/>
    <b v="0"/>
    <n v="14"/>
    <b v="1"/>
    <x v="36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x v="7"/>
    <n v="3170"/>
    <x v="3"/>
    <s v="US"/>
    <s v="USD"/>
    <n v="1433735474"/>
    <n v="1428551474"/>
    <b v="0"/>
    <n v="69"/>
    <b v="1"/>
    <x v="21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x v="6"/>
    <n v="5285"/>
    <x v="3"/>
    <s v="US"/>
    <s v="USD"/>
    <n v="1400533200"/>
    <n v="1398348859"/>
    <b v="0"/>
    <n v="126"/>
    <b v="1"/>
    <x v="23"/>
    <n v="1.0569999999999999"/>
    <n v="41.944444444444443"/>
    <x v="8"/>
    <s v="plays"/>
    <x v="2667"/>
    <d v="2413-10-23T18:00:00"/>
  </r>
  <r>
    <n v="2726"/>
    <s v="Krimston TWO - Dual SIM case for iPhone"/>
    <s v="Krimston TWO: iPhone Dual SIM Case"/>
    <x v="36"/>
    <n v="105745"/>
    <x v="3"/>
    <s v="US"/>
    <s v="USD"/>
    <n v="1461333311"/>
    <n v="1458741311"/>
    <b v="0"/>
    <n v="404"/>
    <b v="1"/>
    <x v="39"/>
    <n v="1.05745"/>
    <n v="261.74504950495049"/>
    <x v="1"/>
    <s v="hardware"/>
    <x v="2668"/>
    <d v="2433-01-28T19:11:50"/>
  </r>
  <r>
    <n v="2340"/>
    <s v="Doughnuts with love by Strange Matter Coffee"/>
    <s v="Strange Matter Coffee is opening a scratch bakery featuring craft doughnuts with vegan and gluten free options!"/>
    <x v="65"/>
    <n v="42311"/>
    <x v="3"/>
    <s v="US"/>
    <s v="USD"/>
    <n v="1477841138"/>
    <n v="1475249138"/>
    <b v="1"/>
    <n v="403"/>
    <b v="1"/>
    <x v="28"/>
    <n v="1.0577749999999999"/>
    <n v="104.99007444168734"/>
    <x v="6"/>
    <s v="small batch"/>
    <x v="2669"/>
    <d v="2438-04-23T10:16:20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s v="CA"/>
    <s v="CAD"/>
    <n v="1435418568"/>
    <n v="1432826568"/>
    <b v="0"/>
    <n v="100"/>
    <b v="1"/>
    <x v="38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x v="17"/>
    <n v="1587"/>
    <x v="3"/>
    <s v="US"/>
    <s v="USD"/>
    <n v="1415234760"/>
    <n v="1413065230"/>
    <b v="0"/>
    <n v="44"/>
    <b v="1"/>
    <x v="23"/>
    <n v="1.0580000000000001"/>
    <n v="36.06818181818182"/>
    <x v="8"/>
    <s v="plays"/>
    <x v="2671"/>
    <d v="2418-06-21T07:40:00"/>
  </r>
  <r>
    <n v="643"/>
    <s v="Phone Silks - The best way to carry your smart phone!"/>
    <s v="Stylish new phone carrier allows instant access to your smart phone while freeing up your hands."/>
    <x v="23"/>
    <n v="26452"/>
    <x v="3"/>
    <s v="US"/>
    <s v="USD"/>
    <n v="1433085875"/>
    <n v="1428333875"/>
    <b v="0"/>
    <n v="152"/>
    <b v="1"/>
    <x v="4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s v="US"/>
    <s v="USD"/>
    <n v="1388936289"/>
    <n v="1386344289"/>
    <b v="0"/>
    <n v="75"/>
    <b v="1"/>
    <x v="38"/>
    <n v="1.0581826105905425"/>
    <n v="64.74666666666667"/>
    <x v="5"/>
    <s v="tabletop games"/>
    <x v="2673"/>
    <d v="2410-02-19T12:21:30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s v="CH"/>
    <s v="CHF"/>
    <n v="1485989940"/>
    <n v="1483393836"/>
    <b v="0"/>
    <n v="46"/>
    <b v="1"/>
    <x v="23"/>
    <n v="1.0582"/>
    <n v="115.02173913043478"/>
    <x v="8"/>
    <s v="plays"/>
    <x v="2674"/>
    <d v="2440-11-21T13:50:00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s v="US"/>
    <s v="USD"/>
    <n v="1408566243"/>
    <n v="1405974243"/>
    <b v="0"/>
    <n v="159"/>
    <b v="1"/>
    <x v="24"/>
    <n v="1.0584090909090909"/>
    <n v="146.44654088050314"/>
    <x v="8"/>
    <s v="spaces"/>
    <x v="2675"/>
    <d v="2416-05-10T12:00:30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s v="GB"/>
    <s v="GBP"/>
    <n v="1436696712"/>
    <n v="1434104712"/>
    <b v="1"/>
    <n v="57"/>
    <b v="1"/>
    <x v="23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s v="US"/>
    <s v="USD"/>
    <n v="1408638480"/>
    <n v="1406811593"/>
    <b v="0"/>
    <n v="37"/>
    <b v="1"/>
    <x v="23"/>
    <n v="1.0589999999999999"/>
    <n v="143.1081081081081"/>
    <x v="8"/>
    <s v="plays"/>
    <x v="2677"/>
    <d v="2416-05-18T20:40:00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x v="3"/>
    <s v="GB"/>
    <s v="GBP"/>
    <n v="1445817540"/>
    <n v="1443665293"/>
    <b v="1"/>
    <n v="104"/>
    <b v="1"/>
    <x v="23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x v="23"/>
    <n v="26480"/>
    <x v="3"/>
    <s v="US"/>
    <s v="USD"/>
    <n v="1405609146"/>
    <n v="1403017146"/>
    <b v="1"/>
    <n v="125"/>
    <b v="1"/>
    <x v="28"/>
    <n v="1.0591999999999999"/>
    <n v="211.84"/>
    <x v="6"/>
    <s v="small batch"/>
    <x v="2679"/>
    <d v="2415-06-03T05:51:00"/>
  </r>
  <r>
    <n v="3364"/>
    <s v="Cancel The Sunshine"/>
    <s v="Cancel The SunshineÂ is a new play that explores living with a mental health condition in an honest, witty and articulate way."/>
    <x v="7"/>
    <n v="3178"/>
    <x v="3"/>
    <s v="GB"/>
    <s v="GBP"/>
    <n v="1458075600"/>
    <n v="1456183649"/>
    <b v="0"/>
    <n v="72"/>
    <b v="1"/>
    <x v="23"/>
    <n v="1.0593333333333332"/>
    <n v="44.138888888888886"/>
    <x v="8"/>
    <s v="plays"/>
    <x v="2680"/>
    <d v="2432-01-17T18:00:00"/>
  </r>
  <r>
    <n v="3152"/>
    <s v="'Gilead', an original theatre piece"/>
    <s v="'Gilead' is an original theatre piece inspired by Margaret Atwood's 'The Handmaid's Tale'. (Brighton Fringe 2014)"/>
    <x v="54"/>
    <n v="2331"/>
    <x v="3"/>
    <s v="GB"/>
    <s v="GBP"/>
    <n v="1383425367"/>
    <n v="1380833367"/>
    <b v="1"/>
    <n v="67"/>
    <b v="1"/>
    <x v="23"/>
    <n v="1.0595454545454546"/>
    <n v="34.791044776119406"/>
    <x v="8"/>
    <s v="plays"/>
    <x v="2681"/>
    <d v="2408-05-22T16:14:30"/>
  </r>
  <r>
    <n v="376"/>
    <s v="Quintessential: The Journey"/>
    <s v="A film about the cosmetics industry. Everything you need to know about the ingredients being used and what alternatives are out there."/>
    <x v="358"/>
    <n v="2596"/>
    <x v="3"/>
    <s v="GB"/>
    <s v="GBP"/>
    <n v="1472122316"/>
    <n v="1469443916"/>
    <b v="0"/>
    <n v="48"/>
    <b v="1"/>
    <x v="31"/>
    <n v="1.0595918367346939"/>
    <n v="54.083333333333336"/>
    <x v="0"/>
    <s v="documentary"/>
    <x v="2682"/>
    <d v="2436-06-30T12:39:20"/>
  </r>
  <r>
    <n v="385"/>
    <s v="Luke and Jedi"/>
    <s v="A documentary following the incredible story of a brave little boy and his service dog, fighting Type 1 Diabetes one day at a time."/>
    <x v="23"/>
    <n v="26495.5"/>
    <x v="3"/>
    <s v="US"/>
    <s v="USD"/>
    <n v="1416582101"/>
    <n v="1413986501"/>
    <b v="0"/>
    <n v="237"/>
    <b v="1"/>
    <x v="31"/>
    <n v="1.05982"/>
    <n v="111.79535864978902"/>
    <x v="0"/>
    <s v="documentary"/>
    <x v="2683"/>
    <d v="2418-11-24T06:16:50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s v="US"/>
    <s v="USD"/>
    <n v="1488053905"/>
    <n v="1485461905"/>
    <b v="0"/>
    <n v="46"/>
    <b v="1"/>
    <x v="18"/>
    <n v="1.06"/>
    <n v="138.2608695652174"/>
    <x v="7"/>
    <s v="photobooks"/>
    <x v="2684"/>
    <d v="2441-07-18T11:04:10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s v="US"/>
    <s v="USD"/>
    <n v="1276574400"/>
    <n v="1270576379"/>
    <b v="1"/>
    <n v="28"/>
    <b v="1"/>
    <x v="32"/>
    <n v="1.06"/>
    <n v="189.28571428571428"/>
    <x v="3"/>
    <s v="rock"/>
    <x v="2685"/>
    <d v="2374-07-13T16:00:00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s v="CA"/>
    <s v="CAD"/>
    <n v="1410761280"/>
    <n v="1408604363"/>
    <b v="0"/>
    <n v="9"/>
    <b v="1"/>
    <x v="25"/>
    <n v="1.06"/>
    <n v="88.333333333333329"/>
    <x v="8"/>
    <s v="musical"/>
    <x v="2686"/>
    <d v="2417-01-19T13:20:00"/>
  </r>
  <r>
    <n v="2968"/>
    <s v="The Curse of the Babywoman @ FringeNYC"/>
    <s v="The Curse of the Babywoman is real â€” and it is coming to FringeNYC this August."/>
    <x v="55"/>
    <n v="3710"/>
    <x v="3"/>
    <s v="US"/>
    <s v="USD"/>
    <n v="1471406340"/>
    <n v="1470227660"/>
    <b v="0"/>
    <n v="47"/>
    <b v="1"/>
    <x v="23"/>
    <n v="1.06"/>
    <n v="78.936170212765958"/>
    <x v="8"/>
    <s v="plays"/>
    <x v="2687"/>
    <d v="2436-04-08T15:50:00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s v="US"/>
    <s v="USD"/>
    <n v="1405699451"/>
    <n v="1403107451"/>
    <b v="0"/>
    <n v="91"/>
    <b v="1"/>
    <x v="23"/>
    <n v="1.06"/>
    <n v="69.890109890109883"/>
    <x v="8"/>
    <s v="plays"/>
    <x v="2688"/>
    <d v="2415-06-13T16:41:50"/>
  </r>
  <r>
    <n v="3050"/>
    <s v="The Black Pearl Consuite at CoreCon VIII: On Ancient Seas"/>
    <s v="Help fund The Black Pearl Consuite at CoreCon VIII: On Ancient Seas!"/>
    <x v="3"/>
    <n v="636"/>
    <x v="3"/>
    <s v="US"/>
    <s v="USD"/>
    <n v="1462420960"/>
    <n v="1459828960"/>
    <b v="0"/>
    <n v="9"/>
    <b v="1"/>
    <x v="24"/>
    <n v="1.06"/>
    <n v="70.666666666666671"/>
    <x v="8"/>
    <s v="spaces"/>
    <x v="2689"/>
    <d v="2433-06-03T16:26:40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s v="US"/>
    <s v="USD"/>
    <n v="1439136000"/>
    <n v="1438188106"/>
    <b v="0"/>
    <n v="7"/>
    <b v="1"/>
    <x v="23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x v="46"/>
    <n v="2650"/>
    <x v="3"/>
    <s v="US"/>
    <s v="USD"/>
    <n v="1437364740"/>
    <n v="1434405044"/>
    <b v="0"/>
    <n v="41"/>
    <b v="1"/>
    <x v="23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x v="22"/>
    <n v="53001.3"/>
    <x v="3"/>
    <s v="GB"/>
    <s v="GBP"/>
    <n v="1404986951"/>
    <n v="1402394951"/>
    <b v="1"/>
    <n v="943"/>
    <b v="1"/>
    <x v="39"/>
    <n v="1.0600260000000001"/>
    <n v="56.204984093319197"/>
    <x v="1"/>
    <s v="hardware"/>
    <x v="2692"/>
    <d v="2415-03-23T05:31:50"/>
  </r>
  <r>
    <n v="99"/>
    <s v="BEAT: An Original Short Film"/>
    <s v="A feminist tale of two girls finally giving a &quot;Nice Guy&quot; what he truly deserves. Also, dancing!"/>
    <x v="17"/>
    <n v="1590.29"/>
    <x v="3"/>
    <s v="US"/>
    <s v="USD"/>
    <n v="1390426799"/>
    <n v="1387834799"/>
    <b v="0"/>
    <n v="39"/>
    <b v="1"/>
    <x v="30"/>
    <n v="1.0601933333333333"/>
    <n v="40.776666666666664"/>
    <x v="0"/>
    <s v="shorts"/>
    <x v="2693"/>
    <d v="2410-08-11T00:39:50"/>
  </r>
  <r>
    <n v="2634"/>
    <s v="Project Stardust Part 2"/>
    <s v="After a unsuccessful recovery last time we are trying again to successfully launch and recover a weather balloon from space."/>
    <x v="359"/>
    <n v="986"/>
    <x v="3"/>
    <s v="US"/>
    <s v="USD"/>
    <n v="1475163921"/>
    <n v="1472571921"/>
    <b v="0"/>
    <n v="25"/>
    <b v="1"/>
    <x v="21"/>
    <n v="1.0602150537634409"/>
    <n v="39.44"/>
    <x v="1"/>
    <s v="space exploration"/>
    <x v="2694"/>
    <d v="2437-06-17T13:33:30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s v="US"/>
    <s v="USD"/>
    <n v="1415222545"/>
    <n v="1413404545"/>
    <b v="0"/>
    <n v="9"/>
    <b v="1"/>
    <x v="23"/>
    <n v="1.0602199999999999"/>
    <n v="58.901111111111113"/>
    <x v="8"/>
    <s v="plays"/>
    <x v="2695"/>
    <d v="2418-06-19T21:44:10"/>
  </r>
  <r>
    <n v="2818"/>
    <s v="Joe West's THEATER OF DEATH"/>
    <s v="Joe West and his wonderful theater company THEATER OF DEATH present original plays both horrific and comical."/>
    <x v="20"/>
    <n v="10603"/>
    <x v="3"/>
    <s v="US"/>
    <s v="USD"/>
    <n v="1443018086"/>
    <n v="1441290086"/>
    <b v="0"/>
    <n v="102"/>
    <b v="1"/>
    <x v="23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x v="1"/>
    <n v="4243"/>
    <x v="3"/>
    <s v="US"/>
    <s v="USD"/>
    <n v="1434949200"/>
    <n v="1431903495"/>
    <b v="0"/>
    <n v="47"/>
    <b v="1"/>
    <x v="32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s v="US"/>
    <s v="USD"/>
    <n v="1415921848"/>
    <n v="1413326248"/>
    <b v="0"/>
    <n v="45"/>
    <b v="1"/>
    <x v="23"/>
    <n v="1.0612068965517241"/>
    <n v="136.77777777777777"/>
    <x v="8"/>
    <s v="plays"/>
    <x v="2698"/>
    <d v="2418-09-08T20:14:40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s v="US"/>
    <s v="USD"/>
    <n v="1346765347"/>
    <n v="1343741347"/>
    <b v="1"/>
    <n v="413"/>
    <b v="1"/>
    <x v="32"/>
    <n v="1.0612433333333333"/>
    <n v="38.543946731234868"/>
    <x v="3"/>
    <s v="rock"/>
    <x v="2699"/>
    <d v="2396-10-09T14:51:10"/>
  </r>
  <r>
    <n v="3259"/>
    <s v="Laughter is Sacred Space 2.0"/>
    <s v="The Human Faces Tour - Every Story Sacred. This tour is about laughter, grief, and identity in the human striving toward wholeness"/>
    <x v="285"/>
    <n v="24418.6"/>
    <x v="3"/>
    <s v="US"/>
    <s v="USD"/>
    <n v="1475294340"/>
    <n v="1472753745"/>
    <b v="1"/>
    <n v="97"/>
    <b v="1"/>
    <x v="23"/>
    <n v="1.0616782608695652"/>
    <n v="251.7381443298969"/>
    <x v="8"/>
    <s v="plays"/>
    <x v="2700"/>
    <d v="2437-07-02T15:50:00"/>
  </r>
  <r>
    <n v="3317"/>
    <s v="Seven Minutes in Eternity"/>
    <s v="Andy Boyd's epic new satire about heroes and villains, humankind's search for glory, and fascism in America"/>
    <x v="360"/>
    <n v="1115"/>
    <x v="3"/>
    <s v="US"/>
    <s v="USD"/>
    <n v="1465347424"/>
    <n v="1462755424"/>
    <b v="0"/>
    <n v="18"/>
    <b v="1"/>
    <x v="23"/>
    <n v="1.0619047619047619"/>
    <n v="61.944444444444443"/>
    <x v="8"/>
    <s v="plays"/>
    <x v="2701"/>
    <d v="2434-05-08T09:30:40"/>
  </r>
  <r>
    <n v="2284"/>
    <s v="Make a record, write a song, take the Vinyl Skyway. "/>
    <s v="The Vinyl Skyway reunite to make a third album. "/>
    <x v="16"/>
    <n v="6373.27"/>
    <x v="3"/>
    <s v="US"/>
    <s v="USD"/>
    <n v="1299902400"/>
    <n v="1297451245"/>
    <b v="0"/>
    <n v="59"/>
    <b v="1"/>
    <x v="32"/>
    <n v="1.0622116666666668"/>
    <n v="108.02152542372882"/>
    <x v="3"/>
    <s v="rock"/>
    <x v="2702"/>
    <d v="2381-12-03T16:00:00"/>
  </r>
  <r>
    <n v="3762"/>
    <s v="iolite the musical"/>
    <s v="We are trying to raise money to perform a musical we have written, called &quot;Iolite&quot;, at the Edinburgh Fringe in 2015."/>
    <x v="203"/>
    <n v="1328"/>
    <x v="3"/>
    <s v="GB"/>
    <s v="GBP"/>
    <n v="1438543889"/>
    <n v="1436383889"/>
    <b v="0"/>
    <n v="28"/>
    <b v="1"/>
    <x v="25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s v="US"/>
    <s v="USD"/>
    <n v="1310440482"/>
    <n v="1307848482"/>
    <b v="0"/>
    <n v="8"/>
    <b v="1"/>
    <x v="30"/>
    <n v="1.0625"/>
    <n v="53.125"/>
    <x v="0"/>
    <s v="shorts"/>
    <x v="2704"/>
    <d v="2385-04-06T08:27:00"/>
  </r>
  <r>
    <n v="98"/>
    <s v="CUT OUT"/>
    <s v="&quot;Cut Out&quot; tells the story of a young woman who befriends a neighborhood teen and finds herself involved with gang violence."/>
    <x v="68"/>
    <n v="3400"/>
    <x v="3"/>
    <s v="US"/>
    <s v="USD"/>
    <n v="1354923000"/>
    <n v="1351796674"/>
    <b v="0"/>
    <n v="60"/>
    <b v="1"/>
    <x v="30"/>
    <n v="1.0625"/>
    <n v="56.666666666666664"/>
    <x v="0"/>
    <s v="shorts"/>
    <x v="2705"/>
    <d v="2399-05-11T19:00:00"/>
  </r>
  <r>
    <n v="3359"/>
    <s v="BEIRUT, LADY OF LEBANON"/>
    <s v="A Theatrical Production Celebrating the Lebanese Culture and the Human Spirit in Time of War."/>
    <x v="1"/>
    <n v="4250"/>
    <x v="3"/>
    <s v="US"/>
    <s v="USD"/>
    <n v="1487985734"/>
    <n v="1484097734"/>
    <b v="0"/>
    <n v="23"/>
    <b v="1"/>
    <x v="23"/>
    <n v="1.0625"/>
    <n v="184.78260869565219"/>
    <x v="8"/>
    <s v="plays"/>
    <x v="2706"/>
    <d v="2441-07-10T13:42:20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s v="GB"/>
    <s v="GBP"/>
    <n v="1427919468"/>
    <n v="1425331068"/>
    <b v="0"/>
    <n v="69"/>
    <b v="1"/>
    <x v="23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x v="10"/>
    <n v="5845"/>
    <x v="3"/>
    <s v="US"/>
    <s v="USD"/>
    <n v="1439337600"/>
    <n v="1436575280"/>
    <b v="0"/>
    <n v="104"/>
    <b v="1"/>
    <x v="23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s v="GB"/>
    <s v="GBP"/>
    <n v="1487769952"/>
    <n v="1485177952"/>
    <b v="0"/>
    <n v="41"/>
    <b v="1"/>
    <x v="23"/>
    <n v="1.0629949999999999"/>
    <n v="51.853414634146333"/>
    <x v="8"/>
    <s v="plays"/>
    <x v="2709"/>
    <d v="2441-06-15T14:18:40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s v="US"/>
    <s v="USD"/>
    <n v="1457326740"/>
    <n v="1455919438"/>
    <b v="0"/>
    <n v="42"/>
    <b v="1"/>
    <x v="23"/>
    <n v="1.0629999999999999"/>
    <n v="25.30952380952381"/>
    <x v="8"/>
    <s v="plays"/>
    <x v="2710"/>
    <d v="2431-10-23T01:50:00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s v="US"/>
    <s v="USD"/>
    <n v="1423235071"/>
    <n v="1420643071"/>
    <b v="1"/>
    <n v="352"/>
    <b v="1"/>
    <x v="28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x v="41"/>
    <n v="31896.33"/>
    <x v="3"/>
    <s v="US"/>
    <s v="USD"/>
    <n v="1410958856"/>
    <n v="1408366856"/>
    <b v="0"/>
    <n v="342"/>
    <b v="1"/>
    <x v="29"/>
    <n v="1.0632110000000001"/>
    <n v="93.264122807017543"/>
    <x v="0"/>
    <s v="television"/>
    <x v="2712"/>
    <d v="2417-02-11T10:09:20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s v="US"/>
    <s v="USD"/>
    <n v="1416545700"/>
    <n v="1415392666"/>
    <b v="0"/>
    <n v="33"/>
    <b v="1"/>
    <x v="23"/>
    <n v="1.0633333333333332"/>
    <n v="96.666666666666671"/>
    <x v="8"/>
    <s v="plays"/>
    <x v="2713"/>
    <d v="2418-11-20T01:10:00"/>
  </r>
  <r>
    <n v="260"/>
    <s v="Escaramuza: Riding from the Heart (a feature documentary)"/>
    <s v="In the traditional world of Mexican Rodeo, a team of first-generation California girls does it their way."/>
    <x v="20"/>
    <n v="10640"/>
    <x v="3"/>
    <s v="US"/>
    <s v="USD"/>
    <n v="1279360740"/>
    <n v="1275415679"/>
    <b v="1"/>
    <n v="88"/>
    <b v="1"/>
    <x v="31"/>
    <n v="1.0640000000000001"/>
    <n v="120.90909090909091"/>
    <x v="0"/>
    <s v="documentary"/>
    <x v="2714"/>
    <d v="2375-06-01T03:50:00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s v="US"/>
    <s v="USD"/>
    <n v="1437166920"/>
    <n v="1435554104"/>
    <b v="0"/>
    <n v="26"/>
    <b v="1"/>
    <x v="23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s v="FR"/>
    <s v="EUR"/>
    <n v="1451226045"/>
    <n v="1444828845"/>
    <b v="0"/>
    <n v="17"/>
    <b v="1"/>
    <x v="30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x v="23"/>
    <n v="26619"/>
    <x v="3"/>
    <s v="US"/>
    <s v="USD"/>
    <n v="1443363640"/>
    <n v="1439907640"/>
    <b v="1"/>
    <n v="176"/>
    <b v="1"/>
    <x v="18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x v="28"/>
    <n v="8519"/>
    <x v="3"/>
    <s v="US"/>
    <s v="USD"/>
    <n v="1402710250"/>
    <n v="1401846250"/>
    <b v="0"/>
    <n v="58"/>
    <b v="1"/>
    <x v="29"/>
    <n v="1.064875"/>
    <n v="146.87931034482759"/>
    <x v="0"/>
    <s v="television"/>
    <x v="2718"/>
    <d v="2414-07-02T17:21:40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s v="US"/>
    <s v="USD"/>
    <n v="1313370000"/>
    <n v="1307594625"/>
    <b v="0"/>
    <n v="39"/>
    <b v="1"/>
    <x v="7"/>
    <n v="1.0649999999999999"/>
    <n v="54.615384615384613"/>
    <x v="3"/>
    <s v="indie rock"/>
    <x v="2719"/>
    <d v="2386-03-11T10:00:00"/>
  </r>
  <r>
    <n v="2552"/>
    <s v="DAVID, The Oratorio"/>
    <s v="World Premiere of a new oratorio with chorus, soloists, and orchestra, based on the Old Testament king and prophet, DAVID"/>
    <x v="7"/>
    <n v="3195"/>
    <x v="3"/>
    <s v="US"/>
    <s v="USD"/>
    <n v="1488741981"/>
    <n v="1486149981"/>
    <b v="0"/>
    <n v="18"/>
    <b v="1"/>
    <x v="37"/>
    <n v="1.0649999999999999"/>
    <n v="177.5"/>
    <x v="3"/>
    <s v="classical music"/>
    <x v="2720"/>
    <d v="2441-10-06T02:23:30"/>
  </r>
  <r>
    <n v="2829"/>
    <s v="MUMBURGER by Sarah Kosar"/>
    <s v="In a visceral new play about family, grief and red meat, Sarah Kosar (Royal Court) asks how far we'd go to connect with those we love."/>
    <x v="46"/>
    <n v="2663"/>
    <x v="3"/>
    <s v="GB"/>
    <s v="GBP"/>
    <n v="1464863118"/>
    <n v="1462443918"/>
    <b v="0"/>
    <n v="76"/>
    <b v="1"/>
    <x v="23"/>
    <n v="1.0651999999999999"/>
    <n v="35.039473684210527"/>
    <x v="8"/>
    <s v="plays"/>
    <x v="2721"/>
    <d v="2434-03-13T08:13:00"/>
  </r>
  <r>
    <n v="2109"/>
    <s v="Skyline Sounds - First Studio Album (and Merch!)"/>
    <s v="We are ready to make our first full-length album, and with your help, we can make it happen!"/>
    <x v="1"/>
    <n v="4261"/>
    <x v="3"/>
    <s v="US"/>
    <s v="USD"/>
    <n v="1436115617"/>
    <n v="1433523617"/>
    <b v="0"/>
    <n v="40"/>
    <b v="1"/>
    <x v="7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x v="209"/>
    <n v="2930"/>
    <x v="3"/>
    <s v="IE"/>
    <s v="EUR"/>
    <n v="1459978200"/>
    <n v="1458416585"/>
    <b v="0"/>
    <n v="46"/>
    <b v="1"/>
    <x v="23"/>
    <n v="1.0654545454545454"/>
    <n v="63.695652173913047"/>
    <x v="8"/>
    <s v="plays"/>
    <x v="2723"/>
    <d v="2432-08-24T23:00:00"/>
  </r>
  <r>
    <n v="3374"/>
    <s v="HELP BUILD &quot;THE CASTLE&quot;"/>
    <s v="A rare  production of World acclaimed playwright Howard Barker's groundbreaking &amp; provocative 'The Castle'."/>
    <x v="55"/>
    <n v="3730"/>
    <x v="3"/>
    <s v="CA"/>
    <s v="CAD"/>
    <n v="1446053616"/>
    <n v="1443461616"/>
    <b v="0"/>
    <n v="52"/>
    <b v="1"/>
    <x v="23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s v="GB"/>
    <s v="GBP"/>
    <n v="1450825200"/>
    <n v="1448284433"/>
    <b v="1"/>
    <n v="158"/>
    <b v="1"/>
    <x v="31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x v="38"/>
    <n v="2132"/>
    <x v="3"/>
    <s v="ES"/>
    <s v="EUR"/>
    <n v="1443384840"/>
    <n v="1441790658"/>
    <b v="0"/>
    <n v="98"/>
    <b v="1"/>
    <x v="29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x v="6"/>
    <n v="5330"/>
    <x v="3"/>
    <s v="US"/>
    <s v="USD"/>
    <n v="1427309629"/>
    <n v="1425585229"/>
    <b v="0"/>
    <n v="49"/>
    <b v="1"/>
    <x v="18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x v="38"/>
    <n v="2132"/>
    <x v="3"/>
    <s v="US"/>
    <s v="USD"/>
    <n v="1363024946"/>
    <n v="1359140546"/>
    <b v="0"/>
    <n v="44"/>
    <b v="1"/>
    <x v="7"/>
    <n v="1.0660000000000001"/>
    <n v="48.454545454545453"/>
    <x v="3"/>
    <s v="indie rock"/>
    <x v="2728"/>
    <d v="2401-12-04T12:24:20"/>
  </r>
  <r>
    <n v="331"/>
    <s v="Living On Soul: The Family Daptone"/>
    <s v="A hybrid music documentary/concert film featuring Sharon Jones, Charles Bradley and the rest of the Daptone Records family."/>
    <x v="65"/>
    <n v="42642"/>
    <x v="3"/>
    <s v="US"/>
    <s v="USD"/>
    <n v="1466171834"/>
    <n v="1463493434"/>
    <b v="1"/>
    <n v="438"/>
    <b v="1"/>
    <x v="31"/>
    <n v="1.0660499999999999"/>
    <n v="97.356164383561648"/>
    <x v="0"/>
    <s v="documentary"/>
    <x v="2729"/>
    <d v="2434-08-11T19:32:20"/>
  </r>
  <r>
    <n v="349"/>
    <s v="Strangers To Peace: A Documentary"/>
    <s v="After 52 years of war, FARC guerrilla soldiers rejoin Colombian society to forge new lives of peace."/>
    <x v="361"/>
    <n v="12007.18"/>
    <x v="3"/>
    <s v="US"/>
    <s v="USD"/>
    <n v="1487937508"/>
    <n v="1485345508"/>
    <b v="1"/>
    <n v="167"/>
    <b v="1"/>
    <x v="31"/>
    <n v="1.0663570159857905"/>
    <n v="71.899281437125751"/>
    <x v="0"/>
    <s v="documentary"/>
    <x v="2730"/>
    <d v="2441-07-04T23:44:40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s v="US"/>
    <s v="USD"/>
    <n v="1336245328"/>
    <n v="1333653333"/>
    <b v="1"/>
    <n v="75"/>
    <b v="1"/>
    <x v="7"/>
    <n v="1.0665777537961894"/>
    <n v="27.936800000000002"/>
    <x v="3"/>
    <s v="indie rock"/>
    <x v="2731"/>
    <d v="2393-06-10T00:34:40"/>
  </r>
  <r>
    <n v="373"/>
    <s v="The Boing Heard 'Round the World"/>
    <s v="A feature documentary about UPA Pictures, the little studio that changed the course of animation around the world"/>
    <x v="37"/>
    <n v="8000"/>
    <x v="3"/>
    <s v="US"/>
    <s v="USD"/>
    <n v="1342648398"/>
    <n v="1340056398"/>
    <b v="0"/>
    <n v="89"/>
    <b v="1"/>
    <x v="31"/>
    <n v="1.0666666666666667"/>
    <n v="89.887640449438209"/>
    <x v="0"/>
    <s v="documentary"/>
    <x v="2732"/>
    <d v="2395-06-21T02:53:00"/>
  </r>
  <r>
    <n v="396"/>
    <s v="No Act of Ours Film"/>
    <s v="Loyalty and morality are questioned as we follow the struggles of Penn State students in wake of the child sexual abuse scandal."/>
    <x v="57"/>
    <n v="16000"/>
    <x v="3"/>
    <s v="US"/>
    <s v="USD"/>
    <n v="1341668006"/>
    <n v="1340372006"/>
    <b v="0"/>
    <n v="196"/>
    <b v="1"/>
    <x v="31"/>
    <n v="1.0666666666666667"/>
    <n v="81.632653061224488"/>
    <x v="0"/>
    <s v="documentary"/>
    <x v="2733"/>
    <d v="2395-02-27T15:34:20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3"/>
    <s v="US"/>
    <s v="USD"/>
    <n v="1434241255"/>
    <n v="1431649255"/>
    <b v="0"/>
    <n v="54"/>
    <b v="1"/>
    <x v="24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x v="16"/>
    <n v="6400.47"/>
    <x v="3"/>
    <s v="US"/>
    <s v="USD"/>
    <n v="1362872537"/>
    <n v="1359848537"/>
    <b v="1"/>
    <n v="107"/>
    <b v="1"/>
    <x v="7"/>
    <n v="1.0667450000000001"/>
    <n v="59.817476635514019"/>
    <x v="3"/>
    <s v="indie rock"/>
    <x v="2735"/>
    <d v="2401-11-16T21:02:50"/>
  </r>
  <r>
    <n v="3307"/>
    <s v="The Respectful Prostitute"/>
    <s v="A group of Stanford students are going to present Jean-Paul Sartre's play, The Respectful Prostitute, at the end of Spring quarter."/>
    <x v="19"/>
    <n v="1066.8"/>
    <x v="3"/>
    <s v="US"/>
    <s v="USD"/>
    <n v="1463275339"/>
    <n v="1460683339"/>
    <b v="0"/>
    <n v="20"/>
    <b v="1"/>
    <x v="23"/>
    <n v="1.0668"/>
    <n v="53.339999999999996"/>
    <x v="8"/>
    <s v="plays"/>
    <x v="2736"/>
    <d v="2433-09-10T13:43:10"/>
  </r>
  <r>
    <n v="290"/>
    <s v="INTOTHEWOODS.TV â€“ Music Media from the Pacific Northwest"/>
    <s v="Help INTOTHEWOODS.TV purchase audio and video gear, lighting and BACK UP HARD DRIVES"/>
    <x v="114"/>
    <n v="4800.8"/>
    <x v="3"/>
    <s v="US"/>
    <s v="USD"/>
    <n v="1296633540"/>
    <n v="1292316697"/>
    <b v="1"/>
    <n v="168"/>
    <b v="1"/>
    <x v="31"/>
    <n v="1.0668444444444445"/>
    <n v="28.576190476190476"/>
    <x v="0"/>
    <s v="documentary"/>
    <x v="2737"/>
    <d v="2380-11-20T07:50:00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s v="US"/>
    <s v="USD"/>
    <n v="1442426171"/>
    <n v="1439834171"/>
    <b v="0"/>
    <n v="41"/>
    <b v="1"/>
    <x v="24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s v="US"/>
    <s v="USD"/>
    <n v="1321459908"/>
    <n v="1318864308"/>
    <b v="0"/>
    <n v="65"/>
    <b v="1"/>
    <x v="7"/>
    <n v="1.0669999999999999"/>
    <n v="49.246153846153845"/>
    <x v="3"/>
    <s v="indie rock"/>
    <x v="2739"/>
    <d v="2388-10-02T17:58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s v="US"/>
    <s v="USD"/>
    <n v="1406854800"/>
    <n v="1403599778"/>
    <b v="0"/>
    <n v="94"/>
    <b v="1"/>
    <x v="25"/>
    <n v="1.0671250000000001"/>
    <n v="90.819148936170208"/>
    <x v="8"/>
    <s v="musical"/>
    <x v="2740"/>
    <d v="2415-10-25T10:00:00"/>
  </r>
  <r>
    <n v="341"/>
    <s v="Video of Connections: A Mural"/>
    <s v="Documentary: Creation of large-scale outdoor mural by young artists. Time lapse. From blank concrete wall to colorful, visual story."/>
    <x v="55"/>
    <n v="3735"/>
    <x v="3"/>
    <s v="US"/>
    <s v="USD"/>
    <n v="1412135940"/>
    <n v="1410555998"/>
    <b v="1"/>
    <n v="55"/>
    <b v="1"/>
    <x v="31"/>
    <n v="1.0671428571428572"/>
    <n v="67.909090909090907"/>
    <x v="0"/>
    <s v="documentary"/>
    <x v="2741"/>
    <d v="2417-06-27T15:50:00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s v="US"/>
    <s v="USD"/>
    <n v="1463670162"/>
    <n v="1461078162"/>
    <b v="1"/>
    <n v="560"/>
    <b v="1"/>
    <x v="31"/>
    <n v="1.0672648571428571"/>
    <n v="66.70405357142856"/>
    <x v="0"/>
    <s v="documentary"/>
    <x v="2742"/>
    <d v="2433-10-26T06:27:00"/>
  </r>
  <r>
    <n v="255"/>
    <s v="xoxosms: a documentary about love in the 21st century"/>
    <s v="xoxosms is a documentary about first love, long distance and Skype."/>
    <x v="28"/>
    <n v="8538.66"/>
    <x v="3"/>
    <s v="US"/>
    <s v="USD"/>
    <n v="1300275482"/>
    <n v="1297687082"/>
    <b v="1"/>
    <n v="188"/>
    <b v="1"/>
    <x v="31"/>
    <n v="1.0673325"/>
    <n v="45.418404255319146"/>
    <x v="0"/>
    <s v="documentary"/>
    <x v="2743"/>
    <d v="2382-01-15T20:20:20"/>
  </r>
  <r>
    <n v="738"/>
    <s v="Under the Sour Sun: Hunger through the Eyes of a Child"/>
    <s v="The true story of a child's struggle with hunger, poverty, and war in El Salvador."/>
    <x v="17"/>
    <n v="1601"/>
    <x v="3"/>
    <s v="US"/>
    <s v="USD"/>
    <n v="1417409940"/>
    <n v="1414765794"/>
    <b v="0"/>
    <n v="41"/>
    <b v="1"/>
    <x v="34"/>
    <n v="1.0673333333333332"/>
    <n v="39.048780487804876"/>
    <x v="2"/>
    <s v="nonfiction"/>
    <x v="2744"/>
    <d v="2419-02-28T01:50:00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s v="GB"/>
    <s v="GBP"/>
    <n v="1433198520"/>
    <n v="1430340195"/>
    <b v="0"/>
    <n v="123"/>
    <b v="1"/>
    <x v="18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x v="55"/>
    <n v="3736.55"/>
    <x v="3"/>
    <s v="US"/>
    <s v="USD"/>
    <n v="1331352129"/>
    <n v="1328760129"/>
    <b v="1"/>
    <n v="73"/>
    <b v="1"/>
    <x v="7"/>
    <n v="1.0675857142857144"/>
    <n v="51.185616438356163"/>
    <x v="3"/>
    <s v="indie rock"/>
    <x v="2746"/>
    <d v="2391-11-21T16:21:30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s v="US"/>
    <s v="USD"/>
    <n v="1402341615"/>
    <n v="1399490415"/>
    <b v="1"/>
    <n v="71"/>
    <b v="1"/>
    <x v="23"/>
    <n v="1.0676000000000001"/>
    <n v="37.591549295774648"/>
    <x v="8"/>
    <s v="plays"/>
    <x v="2747"/>
    <d v="2414-05-21T01:22:30"/>
  </r>
  <r>
    <n v="2662"/>
    <s v="The Mini Maker, a kid focused makerspace"/>
    <s v="The Mini Maker is Lansing Michigan's new kid friendly makerspace. We're dedicated to help kids imagine, develop and build."/>
    <x v="2"/>
    <n v="21360"/>
    <x v="3"/>
    <s v="US"/>
    <s v="USD"/>
    <n v="1440179713"/>
    <n v="1437587713"/>
    <b v="0"/>
    <n v="80"/>
    <b v="1"/>
    <x v="26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s v="GB"/>
    <s v="GBP"/>
    <n v="1449756896"/>
    <n v="1447164896"/>
    <b v="0"/>
    <n v="72"/>
    <b v="1"/>
    <x v="23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s v="GB"/>
    <s v="GBP"/>
    <n v="1481716800"/>
    <n v="1479070867"/>
    <b v="0"/>
    <n v="95"/>
    <b v="1"/>
    <x v="31"/>
    <n v="1.0680499999999999"/>
    <n v="224.85263157894738"/>
    <x v="0"/>
    <s v="documentary"/>
    <x v="2750"/>
    <d v="2439-07-16T00:00:00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s v="US"/>
    <s v="USD"/>
    <n v="1465272091"/>
    <n v="1462248091"/>
    <b v="1"/>
    <n v="235"/>
    <b v="1"/>
    <x v="18"/>
    <n v="1.0681333333333334"/>
    <n v="170.44680851063831"/>
    <x v="7"/>
    <s v="photobooks"/>
    <x v="2751"/>
    <d v="2434-04-29T16:15:10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s v="US"/>
    <s v="USD"/>
    <n v="1435835824"/>
    <n v="1433243824"/>
    <b v="0"/>
    <n v="98"/>
    <b v="1"/>
    <x v="23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x v="6"/>
    <n v="5343"/>
    <x v="3"/>
    <s v="CA"/>
    <s v="CAD"/>
    <n v="1414862280"/>
    <n v="1412360309"/>
    <b v="0"/>
    <n v="72"/>
    <b v="1"/>
    <x v="23"/>
    <n v="1.0686"/>
    <n v="74.208333333333329"/>
    <x v="8"/>
    <s v="plays"/>
    <x v="2753"/>
    <d v="2418-05-09T05:00:00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x v="3"/>
    <s v="US"/>
    <s v="USD"/>
    <n v="1327433173"/>
    <n v="1325618773"/>
    <b v="0"/>
    <n v="80"/>
    <b v="1"/>
    <x v="7"/>
    <n v="1.0699047619047619"/>
    <n v="70.212500000000006"/>
    <x v="3"/>
    <s v="indie rock"/>
    <x v="2754"/>
    <d v="2390-08-25T02:22:10"/>
  </r>
  <r>
    <n v="815"/>
    <s v="Some Late Help for The Early Reset"/>
    <s v="Be a part of helping The Early Reset finish their new 7 song EP."/>
    <x v="1"/>
    <n v="4280"/>
    <x v="3"/>
    <s v="US"/>
    <s v="USD"/>
    <n v="1414879303"/>
    <n v="1412287303"/>
    <b v="0"/>
    <n v="43"/>
    <b v="1"/>
    <x v="32"/>
    <n v="1.07"/>
    <n v="99.534883720930239"/>
    <x v="3"/>
    <s v="rock"/>
    <x v="2755"/>
    <d v="2418-05-11T04:17:10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s v="US"/>
    <s v="USD"/>
    <n v="1340641440"/>
    <n v="1339549982"/>
    <b v="0"/>
    <n v="38"/>
    <b v="1"/>
    <x v="32"/>
    <n v="1.07"/>
    <n v="36.60526315789474"/>
    <x v="3"/>
    <s v="rock"/>
    <x v="2756"/>
    <d v="2394-10-31T20:00:00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s v="GB"/>
    <s v="GBP"/>
    <n v="1380192418"/>
    <n v="1375008418"/>
    <b v="0"/>
    <n v="63"/>
    <b v="1"/>
    <x v="37"/>
    <n v="1.0702857142857143"/>
    <n v="59.460317460317462"/>
    <x v="3"/>
    <s v="classical music"/>
    <x v="2757"/>
    <d v="2407-05-14T11:49:40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s v="US"/>
    <s v="USD"/>
    <n v="1359176974"/>
    <n v="1356584974"/>
    <b v="0"/>
    <n v="44"/>
    <b v="1"/>
    <x v="7"/>
    <n v="1.0704545454545455"/>
    <n v="53.522727272727273"/>
    <x v="3"/>
    <s v="indie rock"/>
    <x v="2758"/>
    <d v="2400-09-15T03:35:40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s v="CA"/>
    <s v="CAD"/>
    <n v="1458235549"/>
    <n v="1455647149"/>
    <b v="0"/>
    <n v="17"/>
    <b v="1"/>
    <x v="4"/>
    <n v="1.0705"/>
    <n v="125.94117647058823"/>
    <x v="1"/>
    <s v="wearables"/>
    <x v="2759"/>
    <d v="2432-02-05T06:18:10"/>
  </r>
  <r>
    <n v="1371"/>
    <s v="The Defiant Tour Documentary with LoNero"/>
    <s v="The Defiant Tour Documentary is a never before examination of the finances of a touring band and what it takes to go on the road."/>
    <x v="364"/>
    <n v="7495"/>
    <x v="3"/>
    <s v="US"/>
    <s v="USD"/>
    <n v="1431022342"/>
    <n v="1428430342"/>
    <b v="0"/>
    <n v="70"/>
    <b v="1"/>
    <x v="32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s v="US"/>
    <s v="USD"/>
    <n v="1482988125"/>
    <n v="1480396125"/>
    <b v="0"/>
    <n v="73"/>
    <b v="1"/>
    <x v="32"/>
    <n v="1.071"/>
    <n v="73.356164383561648"/>
    <x v="3"/>
    <s v="rock"/>
    <x v="2761"/>
    <d v="2439-12-10T03:27:30"/>
  </r>
  <r>
    <n v="3407"/>
    <s v="Chlorine Edinburgh 2014"/>
    <s v="Biddy is 24. Biddy is a hopeless romantic. Biddy always wanted to be a vegan. Find out what happens_x000a_when Biddy gets sectioned."/>
    <x v="38"/>
    <n v="2142"/>
    <x v="3"/>
    <s v="GB"/>
    <s v="GBP"/>
    <n v="1404641289"/>
    <n v="1402049289"/>
    <b v="0"/>
    <n v="67"/>
    <b v="1"/>
    <x v="23"/>
    <n v="1.071"/>
    <n v="31.970149253731343"/>
    <x v="8"/>
    <s v="plays"/>
    <x v="2762"/>
    <d v="2415-02-11T05:21:30"/>
  </r>
  <r>
    <n v="2180"/>
    <s v="FOUR STAR MARY &quot;PIECES&quot;"/>
    <s v="Help fund the new record by independent alternative rockers FOUR STAR MARY &quot;PIECES&quot;"/>
    <x v="6"/>
    <n v="5359.21"/>
    <x v="3"/>
    <s v="US"/>
    <s v="USD"/>
    <n v="1447434268"/>
    <n v="1443801868"/>
    <b v="0"/>
    <n v="78"/>
    <b v="1"/>
    <x v="32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x v="304"/>
    <n v="4610"/>
    <x v="3"/>
    <s v="US"/>
    <s v="USD"/>
    <n v="1404258631"/>
    <n v="1401666631"/>
    <b v="1"/>
    <n v="46"/>
    <b v="1"/>
    <x v="23"/>
    <n v="1.0720930232558139"/>
    <n v="100.21739130434783"/>
    <x v="8"/>
    <s v="plays"/>
    <x v="2764"/>
    <d v="2414-12-28T22:25:10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s v="GB"/>
    <s v="GBP"/>
    <n v="1481749278"/>
    <n v="1479157278"/>
    <b v="0"/>
    <n v="128"/>
    <b v="1"/>
    <x v="38"/>
    <n v="1.0721428571428571"/>
    <n v="58.6328125"/>
    <x v="5"/>
    <s v="tabletop games"/>
    <x v="2765"/>
    <d v="2439-07-19T18:13:00"/>
  </r>
  <r>
    <n v="2468"/>
    <s v="New &quot;Jesse Denaro&quot; Album!"/>
    <s v="Please donate, support &amp; share this project so that I may be able to record my new EP this fall!"/>
    <x v="38"/>
    <n v="2144.34"/>
    <x v="3"/>
    <s v="US"/>
    <s v="USD"/>
    <n v="1351400400"/>
    <n v="1348285321"/>
    <b v="0"/>
    <n v="58"/>
    <b v="1"/>
    <x v="7"/>
    <n v="1.0721700000000001"/>
    <n v="36.97137931034483"/>
    <x v="3"/>
    <s v="indie rock"/>
    <x v="2766"/>
    <d v="2398-03-30T02:00:00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s v="US"/>
    <s v="USD"/>
    <n v="1421606018"/>
    <n v="1418150018"/>
    <b v="0"/>
    <n v="33"/>
    <b v="1"/>
    <x v="25"/>
    <n v="1.0724"/>
    <n v="81.242424242424249"/>
    <x v="8"/>
    <s v="musical"/>
    <x v="2767"/>
    <d v="2420-06-27T17:36:20"/>
  </r>
  <r>
    <n v="2528"/>
    <s v="Three Voices"/>
    <s v="I've been offered a contract with HatHut to record Feldman's 'Three Voices', which would be my first solo disc. I need your help!"/>
    <x v="1"/>
    <n v="4289.99"/>
    <x v="3"/>
    <s v="GB"/>
    <s v="GBP"/>
    <n v="1440068400"/>
    <n v="1438459303"/>
    <b v="0"/>
    <n v="81"/>
    <b v="1"/>
    <x v="37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x v="39"/>
    <n v="12870"/>
    <x v="3"/>
    <s v="US"/>
    <s v="USD"/>
    <n v="1386640856"/>
    <n v="1383616856"/>
    <b v="0"/>
    <n v="47"/>
    <b v="1"/>
    <x v="30"/>
    <n v="1.0725"/>
    <n v="273.82978723404256"/>
    <x v="0"/>
    <s v="shorts"/>
    <x v="2769"/>
    <d v="2409-05-29T20:09:20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s v="US"/>
    <s v="USD"/>
    <n v="1445659140"/>
    <n v="1444236216"/>
    <b v="0"/>
    <n v="20"/>
    <b v="1"/>
    <x v="23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s v="US"/>
    <s v="USD"/>
    <n v="1334767476"/>
    <n v="1332175476"/>
    <b v="0"/>
    <n v="46"/>
    <b v="1"/>
    <x v="32"/>
    <n v="1.072505"/>
    <n v="46.630652173913049"/>
    <x v="3"/>
    <s v="rock"/>
    <x v="2771"/>
    <d v="2392-12-20T23:26:00"/>
  </r>
  <r>
    <n v="56"/>
    <s v="Voxwomen Cycling Show"/>
    <s v="We want to see more women's cycling on TV - and we need your help to make it happen!"/>
    <x v="28"/>
    <n v="8581"/>
    <x v="3"/>
    <s v="GB"/>
    <s v="GBP"/>
    <n v="1433779200"/>
    <n v="1432559424"/>
    <b v="0"/>
    <n v="174"/>
    <b v="1"/>
    <x v="29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s v="US"/>
    <s v="USD"/>
    <n v="1423871882"/>
    <n v="1421279882"/>
    <b v="0"/>
    <n v="73"/>
    <b v="1"/>
    <x v="32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x v="3"/>
    <s v="US"/>
    <s v="USD"/>
    <n v="1347249300"/>
    <n v="1344917580"/>
    <b v="0"/>
    <n v="191"/>
    <b v="1"/>
    <x v="7"/>
    <n v="1.0731250000000001"/>
    <n v="89.895287958115176"/>
    <x v="3"/>
    <s v="indie rock"/>
    <x v="2774"/>
    <d v="2396-12-04T15:10:00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s v="US"/>
    <s v="USD"/>
    <n v="1338219793"/>
    <n v="1335541393"/>
    <b v="0"/>
    <n v="35"/>
    <b v="1"/>
    <x v="37"/>
    <n v="1.0734999999999999"/>
    <n v="61.342857142857142"/>
    <x v="3"/>
    <s v="classical music"/>
    <x v="2775"/>
    <d v="2394-01-24T13:12:10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s v="US"/>
    <s v="USD"/>
    <n v="1312095540"/>
    <n v="1306608888"/>
    <b v="0"/>
    <n v="24"/>
    <b v="1"/>
    <x v="32"/>
    <n v="1.0736666666666668"/>
    <n v="134.20833333333334"/>
    <x v="3"/>
    <s v="rock"/>
    <x v="2776"/>
    <d v="2385-10-14T21:50:00"/>
  </r>
  <r>
    <n v="261"/>
    <s v="Empires: The Film"/>
    <s v="Empires explores the impact of networks on histories and philosophies of political thought."/>
    <x v="2"/>
    <n v="21480"/>
    <x v="3"/>
    <s v="US"/>
    <s v="USD"/>
    <n v="1339080900"/>
    <n v="1334783704"/>
    <b v="1"/>
    <n v="220"/>
    <b v="1"/>
    <x v="31"/>
    <n v="1.0740000000000001"/>
    <n v="97.63636363636364"/>
    <x v="0"/>
    <s v="documentary"/>
    <x v="2777"/>
    <d v="2394-05-04T05:10:00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s v="US"/>
    <s v="USD"/>
    <n v="1434857482"/>
    <n v="1433647882"/>
    <b v="0"/>
    <n v="19"/>
    <b v="1"/>
    <x v="34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x v="20"/>
    <n v="10740"/>
    <x v="3"/>
    <s v="US"/>
    <s v="USD"/>
    <n v="1450290010"/>
    <n v="1447698010"/>
    <b v="0"/>
    <n v="99"/>
    <b v="1"/>
    <x v="36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x v="17"/>
    <n v="1611"/>
    <x v="3"/>
    <s v="US"/>
    <s v="USD"/>
    <n v="1386372120"/>
    <n v="1382659060"/>
    <b v="0"/>
    <n v="25"/>
    <b v="1"/>
    <x v="32"/>
    <n v="1.0740000000000001"/>
    <n v="64.44"/>
    <x v="3"/>
    <s v="rock"/>
    <x v="2780"/>
    <d v="2409-04-28T17:40:00"/>
  </r>
  <r>
    <n v="3273"/>
    <s v="Toscana, or What I Remember"/>
    <s v="We're bringing Tuscany to the Cherry Lane Theatre with a new play about memory and how we deal with people we love but we can't stand."/>
    <x v="1"/>
    <n v="4296"/>
    <x v="3"/>
    <s v="US"/>
    <s v="USD"/>
    <n v="1473879600"/>
    <n v="1472498042"/>
    <b v="1"/>
    <n v="21"/>
    <b v="1"/>
    <x v="23"/>
    <n v="1.0740000000000001"/>
    <n v="204.57142857142858"/>
    <x v="8"/>
    <s v="plays"/>
    <x v="2781"/>
    <d v="2437-01-19T22:00:00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s v="US"/>
    <s v="USD"/>
    <n v="1413431940"/>
    <n v="1412216665"/>
    <b v="0"/>
    <n v="15"/>
    <b v="1"/>
    <x v="23"/>
    <n v="1.0740000000000001"/>
    <n v="35.799999999999997"/>
    <x v="8"/>
    <s v="plays"/>
    <x v="2782"/>
    <d v="2417-11-24T15:50:00"/>
  </r>
  <r>
    <n v="105"/>
    <s v="Single Parent Date Night-A Comedic Short Film"/>
    <s v="Single Parent Date Night is a comedic short film about two single parents trying to reentering the dating pool."/>
    <x v="54"/>
    <n v="2363"/>
    <x v="3"/>
    <s v="US"/>
    <s v="USD"/>
    <n v="1463184000"/>
    <n v="1461605020"/>
    <b v="0"/>
    <n v="60"/>
    <b v="1"/>
    <x v="30"/>
    <n v="1.074090909090909"/>
    <n v="39.383333333333333"/>
    <x v="0"/>
    <s v="shorts"/>
    <x v="2783"/>
    <d v="2433-08-31T00:00:00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s v="US"/>
    <s v="USD"/>
    <n v="1466168390"/>
    <n v="1463576390"/>
    <b v="1"/>
    <n v="1762"/>
    <b v="1"/>
    <x v="21"/>
    <n v="1.0742157000000001"/>
    <n v="60.965703745743475"/>
    <x v="1"/>
    <s v="space exploration"/>
    <x v="2784"/>
    <d v="2434-08-11T09:58:20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s v="US"/>
    <s v="USD"/>
    <n v="1465178400"/>
    <n v="1461985967"/>
    <b v="0"/>
    <n v="60"/>
    <b v="1"/>
    <x v="23"/>
    <n v="1.0742857142857143"/>
    <n v="62.666666666666664"/>
    <x v="8"/>
    <s v="plays"/>
    <x v="2785"/>
    <d v="2434-04-18T20:00:00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s v="US"/>
    <s v="USD"/>
    <n v="1472621760"/>
    <n v="1472110513"/>
    <b v="0"/>
    <n v="9"/>
    <b v="1"/>
    <x v="28"/>
    <n v="1.075"/>
    <n v="47.777777777777779"/>
    <x v="6"/>
    <s v="small batch"/>
    <x v="2786"/>
    <d v="2436-08-27T08:00:00"/>
  </r>
  <r>
    <n v="3040"/>
    <s v="Jayhawk Makeover"/>
    <s v="48 hours of deck screws, dry wall, hard hats and needed renovation to help the Jayhawk rise from the ashes."/>
    <x v="7"/>
    <n v="3225"/>
    <x v="3"/>
    <s v="US"/>
    <s v="USD"/>
    <n v="1435359600"/>
    <n v="1434999621"/>
    <b v="0"/>
    <n v="42"/>
    <b v="1"/>
    <x v="24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s v="GB"/>
    <s v="GBP"/>
    <n v="1467414000"/>
    <n v="1462492178"/>
    <b v="0"/>
    <n v="70"/>
    <b v="1"/>
    <x v="23"/>
    <n v="1.0751999999999999"/>
    <n v="76.8"/>
    <x v="8"/>
    <s v="plays"/>
    <x v="2788"/>
    <d v="2435-01-02T14:00:00"/>
  </r>
  <r>
    <n v="65"/>
    <s v="Hello World - Post Production Funds"/>
    <s v="Help finish the short film Hello World. The story of an android in the broken home of a father &amp; son."/>
    <x v="11"/>
    <n v="7527"/>
    <x v="3"/>
    <s v="CA"/>
    <s v="CAD"/>
    <n v="1407736740"/>
    <n v="1405453354"/>
    <b v="0"/>
    <n v="57"/>
    <b v="1"/>
    <x v="30"/>
    <n v="1.0752857142857142"/>
    <n v="132.05263157894737"/>
    <x v="0"/>
    <s v="shorts"/>
    <x v="2789"/>
    <d v="2416-02-04T11:50:00"/>
  </r>
  <r>
    <n v="797"/>
    <s v="Lust Control NEW CD!!!"/>
    <s v="Help Lust Control Kickstart their first cd in 20 years!!  To be mixed by Rocky Gray (Living Sacrifice, Soul Embraced, Evanescence)!!"/>
    <x v="7"/>
    <n v="3226"/>
    <x v="3"/>
    <s v="US"/>
    <s v="USD"/>
    <n v="1335672000"/>
    <n v="1332978688"/>
    <b v="0"/>
    <n v="71"/>
    <b v="1"/>
    <x v="32"/>
    <n v="1.0753333333333333"/>
    <n v="45.436619718309856"/>
    <x v="3"/>
    <s v="rock"/>
    <x v="2790"/>
    <d v="2393-04-04T16:00:00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s v="US"/>
    <s v="USD"/>
    <n v="1428643974"/>
    <n v="1423463574"/>
    <b v="0"/>
    <n v="119"/>
    <b v="1"/>
    <x v="39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x v="46"/>
    <n v="2689"/>
    <x v="3"/>
    <s v="GB"/>
    <s v="GBP"/>
    <n v="1469359728"/>
    <n v="1466767728"/>
    <b v="0"/>
    <n v="38"/>
    <b v="1"/>
    <x v="23"/>
    <n v="1.0755999999999999"/>
    <n v="70.763157894736835"/>
    <x v="8"/>
    <s v="plays"/>
    <x v="2792"/>
    <d v="2435-08-15T18:48:00"/>
  </r>
  <r>
    <n v="2792"/>
    <s v="That Still Small Voice Stage Play"/>
    <s v="Homeless and hopeless, this prequel tells the story of a Colorado youth who leans on her friends when family leaves her behind."/>
    <x v="38"/>
    <n v="2152"/>
    <x v="3"/>
    <s v="US"/>
    <s v="USD"/>
    <n v="1439357559"/>
    <n v="1435469559"/>
    <b v="0"/>
    <n v="24"/>
    <b v="1"/>
    <x v="23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s v="US"/>
    <s v="USD"/>
    <n v="1419021607"/>
    <n v="1413834007"/>
    <b v="0"/>
    <n v="70"/>
    <b v="1"/>
    <x v="29"/>
    <n v="1.0761100000000001"/>
    <n v="76.865000000000009"/>
    <x v="0"/>
    <s v="television"/>
    <x v="2794"/>
    <d v="2419-09-02T14:41:10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s v="US"/>
    <s v="USD"/>
    <n v="1367773211"/>
    <n v="1363885211"/>
    <b v="1"/>
    <n v="137"/>
    <b v="1"/>
    <x v="31"/>
    <n v="1.0763413333333334"/>
    <n v="117.84759124087591"/>
    <x v="0"/>
    <s v="documentary"/>
    <x v="2795"/>
    <d v="2403-06-07T02:01:50"/>
  </r>
  <r>
    <n v="3378"/>
    <s v="Rose of June"/>
    <s v="'Can you ever find acceptance in death?' _x000a_Rose of June is a piece of theatre exploring the stages of grief. Unity Theatre - September"/>
    <x v="35"/>
    <n v="592"/>
    <x v="3"/>
    <s v="GB"/>
    <s v="GBP"/>
    <n v="1409490480"/>
    <n v="1407400306"/>
    <b v="0"/>
    <n v="21"/>
    <b v="1"/>
    <x v="23"/>
    <n v="1.0763636363636364"/>
    <n v="28.19047619047619"/>
    <x v="8"/>
    <s v="plays"/>
    <x v="2796"/>
    <d v="2416-08-25T11:20:00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x v="3"/>
    <s v="US"/>
    <s v="USD"/>
    <n v="1423668220"/>
    <n v="1421076220"/>
    <b v="0"/>
    <n v="76"/>
    <b v="1"/>
    <x v="36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s v="US"/>
    <s v="USD"/>
    <n v="1402594090"/>
    <n v="1400002090"/>
    <b v="0"/>
    <n v="58"/>
    <b v="1"/>
    <x v="25"/>
    <n v="1.0765274999999999"/>
    <n v="74.243275862068955"/>
    <x v="8"/>
    <s v="musical"/>
    <x v="2798"/>
    <d v="2414-06-19T06:41:40"/>
  </r>
  <r>
    <n v="405"/>
    <s v="The Healing Effect Movie"/>
    <s v="Come, join our movie movement.  A new documentary about the healing power of food."/>
    <x v="365"/>
    <n v="3036"/>
    <x v="3"/>
    <s v="US"/>
    <s v="USD"/>
    <n v="1394071339"/>
    <n v="1391479339"/>
    <b v="0"/>
    <n v="55"/>
    <b v="1"/>
    <x v="31"/>
    <n v="1.0765957446808512"/>
    <n v="55.2"/>
    <x v="0"/>
    <s v="documentary"/>
    <x v="2799"/>
    <d v="2411-10-06T20:23:10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s v="US"/>
    <s v="USD"/>
    <n v="1387072685"/>
    <n v="1384480685"/>
    <b v="1"/>
    <n v="77"/>
    <b v="1"/>
    <x v="7"/>
    <n v="1.077"/>
    <n v="41.961038961038959"/>
    <x v="3"/>
    <s v="indie rock"/>
    <x v="2800"/>
    <d v="2409-07-18T19:40:50"/>
  </r>
  <r>
    <n v="406"/>
    <s v="The Desert River Bends"/>
    <s v="The Desert River Bends is a short documentary following the alternative lifestyles of three middle-age river guides in Moab UT."/>
    <x v="270"/>
    <n v="3015.73"/>
    <x v="3"/>
    <s v="US"/>
    <s v="USD"/>
    <n v="1304920740"/>
    <n v="1301975637"/>
    <b v="0"/>
    <n v="35"/>
    <b v="1"/>
    <x v="31"/>
    <n v="1.0770464285714285"/>
    <n v="86.163714285714292"/>
    <x v="0"/>
    <s v="documentary"/>
    <x v="2801"/>
    <d v="2383-07-07T11:50:00"/>
  </r>
  <r>
    <n v="3596"/>
    <s v="SHADFLY - NEW PLAY AT THE ARTS PROJECT"/>
    <s v="A play about the last eight years of the life of Egon Schiele, one of the most influential Austrian Expressionist artists."/>
    <x v="66"/>
    <n v="1185"/>
    <x v="3"/>
    <s v="CA"/>
    <s v="CAD"/>
    <n v="1409072982"/>
    <n v="1407258582"/>
    <b v="0"/>
    <n v="15"/>
    <b v="1"/>
    <x v="23"/>
    <n v="1.0772727272727274"/>
    <n v="79"/>
    <x v="8"/>
    <s v="plays"/>
    <x v="2802"/>
    <d v="2416-07-08T03:37:00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s v="US"/>
    <s v="USD"/>
    <n v="1415815393"/>
    <n v="1413997393"/>
    <b v="0"/>
    <n v="58"/>
    <b v="1"/>
    <x v="7"/>
    <n v="1.0773299999999999"/>
    <n v="37.149310344827583"/>
    <x v="3"/>
    <s v="indie rock"/>
    <x v="2803"/>
    <d v="2418-08-27T12:32:10"/>
  </r>
  <r>
    <n v="2814"/>
    <s v="Stitching by Anthony Neilson"/>
    <s v="Stitching is a play exploring how a couple cope with the loss of their child. It will run for a month at The Drayton Arms Theatre."/>
    <x v="17"/>
    <n v="1616"/>
    <x v="3"/>
    <s v="GB"/>
    <s v="GBP"/>
    <n v="1431164115"/>
    <n v="1428572115"/>
    <b v="0"/>
    <n v="64"/>
    <b v="1"/>
    <x v="23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x v="38"/>
    <n v="2155"/>
    <x v="3"/>
    <s v="US"/>
    <s v="USD"/>
    <n v="1436511600"/>
    <n v="1434415812"/>
    <b v="0"/>
    <n v="19"/>
    <b v="1"/>
    <x v="23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x v="28"/>
    <n v="8620"/>
    <x v="3"/>
    <s v="CA"/>
    <s v="CAD"/>
    <n v="1418580591"/>
    <n v="1415988591"/>
    <b v="0"/>
    <n v="97"/>
    <b v="1"/>
    <x v="24"/>
    <n v="1.0774999999999999"/>
    <n v="88.865979381443296"/>
    <x v="8"/>
    <s v="spaces"/>
    <x v="2806"/>
    <d v="2419-07-13T13:38:30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s v="US"/>
    <s v="USD"/>
    <n v="1309694266"/>
    <n v="1307102266"/>
    <b v="1"/>
    <n v="118"/>
    <b v="1"/>
    <x v="31"/>
    <n v="1.077758"/>
    <n v="45.667711864406776"/>
    <x v="0"/>
    <s v="documentary"/>
    <x v="2807"/>
    <d v="2385-01-09T23:37:40"/>
  </r>
  <r>
    <n v="1189"/>
    <s v="Road Ramblers"/>
    <s v="A couple of experienced road trippers setting out for the big one. Six months traveling in a converted bus with a book at the end."/>
    <x v="47"/>
    <n v="9700"/>
    <x v="3"/>
    <s v="US"/>
    <s v="USD"/>
    <n v="1467242995"/>
    <n v="1465428595"/>
    <b v="0"/>
    <n v="86"/>
    <b v="1"/>
    <x v="18"/>
    <n v="1.0777777777777777"/>
    <n v="112.79069767441861"/>
    <x v="7"/>
    <s v="photobooks"/>
    <x v="2808"/>
    <d v="2434-12-13T18:59:10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s v="US"/>
    <s v="USD"/>
    <n v="1487393940"/>
    <n v="1484115418"/>
    <b v="0"/>
    <n v="11"/>
    <b v="1"/>
    <x v="23"/>
    <n v="1.0777777777777777"/>
    <n v="44.090909090909093"/>
    <x v="8"/>
    <s v="plays"/>
    <x v="2809"/>
    <d v="2441-05-03T01:50:00"/>
  </r>
  <r>
    <n v="530"/>
    <s v="Corners Grove"/>
    <s v="Corners Grove is a coming-of-age play about leaving home, gender identity and the death of Whitney Houston; will benefit Win NYC."/>
    <x v="366"/>
    <n v="3670"/>
    <x v="3"/>
    <s v="US"/>
    <s v="USD"/>
    <n v="1435111200"/>
    <n v="1433254268"/>
    <b v="0"/>
    <n v="29"/>
    <b v="1"/>
    <x v="23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x v="19"/>
    <n v="1078"/>
    <x v="3"/>
    <s v="US"/>
    <s v="USD"/>
    <n v="1458332412"/>
    <n v="1454448012"/>
    <b v="0"/>
    <n v="14"/>
    <b v="1"/>
    <x v="23"/>
    <n v="1.0780000000000001"/>
    <n v="77"/>
    <x v="8"/>
    <s v="plays"/>
    <x v="2811"/>
    <d v="2432-02-16T11:22:00"/>
  </r>
  <r>
    <n v="830"/>
    <s v="Dark Disco Club's new album"/>
    <s v="We're making a high energy, fist pumpin', pelvis-thrusting new Rock n Roll album and we'd love for you to be a part of it."/>
    <x v="293"/>
    <n v="1941"/>
    <x v="3"/>
    <s v="US"/>
    <s v="USD"/>
    <n v="1363952225"/>
    <n v="1361363825"/>
    <b v="0"/>
    <n v="32"/>
    <b v="1"/>
    <x v="32"/>
    <n v="1.0783333333333334"/>
    <n v="60.65625"/>
    <x v="3"/>
    <s v="rock"/>
    <x v="2812"/>
    <d v="2402-03-21T20:10:50"/>
  </r>
  <r>
    <n v="3229"/>
    <s v="The Seagull Project Presents: The Three Sisters"/>
    <s v="After electrifying audiences in Seattle and Tashkent, The Seagull Project embarks on a brand new journey."/>
    <x v="2"/>
    <n v="21573"/>
    <x v="3"/>
    <s v="US"/>
    <s v="USD"/>
    <n v="1416470398"/>
    <n v="1413874798"/>
    <b v="1"/>
    <n v="202"/>
    <b v="1"/>
    <x v="23"/>
    <n v="1.0786500000000001"/>
    <n v="106.79702970297029"/>
    <x v="8"/>
    <s v="plays"/>
    <x v="2813"/>
    <d v="2418-11-11T07:59:40"/>
  </r>
  <r>
    <n v="2312"/>
    <s v="DINOWALRUS: 3RD RECORD ON VINYL"/>
    <s v="Help Brooklyn psychedelic synth rockers DINOWALRUS release their 3rd Record, COMPLEXION, on vinyl!"/>
    <x v="7"/>
    <n v="3236"/>
    <x v="3"/>
    <s v="US"/>
    <s v="USD"/>
    <n v="1397862000"/>
    <n v="1395155478"/>
    <b v="1"/>
    <n v="79"/>
    <b v="1"/>
    <x v="7"/>
    <n v="1.0786666666666667"/>
    <n v="40.962025316455694"/>
    <x v="3"/>
    <s v="indie rock"/>
    <x v="2814"/>
    <d v="2412-12-18T14:00:00"/>
  </r>
  <r>
    <n v="1466"/>
    <s v="WAYO 104.3 FM ROCHESTER, NY"/>
    <s v="WAYO needs your financial support to operate in 2016. Help keep the creativity and ideas of the Rochester community on the radio!"/>
    <x v="172"/>
    <n v="17260.37"/>
    <x v="3"/>
    <s v="US"/>
    <s v="USD"/>
    <n v="1452574800"/>
    <n v="1449029266"/>
    <b v="1"/>
    <n v="248"/>
    <b v="1"/>
    <x v="40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x v="37"/>
    <n v="8091"/>
    <x v="3"/>
    <s v="US"/>
    <s v="USD"/>
    <n v="1437627540"/>
    <n v="1435806054"/>
    <b v="0"/>
    <n v="109"/>
    <b v="1"/>
    <x v="28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3"/>
    <s v="BE"/>
    <s v="EUR"/>
    <n v="1477210801"/>
    <n v="1472026801"/>
    <b v="1"/>
    <n v="71"/>
    <b v="1"/>
    <x v="18"/>
    <n v="1.0789146666666667"/>
    <n v="56.98492957746479"/>
    <x v="7"/>
    <s v="photobooks"/>
    <x v="2817"/>
    <d v="2438-02-09T11:20:10"/>
  </r>
  <r>
    <n v="322"/>
    <s v="Last of the Big Tuskers"/>
    <s v="A documentary film about the largest elephants on earth and what is being done to ensure their survival."/>
    <x v="23"/>
    <n v="26978"/>
    <x v="3"/>
    <s v="US"/>
    <s v="USD"/>
    <n v="1463146848"/>
    <n v="1460554848"/>
    <b v="1"/>
    <n v="186"/>
    <b v="1"/>
    <x v="31"/>
    <n v="1.0791200000000001"/>
    <n v="145.04301075268816"/>
    <x v="0"/>
    <s v="documentary"/>
    <x v="2818"/>
    <d v="2433-08-26T16:48:00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s v="US"/>
    <s v="USD"/>
    <n v="1483208454"/>
    <n v="1480616454"/>
    <b v="0"/>
    <n v="35"/>
    <b v="1"/>
    <x v="39"/>
    <n v="1.0791999999999999"/>
    <n v="154.17142857142858"/>
    <x v="1"/>
    <s v="hardware"/>
    <x v="2819"/>
    <d v="2440-01-04T15:29:00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s v="GB"/>
    <s v="GBP"/>
    <n v="1425211200"/>
    <n v="1422534260"/>
    <b v="0"/>
    <n v="38"/>
    <b v="1"/>
    <x v="29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x v="19"/>
    <n v="1080"/>
    <x v="3"/>
    <s v="US"/>
    <s v="USD"/>
    <n v="1422750707"/>
    <n v="1420158707"/>
    <b v="0"/>
    <n v="32"/>
    <b v="1"/>
    <x v="35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s v="DK"/>
    <s v="DKK"/>
    <n v="1458579568"/>
    <n v="1455991168"/>
    <b v="0"/>
    <n v="35"/>
    <b v="1"/>
    <x v="18"/>
    <n v="1.08"/>
    <n v="462.85714285714283"/>
    <x v="7"/>
    <s v="photobooks"/>
    <x v="2822"/>
    <d v="2432-03-16T01:54:40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s v="US"/>
    <s v="USD"/>
    <n v="1417321515"/>
    <n v="1414725915"/>
    <b v="0"/>
    <n v="120"/>
    <b v="1"/>
    <x v="28"/>
    <n v="1.08"/>
    <n v="90"/>
    <x v="6"/>
    <s v="small batch"/>
    <x v="2823"/>
    <d v="2419-02-17T20:12:30"/>
  </r>
  <r>
    <n v="2934"/>
    <s v="Songs for a New World"/>
    <s v="Powerful community theatre production of Jason Robert Brown's &quot;Songs for a New World&quot; in London, Ontario."/>
    <x v="46"/>
    <n v="2700"/>
    <x v="3"/>
    <s v="CA"/>
    <s v="CAD"/>
    <n v="1402845364"/>
    <n v="1400253364"/>
    <b v="0"/>
    <n v="37"/>
    <b v="1"/>
    <x v="25"/>
    <n v="1.08"/>
    <n v="72.972972972972968"/>
    <x v="8"/>
    <s v="musical"/>
    <x v="2824"/>
    <d v="2414-07-18T08:40:40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s v="GB"/>
    <s v="GBP"/>
    <n v="1490358834"/>
    <n v="1487770434"/>
    <b v="0"/>
    <n v="16"/>
    <b v="0"/>
    <x v="23"/>
    <n v="1.08"/>
    <n v="33.75"/>
    <x v="8"/>
    <s v="plays"/>
    <x v="2825"/>
    <d v="2442-04-11T05:39:00"/>
  </r>
  <r>
    <n v="3319"/>
    <s v="Down the Rabbit Hole"/>
    <s v="Down the Rabbit Hole is an exciting new play by Not Just Theatre Productions. To be performed at Matthew's Yard Theatre in Feb 2015"/>
    <x v="60"/>
    <n v="540"/>
    <x v="3"/>
    <s v="GB"/>
    <s v="GBP"/>
    <n v="1422712986"/>
    <n v="1418824986"/>
    <b v="0"/>
    <n v="16"/>
    <b v="1"/>
    <x v="23"/>
    <n v="1.08"/>
    <n v="33.75"/>
    <x v="8"/>
    <s v="plays"/>
    <x v="2826"/>
    <d v="2420-11-02T20:31:00"/>
  </r>
  <r>
    <n v="3697"/>
    <s v="Sid the tour 2016"/>
    <s v="With your support this one-man show will tour various theatres in the UK - it's a story of hero worship and love beyond the grave."/>
    <x v="38"/>
    <n v="2160"/>
    <x v="3"/>
    <s v="GB"/>
    <s v="GBP"/>
    <n v="1462878648"/>
    <n v="1461064248"/>
    <b v="0"/>
    <n v="30"/>
    <b v="1"/>
    <x v="23"/>
    <n v="1.08"/>
    <n v="72"/>
    <x v="8"/>
    <s v="plays"/>
    <x v="2827"/>
    <d v="2433-07-26T15:48:00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s v="GB"/>
    <s v="GBP"/>
    <n v="1470058860"/>
    <n v="1469026903"/>
    <b v="0"/>
    <n v="7"/>
    <b v="1"/>
    <x v="23"/>
    <n v="1.08"/>
    <n v="38.571428571428569"/>
    <x v="8"/>
    <s v="plays"/>
    <x v="2828"/>
    <d v="2435-11-04T16:50:00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s v="US"/>
    <s v="USD"/>
    <n v="1335562320"/>
    <n v="1332452960"/>
    <b v="0"/>
    <n v="184"/>
    <b v="1"/>
    <x v="31"/>
    <n v="1.0804450000000001"/>
    <n v="58.719836956521746"/>
    <x v="0"/>
    <s v="documentary"/>
    <x v="2829"/>
    <d v="2393-03-22T23:20:00"/>
  </r>
  <r>
    <n v="339"/>
    <s v="A Man, A Plan, A Palindrome (Feature)"/>
    <s v="A documentary film following the world's greatest palindromists leading up to the 2017 World Palindrome Championship."/>
    <x v="16"/>
    <n v="6485"/>
    <x v="3"/>
    <s v="US"/>
    <s v="USD"/>
    <n v="1430331268"/>
    <n v="1427739268"/>
    <b v="1"/>
    <n v="89"/>
    <b v="1"/>
    <x v="31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s v="US"/>
    <s v="USD"/>
    <n v="1461369600"/>
    <n v="1458748809"/>
    <b v="0"/>
    <n v="218"/>
    <b v="1"/>
    <x v="38"/>
    <n v="1.0811999999999999"/>
    <n v="37.197247706422019"/>
    <x v="5"/>
    <s v="tabletop games"/>
    <x v="2831"/>
    <d v="2433-02-02T00:00:00"/>
  </r>
  <r>
    <n v="3426"/>
    <s v="Holocene"/>
    <s v="Part ghost story, part cautionary tale, Holocene is a play about the end of our world, and the beginning of another."/>
    <x v="202"/>
    <n v="4055"/>
    <x v="3"/>
    <s v="US"/>
    <s v="USD"/>
    <n v="1411264800"/>
    <n v="1409620903"/>
    <b v="0"/>
    <n v="87"/>
    <b v="1"/>
    <x v="23"/>
    <n v="1.0813333333333333"/>
    <n v="46.609195402298852"/>
    <x v="8"/>
    <s v="plays"/>
    <x v="2832"/>
    <d v="2417-03-18T20:00:00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s v="US"/>
    <s v="USD"/>
    <n v="1401595140"/>
    <n v="1398828064"/>
    <b v="0"/>
    <n v="57"/>
    <b v="1"/>
    <x v="23"/>
    <n v="1.0820000000000001"/>
    <n v="47.456140350877192"/>
    <x v="8"/>
    <s v="plays"/>
    <x v="2833"/>
    <d v="2414-02-23T15:50:00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s v="GB"/>
    <s v="GBP"/>
    <n v="1423138800"/>
    <n v="1421092725"/>
    <b v="0"/>
    <n v="25"/>
    <b v="1"/>
    <x v="23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x v="6"/>
    <n v="5410"/>
    <x v="3"/>
    <s v="US"/>
    <s v="USD"/>
    <n v="1479175680"/>
    <n v="1476317247"/>
    <b v="0"/>
    <n v="57"/>
    <b v="1"/>
    <x v="25"/>
    <n v="1.0820000000000001"/>
    <n v="94.912280701754383"/>
    <x v="8"/>
    <s v="musical"/>
    <x v="2835"/>
    <d v="2438-09-24T21:20:00"/>
  </r>
  <r>
    <n v="2044"/>
    <s v="PiSoC: Learn to Create"/>
    <s v="The PiSoC is an open source development platform which gives each person a unique opportunity to create, regardless of skill level."/>
    <x v="57"/>
    <n v="16232"/>
    <x v="3"/>
    <s v="US"/>
    <s v="USD"/>
    <n v="1434212714"/>
    <n v="1431620714"/>
    <b v="0"/>
    <n v="180"/>
    <b v="1"/>
    <x v="39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x v="62"/>
    <n v="920"/>
    <x v="3"/>
    <s v="US"/>
    <s v="USD"/>
    <n v="1348545540"/>
    <n v="1346345999"/>
    <b v="0"/>
    <n v="27"/>
    <b v="1"/>
    <x v="32"/>
    <n v="1.0823529411764705"/>
    <n v="34.074074074074076"/>
    <x v="3"/>
    <s v="rock"/>
    <x v="2837"/>
    <d v="2397-05-03T15:50:00"/>
  </r>
  <r>
    <n v="1601"/>
    <s v="Release Soundzero's Debut Album!"/>
    <s v="We're so close to releasing our long-awaited debut album! A little help will go a long way... let's do this!"/>
    <x v="46"/>
    <n v="2706.23"/>
    <x v="3"/>
    <s v="US"/>
    <s v="USD"/>
    <n v="1304561633"/>
    <n v="1301969633"/>
    <b v="0"/>
    <n v="56"/>
    <b v="1"/>
    <x v="32"/>
    <n v="1.082492"/>
    <n v="48.325535714285714"/>
    <x v="3"/>
    <s v="rock"/>
    <x v="2838"/>
    <d v="2383-05-26T22:18:50"/>
  </r>
  <r>
    <n v="3709"/>
    <s v="The Ruby Darlings Show"/>
    <s v="The filthily talented Ruby and Darling, take you on a raunch-tastic musical discovery of life with a vagina. #sayno"/>
    <x v="19"/>
    <n v="1082.5"/>
    <x v="3"/>
    <s v="GB"/>
    <s v="GBP"/>
    <n v="1403715546"/>
    <n v="1401123546"/>
    <b v="0"/>
    <n v="35"/>
    <b v="1"/>
    <x v="23"/>
    <n v="1.0825"/>
    <n v="30.928571428571427"/>
    <x v="8"/>
    <s v="plays"/>
    <x v="2839"/>
    <d v="2414-10-27T01:51:00"/>
  </r>
  <r>
    <n v="2833"/>
    <s v="Star Man Rocket Man"/>
    <s v="A new play about exploring outer space"/>
    <x v="231"/>
    <n v="2923"/>
    <x v="3"/>
    <s v="US"/>
    <s v="USD"/>
    <n v="1444528800"/>
    <n v="1442804633"/>
    <b v="0"/>
    <n v="35"/>
    <b v="1"/>
    <x v="23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x v="17"/>
    <n v="1625"/>
    <x v="3"/>
    <s v="GB"/>
    <s v="GBP"/>
    <n v="1424181600"/>
    <n v="1423041227"/>
    <b v="0"/>
    <n v="20"/>
    <b v="1"/>
    <x v="23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x v="7"/>
    <n v="3250"/>
    <x v="3"/>
    <s v="US"/>
    <s v="USD"/>
    <n v="1399186740"/>
    <n v="1396468782"/>
    <b v="0"/>
    <n v="46"/>
    <b v="1"/>
    <x v="7"/>
    <n v="1.0833333333333333"/>
    <n v="70.652173913043484"/>
    <x v="3"/>
    <s v="indie rock"/>
    <x v="2842"/>
    <d v="2413-05-20T21:50:00"/>
  </r>
  <r>
    <n v="275"/>
    <s v="Finding the Funk"/>
    <s v="A journey through the origins and influence of funk music from James Brown to D'Angelo we are FINDING THE FUNK!"/>
    <x v="2"/>
    <n v="21679"/>
    <x v="3"/>
    <s v="US"/>
    <s v="USD"/>
    <n v="1352511966"/>
    <n v="1349916366"/>
    <b v="1"/>
    <n v="332"/>
    <b v="1"/>
    <x v="31"/>
    <n v="1.08395"/>
    <n v="65.298192771084331"/>
    <x v="0"/>
    <s v="documentary"/>
    <x v="2843"/>
    <d v="2398-08-05T17:41:00"/>
  </r>
  <r>
    <n v="1935"/>
    <s v="the last echo AM/PM Project"/>
    <s v="AM/PM is a 20 song dual-disk album that we're trying to record with your help! AM is a pop album and PM is an ambient/intense album!"/>
    <x v="46"/>
    <n v="2710"/>
    <x v="3"/>
    <s v="US"/>
    <s v="USD"/>
    <n v="1403326740"/>
    <n v="1400106171"/>
    <b v="0"/>
    <n v="50"/>
    <b v="1"/>
    <x v="7"/>
    <n v="1.0840000000000001"/>
    <n v="54.2"/>
    <x v="3"/>
    <s v="indie rock"/>
    <x v="2844"/>
    <d v="2414-09-12T01:50:00"/>
  </r>
  <r>
    <n v="72"/>
    <s v="Trickle"/>
    <s v="A young man forced to live back home after an automobile accident leaves him to rediscover what it means to be a part of his family."/>
    <x v="54"/>
    <n v="2385"/>
    <x v="3"/>
    <s v="US"/>
    <s v="USD"/>
    <n v="1352937600"/>
    <n v="1351210481"/>
    <b v="0"/>
    <n v="41"/>
    <b v="1"/>
    <x v="30"/>
    <n v="1.084090909090909"/>
    <n v="58.170731707317074"/>
    <x v="0"/>
    <s v="shorts"/>
    <x v="2845"/>
    <d v="2398-09-24T00:00:00"/>
  </r>
  <r>
    <n v="1469"/>
    <s v="The Local Global Mashup Show"/>
    <s v="Get the inside edge on the stories that connect Americans to the world -- in your ear every week."/>
    <x v="367"/>
    <n v="47978"/>
    <x v="3"/>
    <s v="US"/>
    <s v="USD"/>
    <n v="1360938109"/>
    <n v="1358346109"/>
    <b v="1"/>
    <n v="321"/>
    <b v="1"/>
    <x v="40"/>
    <n v="1.0842485875706214"/>
    <n v="149.46417445482865"/>
    <x v="2"/>
    <s v="radio &amp; podcasts"/>
    <x v="2846"/>
    <d v="2401-04-06T23:38:10"/>
  </r>
  <r>
    <n v="3560"/>
    <s v="Book Club: A Comedy"/>
    <s v="The world premiere of an endearing play about love, friendship, men's styling putty, Dungeons &amp; Dragons &amp; our capacity for forbearance."/>
    <x v="68"/>
    <n v="3470"/>
    <x v="3"/>
    <s v="CA"/>
    <s v="CAD"/>
    <n v="1432694700"/>
    <n v="1429651266"/>
    <b v="0"/>
    <n v="74"/>
    <b v="1"/>
    <x v="23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n v="1452625822"/>
    <b v="0"/>
    <n v="321"/>
    <b v="1"/>
    <x v="38"/>
    <n v="1.0846283333333333"/>
    <n v="60.820280373831778"/>
    <x v="5"/>
    <s v="tabletop games"/>
    <x v="2848"/>
    <d v="2431-02-25T01:50:00"/>
  </r>
  <r>
    <n v="1032"/>
    <s v="Phantom Ship / Coastal (Album Preorder)"/>
    <s v="Ideal for living rooms and open spaces."/>
    <x v="368"/>
    <n v="5858.84"/>
    <x v="3"/>
    <s v="US"/>
    <s v="USD"/>
    <n v="1466697625"/>
    <n v="1464105625"/>
    <b v="0"/>
    <n v="96"/>
    <b v="1"/>
    <x v="36"/>
    <n v="1.0849703703703704"/>
    <n v="61.029583333333335"/>
    <x v="3"/>
    <s v="electronic music"/>
    <x v="2849"/>
    <d v="2434-10-11T16:04:10"/>
  </r>
  <r>
    <n v="3410"/>
    <s v="the southland company - LAUNCH LOS ANGELES"/>
    <s v="Join us in a campaign benefitting the southland company and its interdisciplinary artistic efforts in Los Angeles."/>
    <x v="7"/>
    <n v="3255"/>
    <x v="3"/>
    <s v="US"/>
    <s v="USD"/>
    <n v="1465196400"/>
    <n v="1462841990"/>
    <b v="0"/>
    <n v="40"/>
    <b v="1"/>
    <x v="23"/>
    <n v="1.085"/>
    <n v="81.375"/>
    <x v="8"/>
    <s v="plays"/>
    <x v="2850"/>
    <d v="2434-04-20T22:00:00"/>
  </r>
  <r>
    <n v="3583"/>
    <s v="The Tragedy of Mario and Juliet"/>
    <s v="Bumbling architect Romeo and handsome contractor Mario meet their match while building a balcony for Verona, NJ siren, Juliet."/>
    <x v="7"/>
    <n v="3255"/>
    <x v="3"/>
    <s v="US"/>
    <s v="USD"/>
    <n v="1460970805"/>
    <n v="1455790405"/>
    <b v="0"/>
    <n v="24"/>
    <b v="1"/>
    <x v="23"/>
    <n v="1.085"/>
    <n v="135.625"/>
    <x v="8"/>
    <s v="plays"/>
    <x v="2851"/>
    <d v="2432-12-17T20:14:10"/>
  </r>
  <r>
    <n v="3002"/>
    <s v="Help Fund the &quot;Back Room&quot; Arts Space at Jimmy's No 43!"/>
    <s v="Make the workshop/ small stage space at Jimmy's No 43 even better than before!"/>
    <x v="11"/>
    <n v="7595.43"/>
    <x v="3"/>
    <s v="US"/>
    <s v="USD"/>
    <n v="1356552252"/>
    <n v="1353960252"/>
    <b v="0"/>
    <n v="104"/>
    <b v="1"/>
    <x v="24"/>
    <n v="1.0850614285714286"/>
    <n v="73.032980769230775"/>
    <x v="8"/>
    <s v="spaces"/>
    <x v="2852"/>
    <d v="2399-11-16T08:42:00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s v="US"/>
    <s v="USD"/>
    <n v="1417465515"/>
    <n v="1415737515"/>
    <b v="0"/>
    <n v="50"/>
    <b v="1"/>
    <x v="25"/>
    <n v="1.0851428571428572"/>
    <n v="75.959999999999994"/>
    <x v="8"/>
    <s v="musical"/>
    <x v="2853"/>
    <d v="2419-03-06T12:12:30"/>
  </r>
  <r>
    <n v="1462"/>
    <s v="Unbound: Fiction on the Radio"/>
    <s v="A new radio show focused on short fiction produced by Louisville Public Media"/>
    <x v="1"/>
    <n v="4340.7"/>
    <x v="3"/>
    <s v="US"/>
    <s v="USD"/>
    <n v="1365609271"/>
    <n v="1363017271"/>
    <b v="1"/>
    <n v="150"/>
    <b v="1"/>
    <x v="40"/>
    <n v="1.085175"/>
    <n v="28.937999999999999"/>
    <x v="2"/>
    <s v="radio &amp; podcasts"/>
    <x v="2854"/>
    <d v="2402-09-29T15:05:10"/>
  </r>
  <r>
    <n v="3430"/>
    <s v="Being Patient"/>
    <s v="We need support for our play so we can promote awareness of kidney diseases and the effect it has on sufferers and their families."/>
    <x v="38"/>
    <n v="2170.9899999999998"/>
    <x v="3"/>
    <s v="GB"/>
    <s v="GBP"/>
    <n v="1406760101"/>
    <n v="1404168101"/>
    <b v="0"/>
    <n v="72"/>
    <b v="1"/>
    <x v="23"/>
    <n v="1.0854949999999999"/>
    <n v="30.152638888888887"/>
    <x v="8"/>
    <s v="plays"/>
    <x v="2855"/>
    <d v="2415-10-14T10:56:50"/>
  </r>
  <r>
    <n v="1290"/>
    <s v="I Died... I Came Back, ... Whatever"/>
    <s v="Sometimes your Heart has to STOP for your Life to START."/>
    <x v="55"/>
    <n v="3800"/>
    <x v="3"/>
    <s v="US"/>
    <s v="USD"/>
    <n v="1429772340"/>
    <n v="1427121931"/>
    <b v="0"/>
    <n v="86"/>
    <b v="1"/>
    <x v="23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s v="US"/>
    <s v="USD"/>
    <n v="1464199591"/>
    <n v="1461607591"/>
    <b v="0"/>
    <n v="61"/>
    <b v="1"/>
    <x v="28"/>
    <n v="1.0860000000000001"/>
    <n v="53.409836065573771"/>
    <x v="6"/>
    <s v="small batch"/>
    <x v="2857"/>
    <d v="2433-12-26T13:05:10"/>
  </r>
  <r>
    <n v="3277"/>
    <s v="Go People does 'Almost, Maine'"/>
    <s v="One of the most popular American plays of the last decade comes to London for its international premiere. Festive and bittersweet."/>
    <x v="6"/>
    <n v="5430"/>
    <x v="3"/>
    <s v="GB"/>
    <s v="GBP"/>
    <n v="1416331406"/>
    <n v="1413735806"/>
    <b v="1"/>
    <n v="100"/>
    <b v="1"/>
    <x v="23"/>
    <n v="1.0860000000000001"/>
    <n v="54.3"/>
    <x v="8"/>
    <s v="plays"/>
    <x v="2858"/>
    <d v="2418-10-26T05:54:20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s v="US"/>
    <s v="USD"/>
    <n v="1489690141"/>
    <n v="1487101741"/>
    <b v="0"/>
    <n v="117"/>
    <b v="0"/>
    <x v="23"/>
    <n v="1.0860666666666667"/>
    <n v="139.23931623931625"/>
    <x v="8"/>
    <s v="plays"/>
    <x v="2859"/>
    <d v="2442-01-23T20:10:10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s v="US"/>
    <s v="USD"/>
    <n v="1447963219"/>
    <n v="1445367619"/>
    <b v="1"/>
    <n v="613"/>
    <b v="1"/>
    <x v="31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s v="US"/>
    <s v="USD"/>
    <n v="1460764800"/>
    <n v="1458157512"/>
    <b v="1"/>
    <n v="206"/>
    <b v="1"/>
    <x v="32"/>
    <n v="1.0864893617021276"/>
    <n v="99.15533980582525"/>
    <x v="3"/>
    <s v="rock"/>
    <x v="2861"/>
    <d v="2432-11-24T00:00:00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s v="US"/>
    <s v="USD"/>
    <n v="1475762400"/>
    <n v="1473160292"/>
    <b v="1"/>
    <n v="116"/>
    <b v="1"/>
    <x v="18"/>
    <n v="1.0865882352941176"/>
    <n v="159.24137931034483"/>
    <x v="7"/>
    <s v="photobooks"/>
    <x v="2862"/>
    <d v="2437-08-25T20:00:00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s v="US"/>
    <s v="USD"/>
    <n v="1396463800"/>
    <n v="1393443400"/>
    <b v="1"/>
    <n v="89"/>
    <b v="1"/>
    <x v="7"/>
    <n v="1.0866"/>
    <n v="61.044943820224717"/>
    <x v="3"/>
    <s v="indie rock"/>
    <x v="2863"/>
    <d v="2412-07-09T18:06:40"/>
  </r>
  <r>
    <n v="524"/>
    <s v="Zero Down"/>
    <s v="Angel on the Corner need YOUR help to raise Â£3,500 to take Zero Down by Sarah Hehir to the Edinburgh Fringe Festival this August!"/>
    <x v="55"/>
    <n v="3803.55"/>
    <x v="3"/>
    <s v="GB"/>
    <s v="GBP"/>
    <n v="1464801169"/>
    <n v="1462209169"/>
    <b v="0"/>
    <n v="130"/>
    <b v="1"/>
    <x v="23"/>
    <n v="1.0867285714285715"/>
    <n v="29.258076923076924"/>
    <x v="8"/>
    <s v="plays"/>
    <x v="2864"/>
    <d v="2434-03-06T04:08:10"/>
  </r>
  <r>
    <n v="3497"/>
    <s v="Send SACKERSON to SD Fringe"/>
    <s v="We've been invited to the San Diego International Fringe Festival. Can you help us get there? Special performances in SLC and OREM."/>
    <x v="371"/>
    <n v="1686"/>
    <x v="3"/>
    <s v="US"/>
    <s v="USD"/>
    <n v="1464904800"/>
    <n v="1463852904"/>
    <b v="0"/>
    <n v="49"/>
    <b v="1"/>
    <x v="23"/>
    <n v="1.0870406189555126"/>
    <n v="34.408163265306122"/>
    <x v="8"/>
    <s v="plays"/>
    <x v="2865"/>
    <d v="2434-03-18T04:00:00"/>
  </r>
  <r>
    <n v="3039"/>
    <s v="Shelter the Schmee"/>
    <s v="After 22 yrs downstairs we are &quot;getting out of  our parents basement&quot; and building a new 50 seat theater in a new location."/>
    <x v="2"/>
    <n v="21742.78"/>
    <x v="3"/>
    <s v="US"/>
    <s v="USD"/>
    <n v="1388303940"/>
    <n v="1386011038"/>
    <b v="0"/>
    <n v="236"/>
    <b v="1"/>
    <x v="24"/>
    <n v="1.0871389999999999"/>
    <n v="92.130423728813554"/>
    <x v="8"/>
    <s v="spaces"/>
    <x v="2866"/>
    <d v="2409-12-08T07:50:00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s v="US"/>
    <s v="USD"/>
    <n v="1324014521"/>
    <n v="1318826921"/>
    <b v="0"/>
    <n v="149"/>
    <b v="1"/>
    <x v="32"/>
    <n v="1.0874800874800874"/>
    <n v="40.547315436241611"/>
    <x v="3"/>
    <s v="rock"/>
    <x v="2867"/>
    <d v="2389-07-25T10:06:50"/>
  </r>
  <r>
    <n v="819"/>
    <s v="Winter Tour"/>
    <s v="We are touring the Southeast in support of our new EP"/>
    <x v="34"/>
    <n v="435"/>
    <x v="3"/>
    <s v="US"/>
    <s v="USD"/>
    <n v="1387601040"/>
    <n v="1386806254"/>
    <b v="0"/>
    <n v="14"/>
    <b v="1"/>
    <x v="32"/>
    <n v="1.0874999999999999"/>
    <n v="31.071428571428573"/>
    <x v="3"/>
    <s v="rock"/>
    <x v="2868"/>
    <d v="2409-09-17T23:20:00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s v="US"/>
    <s v="USD"/>
    <n v="1483822800"/>
    <n v="1481058170"/>
    <b v="0"/>
    <n v="34"/>
    <b v="1"/>
    <x v="18"/>
    <n v="1.0874999999999999"/>
    <n v="63.970588235294116"/>
    <x v="7"/>
    <s v="photobooks"/>
    <x v="2869"/>
    <d v="2440-03-15T18:00:00"/>
  </r>
  <r>
    <n v="3035"/>
    <s v="The Coalition Theater"/>
    <s v="Help create a permanent home for live comedy shows and classes in Downtown RVA."/>
    <x v="23"/>
    <n v="27196.71"/>
    <x v="3"/>
    <s v="US"/>
    <s v="USD"/>
    <n v="1367674009"/>
    <n v="1365082009"/>
    <b v="0"/>
    <n v="307"/>
    <b v="1"/>
    <x v="24"/>
    <n v="1.0878684000000001"/>
    <n v="88.588631921824103"/>
    <x v="8"/>
    <s v="spaces"/>
    <x v="2870"/>
    <d v="2403-05-26T14:28:10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s v="GB"/>
    <s v="GBP"/>
    <n v="1433964444"/>
    <n v="1431372444"/>
    <b v="0"/>
    <n v="41"/>
    <b v="1"/>
    <x v="23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x v="104"/>
    <n v="38082.69"/>
    <x v="3"/>
    <s v="US"/>
    <s v="USD"/>
    <n v="1442345940"/>
    <n v="1439494863"/>
    <b v="0"/>
    <n v="574"/>
    <b v="1"/>
    <x v="29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s v="GB"/>
    <s v="GBP"/>
    <n v="1462545358"/>
    <n v="1459953358"/>
    <b v="1"/>
    <n v="117"/>
    <b v="1"/>
    <x v="23"/>
    <n v="1.0881428571428571"/>
    <n v="65.102564102564102"/>
    <x v="8"/>
    <s v="plays"/>
    <x v="2873"/>
    <d v="2433-06-18T01:59:40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s v="US"/>
    <s v="USD"/>
    <n v="1460936694"/>
    <n v="1455756294"/>
    <b v="0"/>
    <n v="69"/>
    <b v="1"/>
    <x v="24"/>
    <n v="1.0883333333333334"/>
    <n v="94.637681159420296"/>
    <x v="8"/>
    <s v="spaces"/>
    <x v="2874"/>
    <d v="2432-12-13T21:29:00"/>
  </r>
  <r>
    <n v="2558"/>
    <s v="Hopkins Sinfonia 2015 Season"/>
    <s v="The Hopkins Sinfonia is looking for your support to run our 2015 Season made up of five concerts."/>
    <x v="203"/>
    <n v="1361"/>
    <x v="3"/>
    <s v="AU"/>
    <s v="AUD"/>
    <n v="1430488740"/>
    <n v="1427747906"/>
    <b v="0"/>
    <n v="18"/>
    <b v="1"/>
    <x v="37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x v="78"/>
    <n v="980"/>
    <x v="3"/>
    <s v="US"/>
    <s v="USD"/>
    <n v="1367902740"/>
    <n v="1366251510"/>
    <b v="0"/>
    <n v="13"/>
    <b v="1"/>
    <x v="32"/>
    <n v="1.0888888888888888"/>
    <n v="75.384615384615387"/>
    <x v="3"/>
    <s v="rock"/>
    <x v="2876"/>
    <d v="2403-06-22T01:50:00"/>
  </r>
  <r>
    <n v="298"/>
    <s v="DisHonesty - A Documentary Feature Film"/>
    <s v="The truth is, we all lie - and by &quot;we,&quot; we mean everyone!"/>
    <x v="373"/>
    <n v="137254.84"/>
    <x v="3"/>
    <s v="US"/>
    <s v="USD"/>
    <n v="1399669200"/>
    <n v="1394536048"/>
    <b v="1"/>
    <n v="2436"/>
    <b v="1"/>
    <x v="31"/>
    <n v="1.089324126984127"/>
    <n v="56.344351395730705"/>
    <x v="0"/>
    <s v="documentary"/>
    <x v="2877"/>
    <d v="2413-07-15T18:00:00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s v="US"/>
    <s v="USD"/>
    <n v="1436290233"/>
    <n v="1433698233"/>
    <b v="0"/>
    <n v="39"/>
    <b v="1"/>
    <x v="23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x v="60"/>
    <n v="545"/>
    <x v="3"/>
    <s v="GB"/>
    <s v="GBP"/>
    <n v="1402848000"/>
    <n v="1400570787"/>
    <b v="1"/>
    <n v="15"/>
    <b v="1"/>
    <x v="23"/>
    <n v="1.0900000000000001"/>
    <n v="36.333333333333336"/>
    <x v="8"/>
    <s v="plays"/>
    <x v="2879"/>
    <d v="2414-07-18T16:00:00"/>
  </r>
  <r>
    <n v="3183"/>
    <s v="The Seagull on The River"/>
    <s v="Anton Chekhov's The Seagull. An outdoor Amphitheater in Manhattan. Trees. A River. Daybreak."/>
    <x v="46"/>
    <n v="2725"/>
    <x v="3"/>
    <s v="US"/>
    <s v="USD"/>
    <n v="1377284669"/>
    <n v="1375729469"/>
    <b v="1"/>
    <n v="68"/>
    <b v="1"/>
    <x v="23"/>
    <n v="1.0900000000000001"/>
    <n v="40.073529411764703"/>
    <x v="8"/>
    <s v="plays"/>
    <x v="2880"/>
    <d v="2406-06-11T22:44:50"/>
  </r>
  <r>
    <n v="3834"/>
    <s v="Better to Have Loved...?"/>
    <s v="About the impact of addiction on relationships; my play hopes to inspire &amp; support those affected to connect with their own creativity"/>
    <x v="7"/>
    <n v="3271"/>
    <x v="3"/>
    <s v="GB"/>
    <s v="GBP"/>
    <n v="1434624067"/>
    <n v="1432032067"/>
    <b v="0"/>
    <n v="57"/>
    <b v="1"/>
    <x v="23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x v="231"/>
    <n v="2945"/>
    <x v="3"/>
    <s v="US"/>
    <s v="USD"/>
    <n v="1458480560"/>
    <n v="1455892160"/>
    <b v="0"/>
    <n v="33"/>
    <b v="1"/>
    <x v="18"/>
    <n v="1.0907407407407408"/>
    <n v="89.242424242424249"/>
    <x v="7"/>
    <s v="photobooks"/>
    <x v="2882"/>
    <d v="2432-03-04T14:53:20"/>
  </r>
  <r>
    <n v="1362"/>
    <s v="A Fantastic Affair: Karl Barth in America 1962â€“Research"/>
    <s v="The never-before-told story of Karl Barth's (first and only) journey to the United States in 1962."/>
    <x v="19"/>
    <n v="1091"/>
    <x v="3"/>
    <s v="US"/>
    <s v="USD"/>
    <n v="1378592731"/>
    <n v="1373408731"/>
    <b v="0"/>
    <n v="25"/>
    <b v="1"/>
    <x v="34"/>
    <n v="1.091"/>
    <n v="43.64"/>
    <x v="2"/>
    <s v="nonfiction"/>
    <x v="2883"/>
    <d v="2406-11-10T08:15:10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s v="GB"/>
    <s v="GBP"/>
    <n v="1450051200"/>
    <n v="1447594176"/>
    <b v="0"/>
    <n v="46"/>
    <b v="1"/>
    <x v="23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x v="270"/>
    <n v="3055"/>
    <x v="3"/>
    <s v="US"/>
    <s v="USD"/>
    <n v="1430154720"/>
    <n v="1427224606"/>
    <b v="0"/>
    <n v="19"/>
    <b v="1"/>
    <x v="32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x v="28"/>
    <n v="8730"/>
    <x v="2"/>
    <s v="US"/>
    <s v="USD"/>
    <n v="1489775641"/>
    <n v="1487360041"/>
    <b v="0"/>
    <n v="101"/>
    <b v="0"/>
    <x v="17"/>
    <n v="1.0912500000000001"/>
    <n v="86.43564356435644"/>
    <x v="3"/>
    <s v="faith"/>
    <x v="2886"/>
    <d v="2442-02-02T17:40:10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x v="3"/>
    <s v="US"/>
    <s v="USD"/>
    <n v="1411743789"/>
    <n v="1409151789"/>
    <b v="0"/>
    <n v="101"/>
    <b v="1"/>
    <x v="29"/>
    <n v="1.0913513513513513"/>
    <n v="199.9009900990099"/>
    <x v="0"/>
    <s v="television"/>
    <x v="2887"/>
    <d v="2417-05-13T06:31:30"/>
  </r>
  <r>
    <n v="286"/>
    <s v="George Tice: Seeing Beyond the Moment"/>
    <s v="A documentary film on the life of legendary photographer George Tice by Peter Bosco, Bruce Wodder and Douglas Underdahl."/>
    <x v="57"/>
    <n v="16373"/>
    <x v="3"/>
    <s v="US"/>
    <s v="USD"/>
    <n v="1364236524"/>
    <n v="1360352124"/>
    <b v="1"/>
    <n v="135"/>
    <b v="1"/>
    <x v="31"/>
    <n v="1.0915333333333332"/>
    <n v="121.28148148148148"/>
    <x v="0"/>
    <s v="documentary"/>
    <x v="2888"/>
    <d v="2402-04-23T17:54:00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s v="GB"/>
    <s v="GBP"/>
    <n v="1430439411"/>
    <n v="1425259011"/>
    <b v="0"/>
    <n v="113"/>
    <b v="1"/>
    <x v="32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x v="7"/>
    <n v="3275"/>
    <x v="3"/>
    <s v="US"/>
    <s v="USD"/>
    <n v="1440381600"/>
    <n v="1438639130"/>
    <b v="0"/>
    <n v="24"/>
    <b v="1"/>
    <x v="23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x v="7"/>
    <n v="3275"/>
    <x v="3"/>
    <s v="GB"/>
    <s v="GBP"/>
    <n v="1407524004"/>
    <n v="1404932004"/>
    <b v="0"/>
    <n v="39"/>
    <b v="1"/>
    <x v="23"/>
    <n v="1.0916666666666666"/>
    <n v="83.974358974358978"/>
    <x v="8"/>
    <s v="plays"/>
    <x v="2891"/>
    <d v="2416-01-10T20:54:00"/>
  </r>
  <r>
    <n v="3702"/>
    <s v="SANKARA"/>
    <s v="Shakespeare's &quot;Julius Caesar&quot; inspires the unforgettable story of the &quot;African Che Guevara&quot; Thomas Sankara, President of Burkina Faso."/>
    <x v="7"/>
    <n v="3275"/>
    <x v="3"/>
    <s v="GB"/>
    <s v="GBP"/>
    <n v="1468191540"/>
    <n v="1464958484"/>
    <b v="0"/>
    <n v="21"/>
    <b v="1"/>
    <x v="23"/>
    <n v="1.0916666666666666"/>
    <n v="155.95238095238096"/>
    <x v="8"/>
    <s v="plays"/>
    <x v="2892"/>
    <d v="2435-04-02T13:50:00"/>
  </r>
  <r>
    <n v="3260"/>
    <s v="Keep the Art of Marionettes Alive With PUPPETWORKS!"/>
    <s v="We're looking to raise money to continue bringing Brooklyn the vanishing art form of marionette puppetry."/>
    <x v="6"/>
    <n v="5462"/>
    <x v="3"/>
    <s v="US"/>
    <s v="USD"/>
    <n v="1448903318"/>
    <n v="1445875718"/>
    <b v="1"/>
    <n v="73"/>
    <b v="1"/>
    <x v="23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s v="US"/>
    <s v="USD"/>
    <n v="1454433998"/>
    <n v="1453137998"/>
    <b v="0"/>
    <n v="156"/>
    <b v="1"/>
    <x v="24"/>
    <n v="1.0934166666666667"/>
    <n v="84.108974358974365"/>
    <x v="8"/>
    <s v="spaces"/>
    <x v="2894"/>
    <d v="2430-11-22T06:26:20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x v="3"/>
    <s v="US"/>
    <s v="USD"/>
    <n v="1323747596"/>
    <n v="1320287996"/>
    <b v="1"/>
    <n v="103"/>
    <b v="1"/>
    <x v="7"/>
    <n v="1.0935829457364341"/>
    <n v="68.481650485436887"/>
    <x v="3"/>
    <s v="indie rock"/>
    <x v="2895"/>
    <d v="2389-06-24T12:39:20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s v="US"/>
    <s v="USD"/>
    <n v="1349517540"/>
    <n v="1347137731"/>
    <b v="0"/>
    <n v="54"/>
    <b v="1"/>
    <x v="7"/>
    <n v="1.0936440000000001"/>
    <n v="50.631666666666668"/>
    <x v="3"/>
    <s v="indie rock"/>
    <x v="2896"/>
    <d v="2397-08-24T03:50:00"/>
  </r>
  <r>
    <n v="3664"/>
    <s v="Cubs: an Original Work"/>
    <s v="An Original Short Play: two young women search for answers about sexuality, the history they are taught, and their animal instincts."/>
    <x v="168"/>
    <n v="875"/>
    <x v="3"/>
    <s v="US"/>
    <s v="USD"/>
    <n v="1466056689"/>
    <n v="1464847089"/>
    <b v="0"/>
    <n v="19"/>
    <b v="1"/>
    <x v="23"/>
    <n v="1.09375"/>
    <n v="46.05263157894737"/>
    <x v="8"/>
    <s v="plays"/>
    <x v="2897"/>
    <d v="2434-07-29T11:41:30"/>
  </r>
  <r>
    <n v="723"/>
    <s v="The 2015 Pro Football Beast Book"/>
    <s v="The Definitive (and Slightly Ridiculous) Guide to Enjoying the 2015 Pro Football Season"/>
    <x v="6"/>
    <n v="5469"/>
    <x v="3"/>
    <s v="US"/>
    <s v="USD"/>
    <n v="1438228740"/>
    <n v="1435606549"/>
    <b v="0"/>
    <n v="100"/>
    <b v="1"/>
    <x v="34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s v="US"/>
    <s v="USD"/>
    <n v="1358755140"/>
    <n v="1357187280"/>
    <b v="0"/>
    <n v="14"/>
    <b v="1"/>
    <x v="32"/>
    <n v="1.0941176470588236"/>
    <n v="132.85714285714286"/>
    <x v="3"/>
    <s v="rock"/>
    <x v="2899"/>
    <d v="2400-07-28T07:50:00"/>
  </r>
  <r>
    <n v="3586"/>
    <s v="Actors &amp; Musicians who are Blind or Autistic"/>
    <s v="See Theatre In A New Light"/>
    <x v="37"/>
    <n v="8207"/>
    <x v="3"/>
    <s v="US"/>
    <s v="USD"/>
    <n v="1474649070"/>
    <n v="1469465070"/>
    <b v="0"/>
    <n v="54"/>
    <b v="1"/>
    <x v="23"/>
    <n v="1.0942666666666667"/>
    <n v="151.9814814814815"/>
    <x v="8"/>
    <s v="plays"/>
    <x v="2900"/>
    <d v="2437-04-18T23:25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x v="3"/>
    <s v="US"/>
    <s v="USD"/>
    <n v="1444778021"/>
    <n v="1442963621"/>
    <b v="0"/>
    <n v="132"/>
    <b v="1"/>
    <x v="37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x v="20"/>
    <n v="10950"/>
    <x v="3"/>
    <s v="US"/>
    <s v="USD"/>
    <n v="1353551160"/>
    <n v="1348363560"/>
    <b v="0"/>
    <n v="128"/>
    <b v="1"/>
    <x v="35"/>
    <n v="1.095"/>
    <n v="85.546875"/>
    <x v="3"/>
    <s v="pop"/>
    <x v="2902"/>
    <d v="2398-12-04T00:20:00"/>
  </r>
  <r>
    <n v="3223"/>
    <s v="Good People by David Lindsay-Abaire at Waterfront Playhouse"/>
    <s v="Bringing David Lindsay-Abaire's award-winning story of our times to the East Bay."/>
    <x v="353"/>
    <n v="3395"/>
    <x v="3"/>
    <s v="US"/>
    <s v="USD"/>
    <n v="1440100976"/>
    <n v="1437508976"/>
    <b v="1"/>
    <n v="74"/>
    <b v="1"/>
    <x v="23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s v="US"/>
    <s v="USD"/>
    <n v="1462125358"/>
    <n v="1459533358"/>
    <b v="0"/>
    <n v="238"/>
    <b v="1"/>
    <x v="23"/>
    <n v="1.0952500000000001"/>
    <n v="92.037815126050418"/>
    <x v="8"/>
    <s v="plays"/>
    <x v="2904"/>
    <d v="2433-04-30T11:19:40"/>
  </r>
  <r>
    <n v="3670"/>
    <s v="Royal Holloway's Drama Society Presents 'Posh'"/>
    <s v="Debauchery, laughter, violence and politics. Why wouldn't you want help Drama Soc's production of 'Posh' be the best it can be?"/>
    <x v="375"/>
    <n v="241"/>
    <x v="3"/>
    <s v="GB"/>
    <s v="GBP"/>
    <n v="1433113200"/>
    <n v="1431951611"/>
    <b v="0"/>
    <n v="12"/>
    <b v="1"/>
    <x v="23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s v="CA"/>
    <s v="CAD"/>
    <n v="1443127082"/>
    <n v="1440535082"/>
    <b v="0"/>
    <n v="50"/>
    <b v="1"/>
    <x v="36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s v="CA"/>
    <s v="CAD"/>
    <n v="1433131140"/>
    <n v="1429120908"/>
    <b v="0"/>
    <n v="11"/>
    <b v="1"/>
    <x v="23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x v="6"/>
    <n v="5478"/>
    <x v="3"/>
    <s v="US"/>
    <s v="USD"/>
    <n v="1297977427"/>
    <n v="1292793427"/>
    <b v="1"/>
    <n v="60"/>
    <b v="1"/>
    <x v="23"/>
    <n v="1.0955999999999999"/>
    <n v="91.3"/>
    <x v="8"/>
    <s v="plays"/>
    <x v="2908"/>
    <d v="2381-04-24T20:51:10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s v="US"/>
    <s v="USD"/>
    <n v="1427342400"/>
    <n v="1424927159"/>
    <b v="0"/>
    <n v="108"/>
    <b v="1"/>
    <x v="23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x v="7"/>
    <n v="3289"/>
    <x v="3"/>
    <s v="US"/>
    <s v="USD"/>
    <n v="1396648800"/>
    <n v="1395407445"/>
    <b v="0"/>
    <n v="117"/>
    <b v="1"/>
    <x v="29"/>
    <n v="1.0963333333333334"/>
    <n v="28.111111111111111"/>
    <x v="0"/>
    <s v="television"/>
    <x v="2910"/>
    <d v="2412-07-31T04:00:00"/>
  </r>
  <r>
    <n v="3432"/>
    <s v="Love Letters"/>
    <s v="Bare Theatre stages A.R. Gurney's Pulitzer Finalist script about a relationship spanning a lifetime and long distance."/>
    <x v="38"/>
    <n v="2193"/>
    <x v="3"/>
    <s v="US"/>
    <s v="USD"/>
    <n v="1454709600"/>
    <n v="1452520614"/>
    <b v="0"/>
    <n v="42"/>
    <b v="1"/>
    <x v="23"/>
    <n v="1.0965"/>
    <n v="52.214285714285715"/>
    <x v="8"/>
    <s v="plays"/>
    <x v="2911"/>
    <d v="2430-12-24T04:00:00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s v="US"/>
    <s v="USD"/>
    <n v="1410210685"/>
    <n v="1408050685"/>
    <b v="0"/>
    <n v="52"/>
    <b v="1"/>
    <x v="25"/>
    <n v="1.0966666666666667"/>
    <n v="94.90384615384616"/>
    <x v="8"/>
    <s v="musical"/>
    <x v="2912"/>
    <d v="2416-11-16T19:54:10"/>
  </r>
  <r>
    <n v="2186"/>
    <s v="Latitude 90Â° : The Origin"/>
    <s v="The real-time digital social deduction game where there's no moderator, no sleeping, and no dying."/>
    <x v="2"/>
    <n v="21935"/>
    <x v="3"/>
    <s v="US"/>
    <s v="USD"/>
    <n v="1473213600"/>
    <n v="1470062743"/>
    <b v="0"/>
    <n v="392"/>
    <b v="1"/>
    <x v="38"/>
    <n v="1.0967499999999999"/>
    <n v="55.956632653061227"/>
    <x v="5"/>
    <s v="tabletop games"/>
    <x v="2913"/>
    <d v="2436-11-03T20:00:00"/>
  </r>
  <r>
    <n v="3029"/>
    <s v="Ground Floor Theatre"/>
    <s v="We're building a new theatre venue in Austin! Austin is growing, but we are losing space for artists- help us keep local theatre alive!"/>
    <x v="41"/>
    <n v="32903"/>
    <x v="3"/>
    <s v="US"/>
    <s v="USD"/>
    <n v="1416285300"/>
    <n v="1413824447"/>
    <b v="0"/>
    <n v="348"/>
    <b v="1"/>
    <x v="24"/>
    <n v="1.0967666666666667"/>
    <n v="94.548850574712645"/>
    <x v="8"/>
    <s v="spaces"/>
    <x v="2914"/>
    <d v="2418-10-20T21:50:00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x v="3"/>
    <s v="US"/>
    <s v="USD"/>
    <n v="1467752334"/>
    <n v="1465160334"/>
    <b v="0"/>
    <n v="65"/>
    <b v="1"/>
    <x v="32"/>
    <n v="1.0968181818181819"/>
    <n v="74.246153846153845"/>
    <x v="3"/>
    <s v="rock"/>
    <x v="2915"/>
    <d v="2435-02-10T17:49:00"/>
  </r>
  <r>
    <n v="3621"/>
    <s v="EverScape"/>
    <s v="Bare Theatre and Sonorous Road collaborate on the NC debut of  Allan Maule's gamer fantasy play that was extended in New York."/>
    <x v="7"/>
    <n v="3292"/>
    <x v="3"/>
    <s v="US"/>
    <s v="USD"/>
    <n v="1475269200"/>
    <n v="1473200844"/>
    <b v="0"/>
    <n v="70"/>
    <b v="1"/>
    <x v="23"/>
    <n v="1.0973333333333333"/>
    <n v="47.028571428571432"/>
    <x v="8"/>
    <s v="plays"/>
    <x v="2916"/>
    <d v="2437-06-29T18:00:00"/>
  </r>
  <r>
    <n v="3448"/>
    <s v="The Mount, new play about Edith Wharton"/>
    <s v="The Mount-- a new play based off the life of Edith Wharton-- is having its premiere reading AT the real Mount in Lenox, MA!"/>
    <x v="180"/>
    <n v="2305"/>
    <x v="3"/>
    <s v="US"/>
    <s v="USD"/>
    <n v="1418784689"/>
    <n v="1416192689"/>
    <b v="0"/>
    <n v="45"/>
    <b v="1"/>
    <x v="23"/>
    <n v="1.0976190476190477"/>
    <n v="51.222222222222221"/>
    <x v="8"/>
    <s v="plays"/>
    <x v="2917"/>
    <d v="2419-08-06T04:34:50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s v="US"/>
    <s v="USD"/>
    <n v="1447295460"/>
    <n v="1444747843"/>
    <b v="0"/>
    <n v="165"/>
    <b v="1"/>
    <x v="23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s v="US"/>
    <s v="USD"/>
    <n v="1469770500"/>
    <n v="1468362207"/>
    <b v="0"/>
    <n v="47"/>
    <b v="1"/>
    <x v="29"/>
    <n v="1.0977744436109027"/>
    <n v="93.40425531914893"/>
    <x v="0"/>
    <s v="television"/>
    <x v="2919"/>
    <d v="2435-10-02T07:5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s v="US"/>
    <s v="USD"/>
    <n v="1445065210"/>
    <n v="1442473210"/>
    <b v="0"/>
    <n v="45"/>
    <b v="1"/>
    <x v="23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s v="US"/>
    <s v="USD"/>
    <n v="1412135940"/>
    <n v="1410840126"/>
    <b v="1"/>
    <n v="37"/>
    <b v="1"/>
    <x v="23"/>
    <n v="1.0988461538461538"/>
    <n v="77.21621621621621"/>
    <x v="8"/>
    <s v="plays"/>
    <x v="2921"/>
    <d v="2417-06-27T15:50:00"/>
  </r>
  <r>
    <n v="1025"/>
    <s v="[NUREN] The New Renaissance"/>
    <s v="Jake Kaufman and Jessie Seely present THE WORLD'S FIRST VIRTUAL REALITY ROCK OPERA."/>
    <x v="48"/>
    <n v="76949.820000000007"/>
    <x v="3"/>
    <s v="US"/>
    <s v="USD"/>
    <n v="1426532437"/>
    <n v="1423944037"/>
    <b v="1"/>
    <n v="1071"/>
    <b v="1"/>
    <x v="36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x v="280"/>
    <n v="1870"/>
    <x v="3"/>
    <s v="GB"/>
    <s v="GBP"/>
    <n v="1444172340"/>
    <n v="1441822828"/>
    <b v="0"/>
    <n v="52"/>
    <b v="1"/>
    <x v="23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x v="60"/>
    <n v="550"/>
    <x v="3"/>
    <s v="US"/>
    <s v="USD"/>
    <n v="1357160384"/>
    <n v="1354568384"/>
    <b v="0"/>
    <n v="11"/>
    <b v="1"/>
    <x v="32"/>
    <n v="1.1000000000000001"/>
    <n v="50"/>
    <x v="3"/>
    <s v="rock"/>
    <x v="2924"/>
    <d v="2400-01-25T17:57:20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s v="US"/>
    <s v="USD"/>
    <n v="1312212855"/>
    <n v="1307028855"/>
    <b v="0"/>
    <n v="11"/>
    <b v="1"/>
    <x v="37"/>
    <n v="1.1000000000000001"/>
    <n v="100"/>
    <x v="3"/>
    <s v="classical music"/>
    <x v="2925"/>
    <d v="2385-10-28T11:42:30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s v="GB"/>
    <s v="GBP"/>
    <n v="1440245273"/>
    <n v="1438085273"/>
    <b v="0"/>
    <n v="18"/>
    <b v="1"/>
    <x v="23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s v="GB"/>
    <s v="GBP"/>
    <n v="1462519041"/>
    <n v="1459927041"/>
    <b v="0"/>
    <n v="89"/>
    <b v="1"/>
    <x v="23"/>
    <n v="1.1000000000000001"/>
    <n v="49.438202247191015"/>
    <x v="8"/>
    <s v="plays"/>
    <x v="2927"/>
    <d v="2433-06-15T00:53:30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s v="US"/>
    <s v="USD"/>
    <n v="1424910910"/>
    <n v="1424306110"/>
    <b v="0"/>
    <n v="18"/>
    <b v="1"/>
    <x v="23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s v="US"/>
    <s v="USD"/>
    <n v="1422853140"/>
    <n v="1421439552"/>
    <b v="0"/>
    <n v="10"/>
    <b v="1"/>
    <x v="23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x v="57"/>
    <n v="16501"/>
    <x v="3"/>
    <s v="CA"/>
    <s v="CAD"/>
    <n v="1429152600"/>
    <n v="1426815699"/>
    <b v="0"/>
    <n v="128"/>
    <b v="1"/>
    <x v="24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s v="DE"/>
    <s v="EUR"/>
    <n v="1453244340"/>
    <n v="1448136417"/>
    <b v="0"/>
    <n v="76"/>
    <b v="1"/>
    <x v="23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x v="46"/>
    <n v="2751"/>
    <x v="3"/>
    <s v="US"/>
    <s v="USD"/>
    <n v="1368235344"/>
    <n v="1365643344"/>
    <b v="0"/>
    <n v="66"/>
    <b v="1"/>
    <x v="29"/>
    <n v="1.1004"/>
    <n v="41.68181818181818"/>
    <x v="0"/>
    <s v="television"/>
    <x v="2932"/>
    <d v="2403-07-30T13:44:00"/>
  </r>
  <r>
    <n v="3518"/>
    <s v="BEASTS OF BAVERLY GROVE"/>
    <s v="One play.  Two theaters.  See the story from both sides and then decide for yourself - who are the BEASTS OF BAVERLY GROVE?"/>
    <x v="17"/>
    <n v="1650.69"/>
    <x v="3"/>
    <s v="US"/>
    <s v="USD"/>
    <n v="1412259660"/>
    <n v="1410461299"/>
    <b v="0"/>
    <n v="33"/>
    <b v="1"/>
    <x v="23"/>
    <n v="1.10046"/>
    <n v="50.020909090909093"/>
    <x v="8"/>
    <s v="plays"/>
    <x v="2933"/>
    <d v="2417-07-11T23:30:00"/>
  </r>
  <r>
    <n v="2606"/>
    <s v="2000 Student Projects to the Edge of Space"/>
    <s v="PongSat 2 !!!!!_x000a__x000a_On September 27, 2014 we are going to send 2000 student projects to the edge of space."/>
    <x v="122"/>
    <n v="12106"/>
    <x v="3"/>
    <s v="US"/>
    <s v="USD"/>
    <n v="1398791182"/>
    <n v="1396026382"/>
    <b v="1"/>
    <n v="385"/>
    <b v="1"/>
    <x v="21"/>
    <n v="1.1005454545454545"/>
    <n v="31.444155844155844"/>
    <x v="1"/>
    <s v="space exploration"/>
    <x v="2934"/>
    <d v="2413-04-05T03:03:40"/>
  </r>
  <r>
    <n v="3598"/>
    <s v="Cinderella"/>
    <s v="River City Theatre Company needs your support as we embark on our thirteenth production, CINDERELLA!"/>
    <x v="19"/>
    <n v="1101"/>
    <x v="3"/>
    <s v="US"/>
    <s v="USD"/>
    <n v="1409720340"/>
    <n v="1408129822"/>
    <b v="0"/>
    <n v="27"/>
    <b v="1"/>
    <x v="23"/>
    <n v="1.101"/>
    <n v="40.777777777777779"/>
    <x v="8"/>
    <s v="plays"/>
    <x v="2935"/>
    <d v="2416-09-21T01:50:00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s v="US"/>
    <s v="USD"/>
    <n v="1404190740"/>
    <n v="1401214581"/>
    <b v="0"/>
    <n v="30"/>
    <b v="1"/>
    <x v="23"/>
    <n v="1.101"/>
    <n v="73.400000000000006"/>
    <x v="8"/>
    <s v="plays"/>
    <x v="2936"/>
    <d v="2414-12-21T01:50:00"/>
  </r>
  <r>
    <n v="338"/>
    <s v="Queer Genius"/>
    <s v="&quot;Queer Genius&quot; explores the lives of four visionary queer artists: Eileen Myles, Barbara Hammer, Jibz Cameron and Shannon Funchess"/>
    <x v="57"/>
    <n v="16520.04"/>
    <x v="3"/>
    <s v="US"/>
    <s v="USD"/>
    <n v="1472864400"/>
    <n v="1468001290"/>
    <b v="1"/>
    <n v="236"/>
    <b v="1"/>
    <x v="31"/>
    <n v="1.1013360000000001"/>
    <n v="70.000169491525426"/>
    <x v="0"/>
    <s v="documentary"/>
    <x v="2937"/>
    <d v="2436-09-24T10:00:00"/>
  </r>
  <r>
    <n v="369"/>
    <s v="Alpine Zone"/>
    <s v="A documentary of one woman's attempt at solo hiking 2,000 miles, in an effort to understand herself and societal expectations."/>
    <x v="32"/>
    <n v="7160.12"/>
    <x v="3"/>
    <s v="US"/>
    <s v="USD"/>
    <n v="1326633269"/>
    <n v="1324041269"/>
    <b v="0"/>
    <n v="167"/>
    <b v="1"/>
    <x v="31"/>
    <n v="1.1015569230769231"/>
    <n v="42.874970059880241"/>
    <x v="0"/>
    <s v="documentary"/>
    <x v="2938"/>
    <d v="2390-05-24T12:24:50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s v="US"/>
    <s v="USD"/>
    <n v="1403323140"/>
    <n v="1400704672"/>
    <b v="0"/>
    <n v="113"/>
    <b v="1"/>
    <x v="31"/>
    <n v="1.1016142857142857"/>
    <n v="68.24159292035398"/>
    <x v="0"/>
    <s v="documentary"/>
    <x v="2939"/>
    <d v="2414-09-11T15:50:00"/>
  </r>
  <r>
    <n v="2458"/>
    <s v="Smoke, Loaf &amp; Saucer"/>
    <s v="Three ladies starting a small bakery/toast bar concept @SmorgasburgLA.  House made pastries and bread using local and fun ingredients."/>
    <x v="6"/>
    <n v="5509"/>
    <x v="3"/>
    <s v="US"/>
    <s v="USD"/>
    <n v="1465498800"/>
    <n v="1462481718"/>
    <b v="0"/>
    <n v="80"/>
    <b v="1"/>
    <x v="28"/>
    <n v="1.1017999999999999"/>
    <n v="68.862499999999997"/>
    <x v="6"/>
    <s v="small batch"/>
    <x v="2940"/>
    <d v="2434-05-25T22:00:00"/>
  </r>
  <r>
    <n v="1391"/>
    <s v="Rules and Regulations"/>
    <s v="With the money donated through this project we intend on investing in sound equipment for live shows"/>
    <x v="60"/>
    <n v="551"/>
    <x v="3"/>
    <s v="US"/>
    <s v="USD"/>
    <n v="1440219540"/>
    <n v="1436369818"/>
    <b v="0"/>
    <n v="13"/>
    <b v="1"/>
    <x v="32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x v="38"/>
    <n v="2204"/>
    <x v="3"/>
    <s v="GB"/>
    <s v="GBP"/>
    <n v="1408039860"/>
    <n v="1405248503"/>
    <b v="0"/>
    <n v="83"/>
    <b v="1"/>
    <x v="35"/>
    <n v="1.1020000000000001"/>
    <n v="26.554216867469879"/>
    <x v="3"/>
    <s v="pop"/>
    <x v="2942"/>
    <d v="2416-03-10T13:50:00"/>
  </r>
  <r>
    <n v="3337"/>
    <s v="Das Ding - A Globetrotting Comedy"/>
    <s v="StoneCrabs is thrilled to bring to the UK the first English production of Philipp LÃ¶hleâ€™s play Das Ding (The Thing)."/>
    <x v="46"/>
    <n v="2755"/>
    <x v="3"/>
    <s v="GB"/>
    <s v="GBP"/>
    <n v="1412974800"/>
    <n v="1411109167"/>
    <b v="0"/>
    <n v="34"/>
    <b v="1"/>
    <x v="23"/>
    <n v="1.1020000000000001"/>
    <n v="81.029411764705884"/>
    <x v="8"/>
    <s v="plays"/>
    <x v="2943"/>
    <d v="2417-10-02T18:00:00"/>
  </r>
  <r>
    <n v="3772"/>
    <s v="Make &quot;Tonya and Nancy&quot; a Rock Opera!"/>
    <s v="A dark comedy about two girls, one knee, and the 1994 Olympics. Help us make sure &quot;Tonya and Nancy&quot; rocks!"/>
    <x v="6"/>
    <n v="5510"/>
    <x v="3"/>
    <s v="US"/>
    <s v="USD"/>
    <n v="1480399200"/>
    <n v="1478616506"/>
    <b v="0"/>
    <n v="33"/>
    <b v="1"/>
    <x v="25"/>
    <n v="1.1020000000000001"/>
    <n v="166.96969696969697"/>
    <x v="8"/>
    <s v="musical"/>
    <x v="2944"/>
    <d v="2439-02-13T12:00:00"/>
  </r>
  <r>
    <n v="3759"/>
    <s v="Pared Down Productions"/>
    <s v="A production company specializing in small-scale musicals"/>
    <x v="1"/>
    <n v="4409.7700000000004"/>
    <x v="3"/>
    <s v="US"/>
    <s v="USD"/>
    <n v="1440556553"/>
    <n v="1435372553"/>
    <b v="0"/>
    <n v="88"/>
    <b v="1"/>
    <x v="25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x v="17"/>
    <n v="1655"/>
    <x v="3"/>
    <s v="US"/>
    <s v="USD"/>
    <n v="1381449600"/>
    <n v="1379540288"/>
    <b v="0"/>
    <n v="52"/>
    <b v="1"/>
    <x v="7"/>
    <n v="1.1033333333333333"/>
    <n v="31.826923076923077"/>
    <x v="3"/>
    <s v="indie rock"/>
    <x v="2946"/>
    <d v="2407-10-07T00:00:00"/>
  </r>
  <r>
    <n v="2628"/>
    <s v="Pie In Space!"/>
    <s v="A high school freshman is sending pie into space and you can be a part of it.  GO SCIENCE!!!"/>
    <x v="378"/>
    <n v="926"/>
    <x v="3"/>
    <s v="US"/>
    <s v="USD"/>
    <n v="1417389067"/>
    <n v="1415661067"/>
    <b v="0"/>
    <n v="21"/>
    <b v="1"/>
    <x v="21"/>
    <n v="1.1036948748510131"/>
    <n v="44.095238095238095"/>
    <x v="1"/>
    <s v="space exploration"/>
    <x v="2947"/>
    <d v="2419-02-25T15:51:10"/>
  </r>
  <r>
    <n v="277"/>
    <s v="Pressing On: The Letterpress Film"/>
    <s v="A documentary about the survival of letterpress and the remarkable printers who preserve the history and knowledge of the craft."/>
    <x v="160"/>
    <n v="71748"/>
    <x v="3"/>
    <s v="US"/>
    <s v="USD"/>
    <n v="1432416219"/>
    <n v="1429824219"/>
    <b v="1"/>
    <n v="951"/>
    <b v="1"/>
    <x v="31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s v="US"/>
    <s v="USD"/>
    <n v="1476316800"/>
    <n v="1473837751"/>
    <b v="0"/>
    <n v="265"/>
    <b v="1"/>
    <x v="24"/>
    <n v="1.1040080000000001"/>
    <n v="104.15169811320754"/>
    <x v="8"/>
    <s v="spaces"/>
    <x v="2949"/>
    <d v="2437-10-29T00:00:00"/>
  </r>
  <r>
    <n v="1385"/>
    <s v="Chi Might Project"/>
    <s v="Musicians, singers &amp; songwriters from all over the world collaborate via YouTube in order to create an amazing album!"/>
    <x v="28"/>
    <n v="8832.49"/>
    <x v="3"/>
    <s v="DE"/>
    <s v="EUR"/>
    <n v="1461931860"/>
    <n v="1457109121"/>
    <b v="0"/>
    <n v="134"/>
    <b v="1"/>
    <x v="32"/>
    <n v="1.10406125"/>
    <n v="65.914104477611943"/>
    <x v="3"/>
    <s v="rock"/>
    <x v="2950"/>
    <d v="2433-04-08T01:50:00"/>
  </r>
  <r>
    <n v="1527"/>
    <s v="Island - Japan, from the view point of many"/>
    <s v="Eight creatives visited Japan. This is a unique photo-book of their separate but collected experiences."/>
    <x v="55"/>
    <n v="3865.55"/>
    <x v="3"/>
    <s v="US"/>
    <s v="USD"/>
    <n v="1489497886"/>
    <n v="1487082286"/>
    <b v="1"/>
    <n v="70"/>
    <b v="1"/>
    <x v="18"/>
    <n v="1.1044428571428573"/>
    <n v="55.222142857142863"/>
    <x v="7"/>
    <s v="photobooks"/>
    <x v="2951"/>
    <d v="2442-01-01T14:07:40"/>
  </r>
  <r>
    <n v="393"/>
    <s v="THE PENGUIN COUNTERS Documentary Film"/>
    <s v="This is a story thatâ€™s never been told, about tackling climate change one penguin at a timeâ€¦"/>
    <x v="22"/>
    <n v="55223"/>
    <x v="3"/>
    <s v="US"/>
    <s v="USD"/>
    <n v="1381424452"/>
    <n v="1378746052"/>
    <b v="0"/>
    <n v="351"/>
    <b v="1"/>
    <x v="31"/>
    <n v="1.10446"/>
    <n v="157.33048433048432"/>
    <x v="0"/>
    <s v="documentary"/>
    <x v="2952"/>
    <d v="2407-10-04T02:08:40"/>
  </r>
  <r>
    <n v="3041"/>
    <s v="Lend a Hand in Our Home"/>
    <s v="Privet! Hello! Bon Jour! We are the Arlekin Players Theatre and we need a home."/>
    <x v="379"/>
    <n v="9170"/>
    <x v="3"/>
    <s v="US"/>
    <s v="USD"/>
    <n v="1453323048"/>
    <n v="1450731048"/>
    <b v="0"/>
    <n v="95"/>
    <b v="1"/>
    <x v="24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x v="6"/>
    <n v="5526"/>
    <x v="3"/>
    <s v="US"/>
    <s v="USD"/>
    <n v="1456946487"/>
    <n v="1454354487"/>
    <b v="0"/>
    <n v="136"/>
    <b v="1"/>
    <x v="23"/>
    <n v="1.1052"/>
    <n v="40.632352941176471"/>
    <x v="8"/>
    <s v="plays"/>
    <x v="2954"/>
    <d v="2431-09-09T01:34:30"/>
  </r>
  <r>
    <n v="1754"/>
    <s v="OFFICIAL OTTAWA (an unofficial portrait)"/>
    <s v="A photography publication that looks behind the myths, clichÃ©s and fairytales that surround Ottawa, the capital of Canada."/>
    <x v="186"/>
    <n v="9395"/>
    <x v="3"/>
    <s v="CA"/>
    <s v="CAD"/>
    <n v="1428091353"/>
    <n v="1425502953"/>
    <b v="0"/>
    <n v="90"/>
    <b v="1"/>
    <x v="18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s v="AU"/>
    <s v="AUD"/>
    <n v="1437473005"/>
    <n v="1434881005"/>
    <b v="0"/>
    <n v="73"/>
    <b v="1"/>
    <x v="23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s v="US"/>
    <s v="USD"/>
    <n v="1341349200"/>
    <n v="1338928537"/>
    <b v="0"/>
    <n v="15"/>
    <b v="1"/>
    <x v="30"/>
    <n v="1.1060000000000001"/>
    <n v="73.733333333333334"/>
    <x v="0"/>
    <s v="shorts"/>
    <x v="2957"/>
    <d v="2395-01-21T18:00:00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s v="US"/>
    <s v="USD"/>
    <n v="1420489560"/>
    <n v="1417469639"/>
    <b v="0"/>
    <n v="43"/>
    <b v="1"/>
    <x v="23"/>
    <n v="1.1063333333333334"/>
    <n v="77.186046511627907"/>
    <x v="8"/>
    <s v="plays"/>
    <x v="2958"/>
    <d v="2420-02-19T12:20:00"/>
  </r>
  <r>
    <n v="2337"/>
    <s v="The Hudson Standard Bitters and Shrubs"/>
    <s v="We make small batch, locally sourced bitters and shrubs for cocktails and cooking."/>
    <x v="39"/>
    <n v="13279"/>
    <x v="3"/>
    <s v="US"/>
    <s v="USD"/>
    <n v="1403796143"/>
    <n v="1401204143"/>
    <b v="1"/>
    <n v="179"/>
    <b v="1"/>
    <x v="28"/>
    <n v="1.1065833333333333"/>
    <n v="74.184357541899445"/>
    <x v="6"/>
    <s v="small batch"/>
    <x v="2959"/>
    <d v="2414-11-05T09:43:50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s v="US"/>
    <s v="USD"/>
    <n v="1362160868"/>
    <n v="1359568911"/>
    <b v="0"/>
    <n v="136"/>
    <b v="1"/>
    <x v="37"/>
    <n v="1.1066666666666667"/>
    <n v="61.029411764705884"/>
    <x v="3"/>
    <s v="classical music"/>
    <x v="2960"/>
    <d v="2401-08-26T12:11:20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s v="US"/>
    <s v="USD"/>
    <n v="1455142416"/>
    <n v="1452550416"/>
    <b v="0"/>
    <n v="18"/>
    <b v="1"/>
    <x v="26"/>
    <n v="1.1066666666666667"/>
    <n v="92.222222222222229"/>
    <x v="1"/>
    <s v="makerspaces"/>
    <x v="2961"/>
    <d v="2431-02-12T06:16:00"/>
  </r>
  <r>
    <n v="2831"/>
    <s v="Tackett &amp; Pyke put on a Play"/>
    <s v="We each wrote a play and would like to produce them for you for nothing more than art's sake!"/>
    <x v="7"/>
    <n v="3320"/>
    <x v="3"/>
    <s v="US"/>
    <s v="USD"/>
    <n v="1437076070"/>
    <n v="1434484070"/>
    <b v="0"/>
    <n v="52"/>
    <b v="1"/>
    <x v="23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s v="US"/>
    <s v="USD"/>
    <n v="1434342894"/>
    <n v="1432269294"/>
    <b v="0"/>
    <n v="87"/>
    <b v="1"/>
    <x v="32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s v="US"/>
    <s v="USD"/>
    <n v="1362955108"/>
    <n v="1360366708"/>
    <b v="0"/>
    <n v="96"/>
    <b v="1"/>
    <x v="7"/>
    <n v="1.107"/>
    <n v="115.3125"/>
    <x v="3"/>
    <s v="indie rock"/>
    <x v="2964"/>
    <d v="2401-11-26T10:24:40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s v="US"/>
    <s v="USD"/>
    <n v="1342672096"/>
    <n v="1340944096"/>
    <b v="0"/>
    <n v="115"/>
    <b v="1"/>
    <x v="7"/>
    <n v="1.1070833333333334"/>
    <n v="28.880434782608695"/>
    <x v="3"/>
    <s v="indie rock"/>
    <x v="2965"/>
    <d v="2395-06-23T20:42:40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s v="US"/>
    <s v="USD"/>
    <n v="1395435712"/>
    <n v="1392847312"/>
    <b v="0"/>
    <n v="23"/>
    <b v="1"/>
    <x v="34"/>
    <n v="1.1071428571428572"/>
    <n v="67.391304347826093"/>
    <x v="2"/>
    <s v="nonfiction"/>
    <x v="2966"/>
    <d v="2412-03-12T18:18:40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s v="US"/>
    <s v="USD"/>
    <n v="1375033836"/>
    <n v="1373305836"/>
    <b v="1"/>
    <n v="74"/>
    <b v="1"/>
    <x v="32"/>
    <n v="1.1071428571428572"/>
    <n v="104.72972972972973"/>
    <x v="3"/>
    <s v="rock"/>
    <x v="2967"/>
    <d v="2405-09-24T10:26:00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s v="US"/>
    <s v="USD"/>
    <n v="1462629432"/>
    <n v="1460037432"/>
    <b v="0"/>
    <n v="350"/>
    <b v="1"/>
    <x v="39"/>
    <n v="1.1073146853146854"/>
    <n v="226.20857142857142"/>
    <x v="1"/>
    <s v="hardware"/>
    <x v="2968"/>
    <d v="2433-06-27T19:32:00"/>
  </r>
  <r>
    <n v="2082"/>
    <s v="Nights On First's First CD!"/>
    <s v="Local bay area band looking to share our vision with people, looking to create something we are proud of, no more bedroom recordings!"/>
    <x v="17"/>
    <n v="1661"/>
    <x v="3"/>
    <s v="US"/>
    <s v="USD"/>
    <n v="1322106796"/>
    <n v="1316919196"/>
    <b v="0"/>
    <n v="38"/>
    <b v="1"/>
    <x v="7"/>
    <n v="1.1073333333333333"/>
    <n v="43.710526315789473"/>
    <x v="3"/>
    <s v="indie rock"/>
    <x v="2969"/>
    <d v="2388-12-16T14:52:40"/>
  </r>
  <r>
    <n v="3251"/>
    <s v="The Metronome Society"/>
    <s v="Self-Titled: A Live (Theatrical) Mixtape. An evening of short plays and music inspired by the works of Jimi, Aretha, Sting and Rufus!"/>
    <x v="17"/>
    <n v="1661"/>
    <x v="3"/>
    <s v="US"/>
    <s v="USD"/>
    <n v="1434907966"/>
    <n v="1432315966"/>
    <b v="1"/>
    <n v="20"/>
    <b v="1"/>
    <x v="23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s v="DK"/>
    <s v="DKK"/>
    <n v="1464817320"/>
    <n v="1462806419"/>
    <b v="0"/>
    <n v="20"/>
    <b v="1"/>
    <x v="23"/>
    <n v="1.1074999999999999"/>
    <n v="110.75"/>
    <x v="8"/>
    <s v="plays"/>
    <x v="2971"/>
    <d v="2434-03-08T01:00:00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x v="3"/>
    <s v="US"/>
    <s v="USD"/>
    <n v="1403880281"/>
    <n v="1401201881"/>
    <b v="1"/>
    <n v="211"/>
    <b v="1"/>
    <x v="18"/>
    <n v="1.1076216216216217"/>
    <n v="97.113744075829388"/>
    <x v="7"/>
    <s v="photobooks"/>
    <x v="2972"/>
    <d v="2414-11-15T03:26:50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s v="US"/>
    <s v="USD"/>
    <n v="1395624170"/>
    <n v="1392171770"/>
    <b v="1"/>
    <n v="189"/>
    <b v="1"/>
    <x v="32"/>
    <n v="1.1077157238734421"/>
    <n v="73.355396825396824"/>
    <x v="3"/>
    <s v="rock"/>
    <x v="2973"/>
    <d v="2412-04-03T13:48:20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s v="US"/>
    <s v="USD"/>
    <n v="1379515740"/>
    <n v="1378306140"/>
    <b v="0"/>
    <n v="10"/>
    <b v="1"/>
    <x v="35"/>
    <n v="1.1080000000000001"/>
    <n v="554"/>
    <x v="3"/>
    <s v="pop"/>
    <x v="2974"/>
    <d v="2407-02-25T04:10:00"/>
  </r>
  <r>
    <n v="1741"/>
    <s v="Caught off Guard"/>
    <s v="A photo journal documenting my experiences and travels across New Zealand"/>
    <x v="4"/>
    <n v="1330"/>
    <x v="3"/>
    <s v="GB"/>
    <s v="GBP"/>
    <n v="1433948671"/>
    <n v="1430060671"/>
    <b v="0"/>
    <n v="52"/>
    <b v="1"/>
    <x v="18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x v="55"/>
    <n v="3880"/>
    <x v="3"/>
    <s v="US"/>
    <s v="USD"/>
    <n v="1476931696"/>
    <n v="1474339696"/>
    <b v="0"/>
    <n v="66"/>
    <b v="1"/>
    <x v="23"/>
    <n v="1.1085714285714285"/>
    <n v="58.787878787878789"/>
    <x v="8"/>
    <s v="plays"/>
    <x v="2976"/>
    <d v="2438-01-08T04:02:40"/>
  </r>
  <r>
    <n v="1280"/>
    <s v="Nothing More's New Album"/>
    <s v="Nothing More is recording their forthcoming record and needs to join forces with you to make this album HUGE! "/>
    <x v="57"/>
    <n v="16636.78"/>
    <x v="3"/>
    <s v="US"/>
    <s v="USD"/>
    <n v="1299003054"/>
    <n v="1291227054"/>
    <b v="1"/>
    <n v="130"/>
    <b v="1"/>
    <x v="32"/>
    <n v="1.1091186666666666"/>
    <n v="127.97523076923076"/>
    <x v="3"/>
    <s v="rock"/>
    <x v="2977"/>
    <d v="2381-08-21T13:49:00"/>
  </r>
  <r>
    <n v="69"/>
    <s v="More Than A Drive"/>
    <s v="A breakthrough cinematic experience about more than just the carsâ€¦the people, lifestyle, enthusiasm, party, and the Leavenworth Drive."/>
    <x v="20"/>
    <n v="11094.23"/>
    <x v="3"/>
    <s v="US"/>
    <s v="USD"/>
    <n v="1317538740"/>
    <n v="1314765025"/>
    <b v="0"/>
    <n v="178"/>
    <b v="1"/>
    <x v="30"/>
    <n v="1.109423"/>
    <n v="62.327134831460668"/>
    <x v="0"/>
    <s v="shorts"/>
    <x v="2978"/>
    <d v="2387-07-06T21:50:00"/>
  </r>
  <r>
    <n v="3786"/>
    <s v="Puberty the Musical: Original Cast Recording"/>
    <s v="The brainchild of Coleman Peterson and Janice Gilbert.  The funding will be used to professionally record the songs."/>
    <x v="16"/>
    <n v="6658"/>
    <x v="3"/>
    <s v="US"/>
    <s v="USD"/>
    <n v="1464310475"/>
    <n v="1461718475"/>
    <b v="0"/>
    <n v="71"/>
    <b v="1"/>
    <x v="25"/>
    <n v="1.1096666666666666"/>
    <n v="93.774647887323937"/>
    <x v="8"/>
    <s v="musical"/>
    <x v="2979"/>
    <d v="2434-01-08T09:05:50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s v="US"/>
    <s v="USD"/>
    <n v="1410975994"/>
    <n v="1408383994"/>
    <b v="0"/>
    <n v="19"/>
    <b v="1"/>
    <x v="23"/>
    <n v="1.1100000000000001"/>
    <n v="58.421052631578945"/>
    <x v="8"/>
    <s v="plays"/>
    <x v="2980"/>
    <d v="2417-02-13T09:45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s v="US"/>
    <s v="USD"/>
    <n v="1460260800"/>
    <n v="1458336672"/>
    <b v="0"/>
    <n v="36"/>
    <b v="1"/>
    <x v="23"/>
    <n v="1.1100000000000001"/>
    <n v="92.5"/>
    <x v="8"/>
    <s v="plays"/>
    <x v="2981"/>
    <d v="2432-09-26T16:00:00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s v="US"/>
    <s v="USD"/>
    <n v="1416589200"/>
    <n v="1414605776"/>
    <b v="0"/>
    <n v="65"/>
    <b v="1"/>
    <x v="23"/>
    <n v="1.1107499999999999"/>
    <n v="68.353846153846149"/>
    <x v="8"/>
    <s v="plays"/>
    <x v="2982"/>
    <d v="2418-11-25T02:00:00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s v="US"/>
    <s v="USD"/>
    <n v="1416704506"/>
    <n v="1414108906"/>
    <b v="0"/>
    <n v="354"/>
    <b v="1"/>
    <x v="31"/>
    <n v="1.1107699999999998"/>
    <n v="109.82189265536722"/>
    <x v="0"/>
    <s v="documentary"/>
    <x v="2983"/>
    <d v="2418-12-08T10:17:40"/>
  </r>
  <r>
    <n v="746"/>
    <s v="Attention: People With Body Parts"/>
    <s v="This is a book of letters. Letters to our body parts."/>
    <x v="382"/>
    <n v="3318"/>
    <x v="3"/>
    <s v="US"/>
    <s v="USD"/>
    <n v="1348372740"/>
    <n v="1346806909"/>
    <b v="0"/>
    <n v="97"/>
    <b v="1"/>
    <x v="34"/>
    <n v="1.1108135252761968"/>
    <n v="34.206185567010309"/>
    <x v="2"/>
    <s v="nonfiction"/>
    <x v="2984"/>
    <d v="2397-04-13T15:50:00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s v="US"/>
    <s v="USD"/>
    <n v="1273522560"/>
    <n v="1269928430"/>
    <b v="1"/>
    <n v="58"/>
    <b v="1"/>
    <x v="31"/>
    <n v="1.111"/>
    <n v="95.775862068965523"/>
    <x v="0"/>
    <s v="documentary"/>
    <x v="2985"/>
    <d v="2373-07-25T10:40:00"/>
  </r>
  <r>
    <n v="2464"/>
    <s v="The Enemy Feathers NEW EP"/>
    <s v="The Enemy Feathers are passing the proverbial hat to see if we can raise enough money to complete Our NEW EP"/>
    <x v="38"/>
    <n v="2222"/>
    <x v="3"/>
    <s v="CA"/>
    <s v="CAD"/>
    <n v="1443641340"/>
    <n v="1441143397"/>
    <b v="0"/>
    <n v="43"/>
    <b v="1"/>
    <x v="7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s v="US"/>
    <s v="USD"/>
    <n v="1402855525"/>
    <n v="1400263525"/>
    <b v="1"/>
    <n v="72"/>
    <b v="1"/>
    <x v="23"/>
    <n v="1.1115384615384616"/>
    <n v="200.69444444444446"/>
    <x v="8"/>
    <s v="plays"/>
    <x v="2987"/>
    <d v="2414-07-19T12:54:10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s v="ES"/>
    <s v="EUR"/>
    <n v="1449178200"/>
    <n v="1447614732"/>
    <b v="0"/>
    <n v="8"/>
    <b v="1"/>
    <x v="7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s v="CA"/>
    <s v="CAD"/>
    <n v="1455231540"/>
    <n v="1452614847"/>
    <b v="0"/>
    <n v="35"/>
    <b v="1"/>
    <x v="23"/>
    <n v="1.1120000000000001"/>
    <n v="47.657142857142858"/>
    <x v="8"/>
    <s v="plays"/>
    <x v="2989"/>
    <d v="2431-02-22T13:50:00"/>
  </r>
  <r>
    <n v="3246"/>
    <s v="The Gray Man"/>
    <s v="The Gray Man isnâ€™t real. Heâ€™s a ghost story, a boogeyman, a tale mothers make up to keep their children safe."/>
    <x v="20"/>
    <n v="11122"/>
    <x v="3"/>
    <s v="US"/>
    <s v="USD"/>
    <n v="1442030340"/>
    <n v="1439551200"/>
    <b v="1"/>
    <n v="193"/>
    <b v="1"/>
    <x v="23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x v="168"/>
    <n v="890"/>
    <x v="3"/>
    <s v="US"/>
    <s v="USD"/>
    <n v="1321385820"/>
    <n v="1318539484"/>
    <b v="0"/>
    <n v="25"/>
    <b v="1"/>
    <x v="37"/>
    <n v="1.1125"/>
    <n v="35.6"/>
    <x v="3"/>
    <s v="classical music"/>
    <x v="2991"/>
    <d v="2388-09-24T04:10:00"/>
  </r>
  <r>
    <n v="1477"/>
    <s v="Keep Live Music on WMSE"/>
    <s v="WMSE, a community-funded radio station in Milwaukee, WI needs to replace its in-house digital studio to keep live music on the air."/>
    <x v="41"/>
    <n v="33393"/>
    <x v="3"/>
    <s v="US"/>
    <s v="USD"/>
    <n v="1324609200"/>
    <n v="1319467604"/>
    <b v="1"/>
    <n v="369"/>
    <b v="1"/>
    <x v="40"/>
    <n v="1.1131"/>
    <n v="90.495934959349597"/>
    <x v="2"/>
    <s v="radio &amp; podcasts"/>
    <x v="2992"/>
    <d v="2389-10-02T06:00:00"/>
  </r>
  <r>
    <n v="307"/>
    <s v="Grammar Revolution"/>
    <s v="Why is grammar important?"/>
    <x v="107"/>
    <n v="24490"/>
    <x v="3"/>
    <s v="US"/>
    <s v="USD"/>
    <n v="1360276801"/>
    <n v="1357684801"/>
    <b v="1"/>
    <n v="576"/>
    <b v="1"/>
    <x v="31"/>
    <n v="1.1131818181818183"/>
    <n v="42.517361111111114"/>
    <x v="0"/>
    <s v="documentary"/>
    <x v="2993"/>
    <d v="2401-01-20T10:40:10"/>
  </r>
  <r>
    <n v="268"/>
    <s v="La Tierra de los Adioses"/>
    <s v="Help us finish a documentary about four teens coming-of-age in a small, rural Mexican town that has suffered 50% migration to the U.S."/>
    <x v="6"/>
    <n v="5570"/>
    <x v="3"/>
    <s v="US"/>
    <s v="USD"/>
    <n v="1320640778"/>
    <n v="1316749178"/>
    <b v="1"/>
    <n v="111"/>
    <b v="1"/>
    <x v="31"/>
    <n v="1.1140000000000001"/>
    <n v="50.18018018018018"/>
    <x v="0"/>
    <s v="documentary"/>
    <x v="2994"/>
    <d v="2388-06-29T22:36:20"/>
  </r>
  <r>
    <n v="1506"/>
    <s v="Holden Lane High School photobook"/>
    <s v="A photographic book consisting of 36 colour photographs that explore Holden Lane High School in its final state."/>
    <x v="17"/>
    <n v="1671"/>
    <x v="3"/>
    <s v="GB"/>
    <s v="GBP"/>
    <n v="1406227904"/>
    <n v="1403635904"/>
    <b v="1"/>
    <n v="43"/>
    <b v="1"/>
    <x v="18"/>
    <n v="1.1140000000000001"/>
    <n v="38.860465116279073"/>
    <x v="7"/>
    <s v="photobooks"/>
    <x v="2995"/>
    <d v="2415-08-13T20:37:20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s v="GB"/>
    <s v="GBP"/>
    <n v="1480809600"/>
    <n v="1478431488"/>
    <b v="0"/>
    <n v="103"/>
    <b v="1"/>
    <x v="18"/>
    <n v="1.1140954545454547"/>
    <n v="23.796213592233013"/>
    <x v="7"/>
    <s v="photobooks"/>
    <x v="2996"/>
    <d v="2439-04-02T00:00:00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s v="US"/>
    <s v="USD"/>
    <n v="1334424960"/>
    <n v="1329442510"/>
    <b v="0"/>
    <n v="72"/>
    <b v="1"/>
    <x v="36"/>
    <n v="1.11425"/>
    <n v="61.902777777777779"/>
    <x v="3"/>
    <s v="electronic music"/>
    <x v="2997"/>
    <d v="2392-11-11T08:00:00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s v="US"/>
    <s v="USD"/>
    <n v="1408942740"/>
    <n v="1406958354"/>
    <b v="0"/>
    <n v="31"/>
    <b v="1"/>
    <x v="23"/>
    <n v="1.1142857142857143"/>
    <n v="125.80645161290323"/>
    <x v="8"/>
    <s v="plays"/>
    <x v="2998"/>
    <d v="2416-06-23T01:50:00"/>
  </r>
  <r>
    <n v="801"/>
    <s v="SLUTEVER DO AMERICA TOUR"/>
    <s v="ALL WE WANT TO DO IS DRIVE AROUND AMERICA AND PLAY A BUNCH OF SHOWS, BUT WE DON'T HAVE ANY MONEY..."/>
    <x v="38"/>
    <n v="2230.4299999999998"/>
    <x v="3"/>
    <s v="US"/>
    <s v="USD"/>
    <n v="1309547120"/>
    <n v="1306955120"/>
    <b v="0"/>
    <n v="51"/>
    <b v="1"/>
    <x v="32"/>
    <n v="1.1152149999999998"/>
    <n v="43.733921568627444"/>
    <x v="3"/>
    <s v="rock"/>
    <x v="2999"/>
    <d v="2384-12-23T22:53:20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s v="US"/>
    <s v="USD"/>
    <n v="1447505609"/>
    <n v="1444910009"/>
    <b v="1"/>
    <n v="379"/>
    <b v="1"/>
    <x v="31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x v="20"/>
    <n v="11160"/>
    <x v="3"/>
    <s v="US"/>
    <s v="USD"/>
    <n v="1433504876"/>
    <n v="1430912876"/>
    <b v="0"/>
    <n v="151"/>
    <b v="1"/>
    <x v="32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x v="7"/>
    <n v="3350"/>
    <x v="3"/>
    <s v="US"/>
    <s v="USD"/>
    <n v="1309009323"/>
    <n v="1306417323"/>
    <b v="0"/>
    <n v="49"/>
    <b v="1"/>
    <x v="34"/>
    <n v="1.1166666666666667"/>
    <n v="68.367346938775512"/>
    <x v="2"/>
    <s v="nonfiction"/>
    <x v="3002"/>
    <d v="2384-10-22T17:00:30"/>
  </r>
  <r>
    <n v="1677"/>
    <s v="Andrius Pojavis new album &quot;Seven&quot;"/>
    <s v="It's time to record my new album. Studio, musicians and arranger are ready, are you coming on this journey with me?"/>
    <x v="16"/>
    <n v="6700"/>
    <x v="3"/>
    <s v="ES"/>
    <s v="EUR"/>
    <n v="1460786340"/>
    <n v="1455615976"/>
    <b v="0"/>
    <n v="42"/>
    <b v="1"/>
    <x v="35"/>
    <n v="1.1166666666666667"/>
    <n v="159.52380952380952"/>
    <x v="3"/>
    <s v="pop"/>
    <x v="3003"/>
    <d v="2432-11-26T11:50:00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s v="AU"/>
    <s v="AUD"/>
    <n v="1476615600"/>
    <n v="1474884417"/>
    <b v="0"/>
    <n v="105"/>
    <b v="1"/>
    <x v="34"/>
    <n v="1.117"/>
    <n v="53.19047619047619"/>
    <x v="2"/>
    <s v="nonfiction"/>
    <x v="3004"/>
    <d v="2437-12-02T14:00:00"/>
  </r>
  <r>
    <n v="2546"/>
    <s v="Cor Cantiamo's First Commercially Released Recording"/>
    <s v="We want to release an album of choral music by acclaimed Finnish composer Jaakko MÃ¤ntyjÃ¤rvi in 2014"/>
    <x v="55"/>
    <n v="3910"/>
    <x v="3"/>
    <s v="US"/>
    <s v="USD"/>
    <n v="1380949200"/>
    <n v="1378586179"/>
    <b v="0"/>
    <n v="65"/>
    <b v="1"/>
    <x v="37"/>
    <n v="1.1171428571428572"/>
    <n v="60.153846153846153"/>
    <x v="3"/>
    <s v="classical music"/>
    <x v="3005"/>
    <d v="2407-08-10T02:00:00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s v="US"/>
    <s v="USD"/>
    <n v="1466707620"/>
    <n v="1464979620"/>
    <b v="0"/>
    <n v="30"/>
    <b v="1"/>
    <x v="23"/>
    <n v="1.1171428571428572"/>
    <n v="65.166666666666671"/>
    <x v="8"/>
    <s v="plays"/>
    <x v="3006"/>
    <d v="2434-10-12T19:50:00"/>
  </r>
  <r>
    <n v="27"/>
    <s v="B-Rabbit TV Comedy Pilot"/>
    <s v="B-Rabbit is a hilarious depiction of immigrating to New Zealand and the life you desperately tried to leave behind."/>
    <x v="2"/>
    <n v="22345"/>
    <x v="3"/>
    <s v="NZ"/>
    <s v="NZD"/>
    <n v="1416113833"/>
    <n v="1413518233"/>
    <b v="0"/>
    <n v="150"/>
    <b v="1"/>
    <x v="29"/>
    <n v="1.1172500000000001"/>
    <n v="148.96666666666667"/>
    <x v="0"/>
    <s v="television"/>
    <x v="3007"/>
    <d v="2418-10-01T01:32:10"/>
  </r>
  <r>
    <n v="1029"/>
    <s v="StrobeHouse presents Valborg 2015"/>
    <s v="We want to recreate last years massive Valborgparty in Lund but this time even bigger!"/>
    <x v="20"/>
    <n v="11176"/>
    <x v="3"/>
    <s v="SE"/>
    <s v="SEK"/>
    <n v="1428184740"/>
    <n v="1423501507"/>
    <b v="0"/>
    <n v="141"/>
    <b v="1"/>
    <x v="36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x v="7"/>
    <n v="3353"/>
    <x v="3"/>
    <s v="CA"/>
    <s v="CAD"/>
    <n v="1453765920"/>
    <n v="1451655808"/>
    <b v="0"/>
    <n v="83"/>
    <b v="1"/>
    <x v="31"/>
    <n v="1.1176666666666666"/>
    <n v="40.397590361445786"/>
    <x v="0"/>
    <s v="documentary"/>
    <x v="3009"/>
    <d v="2430-09-05T22:40:00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s v="US"/>
    <s v="USD"/>
    <n v="1333774740"/>
    <n v="1330094566"/>
    <b v="0"/>
    <n v="184"/>
    <b v="1"/>
    <x v="32"/>
    <n v="1.1178571428571429"/>
    <n v="85.054347826086953"/>
    <x v="3"/>
    <s v="rock"/>
    <x v="3010"/>
    <d v="2392-08-28T01:50:00"/>
  </r>
  <r>
    <n v="1511"/>
    <s v="Hidden Mother"/>
    <s v="A book that presents an account of my daughterâ€™s adoption through an examination of 19th-century &quot;hidden mother&quot; photographs"/>
    <x v="42"/>
    <n v="15651"/>
    <x v="3"/>
    <s v="US"/>
    <s v="USD"/>
    <n v="1447858804"/>
    <n v="1445263204"/>
    <b v="1"/>
    <n v="206"/>
    <b v="1"/>
    <x v="18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s v="US"/>
    <s v="USD"/>
    <n v="1365973432"/>
    <n v="1363381432"/>
    <b v="1"/>
    <n v="146"/>
    <b v="1"/>
    <x v="31"/>
    <n v="1.1187499999999999"/>
    <n v="61.301369863013697"/>
    <x v="0"/>
    <s v="documentary"/>
    <x v="3012"/>
    <d v="2402-11-10T18:38:40"/>
  </r>
  <r>
    <n v="1395"/>
    <s v="Quiet Oaks Full Length Album"/>
    <s v="Help Quiet Oaks record their debut album!!!"/>
    <x v="55"/>
    <n v="3916"/>
    <x v="3"/>
    <s v="US"/>
    <s v="USD"/>
    <n v="1484430481"/>
    <n v="1481838481"/>
    <b v="0"/>
    <n v="82"/>
    <b v="1"/>
    <x v="32"/>
    <n v="1.1188571428571428"/>
    <n v="47.756097560975611"/>
    <x v="3"/>
    <s v="rock"/>
    <x v="3013"/>
    <d v="2440-05-25T02:00:10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s v="ES"/>
    <s v="EUR"/>
    <n v="1460918282"/>
    <n v="1455737882"/>
    <b v="0"/>
    <n v="50"/>
    <b v="1"/>
    <x v="31"/>
    <n v="1.118936170212766"/>
    <n v="105.18"/>
    <x v="0"/>
    <s v="documentary"/>
    <x v="3014"/>
    <d v="2432-12-11T18:20:2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s v="US"/>
    <s v="USD"/>
    <n v="1452872290"/>
    <n v="1452008290"/>
    <b v="0"/>
    <n v="18"/>
    <b v="1"/>
    <x v="23"/>
    <n v="1.119"/>
    <n v="62.166666666666664"/>
    <x v="8"/>
    <s v="plays"/>
    <x v="3015"/>
    <d v="2430-05-25T12:21:40"/>
  </r>
  <r>
    <n v="1309"/>
    <s v="CORE : Roam (Canceled)"/>
    <s v="Wicked fun and built for excitement, CORE is the safest and most versatile speaker you've ever worn."/>
    <x v="264"/>
    <n v="12879"/>
    <x v="0"/>
    <s v="US"/>
    <s v="USD"/>
    <n v="1444943468"/>
    <n v="1441919468"/>
    <b v="0"/>
    <n v="35"/>
    <b v="0"/>
    <x v="4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x v="46"/>
    <n v="2800"/>
    <x v="3"/>
    <s v="US"/>
    <s v="USD"/>
    <n v="1433343869"/>
    <n v="1430751869"/>
    <b v="0"/>
    <n v="50"/>
    <b v="1"/>
    <x v="21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x v="49"/>
    <n v="280"/>
    <x v="3"/>
    <s v="GB"/>
    <s v="GBP"/>
    <n v="1455832800"/>
    <n v="1452338929"/>
    <b v="0"/>
    <n v="24"/>
    <b v="1"/>
    <x v="23"/>
    <n v="1.1200000000000001"/>
    <n v="11.666666666666666"/>
    <x v="8"/>
    <s v="plays"/>
    <x v="3018"/>
    <d v="2431-05-03T04:00:00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s v="US"/>
    <s v="USD"/>
    <n v="1470538800"/>
    <n v="1469112493"/>
    <b v="0"/>
    <n v="19"/>
    <b v="1"/>
    <x v="23"/>
    <n v="1.1200000000000001"/>
    <n v="58.94736842105263"/>
    <x v="8"/>
    <s v="plays"/>
    <x v="3019"/>
    <d v="2435-12-30T06:00:00"/>
  </r>
  <r>
    <n v="2806"/>
    <s v="And Now: The World!"/>
    <s v="A one woman show about the challenges of being a feminist in a digital age. Touring 6 UK cities. Now with Stretch Goals!"/>
    <x v="7"/>
    <n v="3363"/>
    <x v="3"/>
    <s v="GB"/>
    <s v="GBP"/>
    <n v="1438772400"/>
    <n v="1435645490"/>
    <b v="0"/>
    <n v="76"/>
    <b v="1"/>
    <x v="23"/>
    <n v="1.121"/>
    <n v="44.25"/>
    <x v="8"/>
    <s v="plays"/>
    <x v="3020"/>
    <d v="2015-08-05T11:00:00"/>
  </r>
  <r>
    <n v="3285"/>
    <s v="By Morning"/>
    <s v="A new play by Matthew Gasda"/>
    <x v="384"/>
    <n v="5604"/>
    <x v="3"/>
    <s v="US"/>
    <s v="USD"/>
    <n v="1488258000"/>
    <n v="1485556626"/>
    <b v="0"/>
    <n v="81"/>
    <b v="1"/>
    <x v="23"/>
    <n v="1.1210242048409682"/>
    <n v="69.18518518518519"/>
    <x v="8"/>
    <s v="plays"/>
    <x v="3021"/>
    <d v="2441-08-11T02:00:00"/>
  </r>
  <r>
    <n v="384"/>
    <s v="Nurse Mare Foals: Born to Die"/>
    <s v="This documentary is about Last Chance Corral in Athens, Ohio and their heroic work saving nurse mare foals from imminent death."/>
    <x v="2"/>
    <n v="22421"/>
    <x v="3"/>
    <s v="US"/>
    <s v="USD"/>
    <n v="1420569947"/>
    <n v="1417977947"/>
    <b v="0"/>
    <n v="383"/>
    <b v="1"/>
    <x v="31"/>
    <n v="1.1210500000000001"/>
    <n v="58.540469973890339"/>
    <x v="0"/>
    <s v="documentary"/>
    <x v="3022"/>
    <d v="2420-02-28T19:37:50"/>
  </r>
  <r>
    <n v="1223"/>
    <s v="YOSEMITE PEOPLE"/>
    <s v="A photography book focusing on the people rather than the nature at Yosemite National Park."/>
    <x v="385"/>
    <n v="22197"/>
    <x v="3"/>
    <s v="US"/>
    <s v="USD"/>
    <n v="1478754909"/>
    <n v="1476159309"/>
    <b v="0"/>
    <n v="191"/>
    <b v="1"/>
    <x v="18"/>
    <n v="1.1210606060606061"/>
    <n v="116.21465968586388"/>
    <x v="7"/>
    <s v="photobooks"/>
    <x v="3023"/>
    <d v="2438-08-07T04:31:30"/>
  </r>
  <r>
    <n v="3263"/>
    <s v="Titus Andronicus (with an all-female cast &amp; crew)"/>
    <s v="Shakespeare's bloodiest tragedy, performed and produced exclusively by women."/>
    <x v="46"/>
    <n v="2804.16"/>
    <x v="3"/>
    <s v="US"/>
    <s v="USD"/>
    <n v="1446238800"/>
    <n v="1444220588"/>
    <b v="1"/>
    <n v="68"/>
    <b v="1"/>
    <x v="23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x v="38"/>
    <n v="2245"/>
    <x v="3"/>
    <s v="US"/>
    <s v="USD"/>
    <n v="1404273600"/>
    <n v="1401414944"/>
    <b v="1"/>
    <n v="71"/>
    <b v="1"/>
    <x v="23"/>
    <n v="1.1225000000000001"/>
    <n v="31.619718309859156"/>
    <x v="8"/>
    <s v="plays"/>
    <x v="3025"/>
    <d v="2414-12-30T16:00:00"/>
  </r>
  <r>
    <n v="1474"/>
    <s v="Bring the Seattle Geekly podcast back!"/>
    <s v="We ended the Seattle Geekly podcast back in mid 2011, We've been thinking of bringing it back but we need help monetarily."/>
    <x v="7"/>
    <n v="3368"/>
    <x v="3"/>
    <s v="US"/>
    <s v="USD"/>
    <n v="1379093292"/>
    <n v="1376501292"/>
    <b v="1"/>
    <n v="76"/>
    <b v="1"/>
    <x v="40"/>
    <n v="1.1226666666666667"/>
    <n v="44.315789473684212"/>
    <x v="2"/>
    <s v="radio &amp; podcasts"/>
    <x v="3026"/>
    <d v="2407-01-07T06:42:00"/>
  </r>
  <r>
    <n v="2162"/>
    <s v="&quot;Then &amp; Now&quot;"/>
    <s v="Then &amp; Now is the 1st Solo album from me Ian Stewart. To learn more about me, my music, and my life visit www.ianstewartlive.com"/>
    <x v="114"/>
    <n v="5052"/>
    <x v="3"/>
    <s v="US"/>
    <s v="USD"/>
    <n v="1406226191"/>
    <n v="1403547791"/>
    <b v="0"/>
    <n v="58"/>
    <b v="1"/>
    <x v="32"/>
    <n v="1.1226666666666667"/>
    <n v="87.103448275862064"/>
    <x v="3"/>
    <s v="rock"/>
    <x v="3027"/>
    <d v="2415-08-13T15:51:50"/>
  </r>
  <r>
    <n v="2706"/>
    <s v="Nordo's Culinarium: Where Food Meets Art"/>
    <s v="A place where innovation, food, creativity and performance live year round in a historic building in Pioneer Square."/>
    <x v="104"/>
    <n v="39304"/>
    <x v="3"/>
    <s v="US"/>
    <s v="USD"/>
    <n v="1413442740"/>
    <n v="1410937483"/>
    <b v="1"/>
    <n v="263"/>
    <b v="1"/>
    <x v="24"/>
    <n v="1.1229714285714285"/>
    <n v="149.44486692015209"/>
    <x v="8"/>
    <s v="spaces"/>
    <x v="3028"/>
    <d v="2417-11-25T21:50:00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s v="US"/>
    <s v="USD"/>
    <n v="1400297400"/>
    <n v="1397661347"/>
    <b v="0"/>
    <n v="62"/>
    <b v="1"/>
    <x v="31"/>
    <n v="1.1230249999999999"/>
    <n v="181.13306451612902"/>
    <x v="0"/>
    <s v="documentary"/>
    <x v="3029"/>
    <d v="2413-09-26T11:00:00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s v="GB"/>
    <s v="GBP"/>
    <n v="1435752898"/>
    <n v="1433160898"/>
    <b v="1"/>
    <n v="79"/>
    <b v="1"/>
    <x v="23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x v="114"/>
    <n v="5056.22"/>
    <x v="3"/>
    <s v="US"/>
    <s v="USD"/>
    <n v="1357545600"/>
    <n v="1354790790"/>
    <b v="0"/>
    <n v="211"/>
    <b v="1"/>
    <x v="36"/>
    <n v="1.1236044444444444"/>
    <n v="23.963127962085309"/>
    <x v="3"/>
    <s v="electronic music"/>
    <x v="3031"/>
    <d v="2400-03-10T08:00:00"/>
  </r>
  <r>
    <n v="650"/>
    <s v="Jake Lazarow's Eagle Project"/>
    <s v="This project is designed to obtain flash drive bracelets with a child's information on it for parents to wear in case of emergencies"/>
    <x v="17"/>
    <n v="1686"/>
    <x v="3"/>
    <s v="US"/>
    <s v="USD"/>
    <n v="1418953984"/>
    <n v="1413766384"/>
    <b v="0"/>
    <n v="48"/>
    <b v="1"/>
    <x v="4"/>
    <n v="1.1240000000000001"/>
    <n v="35.125"/>
    <x v="1"/>
    <s v="wearables"/>
    <x v="3032"/>
    <d v="2419-08-25T18:50:40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s v="GB"/>
    <s v="GBP"/>
    <n v="1428256277"/>
    <n v="1425235877"/>
    <b v="0"/>
    <n v="15"/>
    <b v="1"/>
    <x v="23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x v="168"/>
    <n v="900"/>
    <x v="3"/>
    <s v="US"/>
    <s v="USD"/>
    <n v="1470197340"/>
    <n v="1467497652"/>
    <b v="0"/>
    <n v="14"/>
    <b v="1"/>
    <x v="23"/>
    <n v="1.125"/>
    <n v="64.285714285714292"/>
    <x v="8"/>
    <s v="plays"/>
    <x v="3034"/>
    <d v="2435-11-20T17:30:00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s v="US"/>
    <s v="USD"/>
    <n v="1477972740"/>
    <n v="1475326255"/>
    <b v="0"/>
    <n v="1260"/>
    <b v="1"/>
    <x v="24"/>
    <n v="1.1253599999999999"/>
    <n v="89.314285714285717"/>
    <x v="8"/>
    <s v="spaces"/>
    <x v="3035"/>
    <d v="2438-05-08T15:50:00"/>
  </r>
  <r>
    <n v="241"/>
    <s v="&quot;LESLIE&quot;"/>
    <s v="&quot;LESLIE&quot; explores the unapologetic life of Leslie Cochran, the thong-clad homeless man turned cultural icon in the heart of Texas."/>
    <x v="386"/>
    <n v="41000"/>
    <x v="3"/>
    <s v="US"/>
    <s v="USD"/>
    <n v="1419180304"/>
    <n v="1415292304"/>
    <b v="1"/>
    <n v="376"/>
    <b v="1"/>
    <x v="31"/>
    <n v="1.1263736263736264"/>
    <n v="109.04255319148936"/>
    <x v="0"/>
    <s v="documentary"/>
    <x v="3036"/>
    <d v="2419-09-20T23:30:40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s v="US"/>
    <s v="USD"/>
    <n v="1265097540"/>
    <n v="1257538029"/>
    <b v="1"/>
    <n v="51"/>
    <b v="1"/>
    <x v="31"/>
    <n v="1.1268"/>
    <n v="110.47058823529412"/>
    <x v="0"/>
    <s v="documentary"/>
    <x v="3037"/>
    <d v="2370-11-23T07:50:00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s v="US"/>
    <s v="USD"/>
    <n v="1447862947"/>
    <n v="1445267347"/>
    <b v="0"/>
    <n v="84"/>
    <b v="1"/>
    <x v="38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s v="GB"/>
    <s v="GBP"/>
    <n v="1400965200"/>
    <n v="1398352531"/>
    <b v="0"/>
    <n v="72"/>
    <b v="1"/>
    <x v="23"/>
    <n v="1.127"/>
    <n v="78.263888888888886"/>
    <x v="8"/>
    <s v="plays"/>
    <x v="3039"/>
    <d v="2413-12-12T18:00:00"/>
  </r>
  <r>
    <n v="3680"/>
    <s v="Loading Dock Theatre Presents: The Dudleys! A Family Game"/>
    <s v="In The Dudleys! family memories are brought to life as a malfunctioning 8-bit video game. Press Start."/>
    <x v="7"/>
    <n v="3383"/>
    <x v="3"/>
    <s v="US"/>
    <s v="USD"/>
    <n v="1475664834"/>
    <n v="1473850434"/>
    <b v="0"/>
    <n v="34"/>
    <b v="1"/>
    <x v="23"/>
    <n v="1.1276666666666666"/>
    <n v="99.5"/>
    <x v="8"/>
    <s v="plays"/>
    <x v="3040"/>
    <d v="2437-08-14T12:59:00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s v="US"/>
    <s v="USD"/>
    <n v="1312578338"/>
    <n v="1309986338"/>
    <b v="0"/>
    <n v="56"/>
    <b v="1"/>
    <x v="7"/>
    <n v="1.127715"/>
    <n v="80.551071428571419"/>
    <x v="3"/>
    <s v="indie rock"/>
    <x v="3041"/>
    <d v="2385-12-09T18:56:20"/>
  </r>
  <r>
    <n v="1659"/>
    <s v="The Penny Arcade Quartet's Christmas EP"/>
    <s v="The long awaited Christmas EP is in session! We need your help to get it professionally mixed, produced and manufactured."/>
    <x v="60"/>
    <n v="564"/>
    <x v="3"/>
    <s v="GB"/>
    <s v="GBP"/>
    <n v="1387281600"/>
    <n v="1384811721"/>
    <b v="0"/>
    <n v="45"/>
    <b v="1"/>
    <x v="35"/>
    <n v="1.1279999999999999"/>
    <n v="12.533333333333333"/>
    <x v="3"/>
    <s v="pop"/>
    <x v="3042"/>
    <d v="2409-08-12T00:00:00"/>
  </r>
  <r>
    <n v="3004"/>
    <s v="Save the Agawam Cinemas"/>
    <s v="The Agawam Cinemas is to be successfully reopened by new ownership and the twin theaters must be converted to digital projection."/>
    <x v="65"/>
    <n v="45126"/>
    <x v="3"/>
    <s v="US"/>
    <s v="USD"/>
    <n v="1416089324"/>
    <n v="1413493724"/>
    <b v="0"/>
    <n v="277"/>
    <b v="1"/>
    <x v="24"/>
    <n v="1.12815"/>
    <n v="162.90974729241879"/>
    <x v="8"/>
    <s v="spaces"/>
    <x v="3043"/>
    <d v="2418-09-28T05:27:20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s v="US"/>
    <s v="USD"/>
    <n v="1461913140"/>
    <n v="1461370956"/>
    <b v="0"/>
    <n v="69"/>
    <b v="1"/>
    <x v="23"/>
    <n v="1.1283333333333334"/>
    <n v="49.05797101449275"/>
    <x v="8"/>
    <s v="plays"/>
    <x v="3044"/>
    <d v="2433-04-05T21:50:00"/>
  </r>
  <r>
    <n v="3478"/>
    <s v="Measure for Measure"/>
    <s v="Bare Theatre takes on Shakespeare's most notorious &quot;problem play,&quot; which asks how far we are willing to go to do what is right."/>
    <x v="38"/>
    <n v="2257"/>
    <x v="3"/>
    <s v="US"/>
    <s v="USD"/>
    <n v="1426539600"/>
    <n v="1424296822"/>
    <b v="0"/>
    <n v="57"/>
    <b v="1"/>
    <x v="23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s v="US"/>
    <s v="USD"/>
    <n v="1335799808"/>
    <n v="1333207808"/>
    <b v="0"/>
    <n v="95"/>
    <b v="1"/>
    <x v="7"/>
    <n v="1.1291099999999998"/>
    <n v="47.541473684210523"/>
    <x v="3"/>
    <s v="indie rock"/>
    <x v="3046"/>
    <d v="2393-04-19T11:01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s v="US"/>
    <s v="USD"/>
    <n v="1282498800"/>
    <n v="1275603020"/>
    <b v="1"/>
    <n v="235"/>
    <b v="1"/>
    <x v="31"/>
    <n v="1.1292"/>
    <n v="48.051063829787232"/>
    <x v="0"/>
    <s v="documentary"/>
    <x v="3047"/>
    <d v="2376-05-29T08:40:00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s v="US"/>
    <s v="USD"/>
    <n v="1333310458"/>
    <n v="1330722058"/>
    <b v="1"/>
    <n v="123"/>
    <b v="1"/>
    <x v="23"/>
    <n v="1.1292857142857142"/>
    <n v="64.268292682926827"/>
    <x v="8"/>
    <s v="plays"/>
    <x v="3048"/>
    <d v="2392-07-05T08:09:40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s v="US"/>
    <s v="USD"/>
    <n v="1489532220"/>
    <n v="1486625606"/>
    <b v="1"/>
    <n v="1151"/>
    <b v="1"/>
    <x v="31"/>
    <n v="1.1292973333333334"/>
    <n v="147.17167680278018"/>
    <x v="0"/>
    <s v="documentary"/>
    <x v="3049"/>
    <d v="2442-01-05T13:30:00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s v="FR"/>
    <s v="EUR"/>
    <n v="1453376495"/>
    <n v="1450784495"/>
    <b v="0"/>
    <n v="29"/>
    <b v="1"/>
    <x v="30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x v="280"/>
    <n v="1920"/>
    <x v="3"/>
    <s v="US"/>
    <s v="USD"/>
    <n v="1338824730"/>
    <n v="1336232730"/>
    <b v="0"/>
    <n v="49"/>
    <b v="1"/>
    <x v="35"/>
    <n v="1.1294117647058823"/>
    <n v="39.183673469387756"/>
    <x v="3"/>
    <s v="pop"/>
    <x v="3051"/>
    <d v="2394-04-04T13:35:00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s v="US"/>
    <s v="USD"/>
    <n v="1418014740"/>
    <n v="1415585474"/>
    <b v="0"/>
    <n v="33"/>
    <b v="1"/>
    <x v="37"/>
    <n v="1.1294999999999999"/>
    <n v="136.90909090909091"/>
    <x v="3"/>
    <s v="classical music"/>
    <x v="3052"/>
    <d v="2419-05-09T01:50:00"/>
  </r>
  <r>
    <n v="1620"/>
    <s v="Kickstart my music career with 300 CDs"/>
    <s v="Kickstarting my music career with 300 hard copy CDs of my first release."/>
    <x v="19"/>
    <n v="1130"/>
    <x v="3"/>
    <s v="US"/>
    <s v="USD"/>
    <n v="1361606940"/>
    <n v="1361002140"/>
    <b v="0"/>
    <n v="17"/>
    <b v="1"/>
    <x v="32"/>
    <n v="1.1299999999999999"/>
    <n v="66.470588235294116"/>
    <x v="3"/>
    <s v="rock"/>
    <x v="3053"/>
    <d v="2401-06-23T09:30:00"/>
  </r>
  <r>
    <n v="3619"/>
    <s v="VST presents Sincerity Forever"/>
    <s v="We are a fledgling theatre company based in Atlanta looking to fund our first show, Sincerity Forever by playwright Mac Wellman."/>
    <x v="19"/>
    <n v="1130"/>
    <x v="3"/>
    <s v="US"/>
    <s v="USD"/>
    <n v="1479592800"/>
    <n v="1476760226"/>
    <b v="0"/>
    <n v="17"/>
    <b v="1"/>
    <x v="23"/>
    <n v="1.1299999999999999"/>
    <n v="66.470588235294116"/>
    <x v="8"/>
    <s v="plays"/>
    <x v="3054"/>
    <d v="2438-11-12T04:00:00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s v="GB"/>
    <s v="GBP"/>
    <n v="1476651600"/>
    <n v="1473189335"/>
    <b v="0"/>
    <n v="15"/>
    <b v="1"/>
    <x v="25"/>
    <n v="1.1299999999999999"/>
    <n v="37.666666666666664"/>
    <x v="8"/>
    <s v="musical"/>
    <x v="3055"/>
    <d v="2437-12-06T18:00:00"/>
  </r>
  <r>
    <n v="2015"/>
    <s v="ExtraCore (Arduino Compatible)"/>
    <s v="ExtraCore is a 1&quot; x 1&quot; 22 I/O pin Arduino Compatible. It's 1.7 grams and 16mhz of tiny Arduino style coolness."/>
    <x v="281"/>
    <n v="8136.01"/>
    <x v="3"/>
    <s v="US"/>
    <s v="USD"/>
    <n v="1315602163"/>
    <n v="1313010163"/>
    <b v="1"/>
    <n v="162"/>
    <b v="1"/>
    <x v="39"/>
    <n v="1.1300013888888889"/>
    <n v="50.222283950617282"/>
    <x v="1"/>
    <s v="hardware"/>
    <x v="3056"/>
    <d v="2386-11-24T18:27:10"/>
  </r>
  <r>
    <n v="332"/>
    <s v="Changing of the Gods"/>
    <s v="A groundbreaking new film by Kenny Ausubel &amp; Louie Schwartzberg, featuring John Cleese, based on the work of Richard Tarnas."/>
    <x v="36"/>
    <n v="113015"/>
    <x v="3"/>
    <s v="US"/>
    <s v="USD"/>
    <n v="1446019200"/>
    <n v="1442420377"/>
    <b v="1"/>
    <n v="555"/>
    <b v="1"/>
    <x v="31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n v="1359029661"/>
    <b v="0"/>
    <n v="185"/>
    <b v="1"/>
    <x v="37"/>
    <n v="1.130176111111111"/>
    <n v="109.96308108108107"/>
    <x v="3"/>
    <s v="classical music"/>
    <x v="3058"/>
    <d v="2401-07-02T01:50:00"/>
  </r>
  <r>
    <n v="118"/>
    <s v="DENOUNCED - A Short Film"/>
    <s v="When a ruthless hit-man is 'denounced' from the mafia, his old enemies declare war."/>
    <x v="6"/>
    <n v="5651.58"/>
    <x v="3"/>
    <s v="US"/>
    <s v="USD"/>
    <n v="1311902236"/>
    <n v="1309310236"/>
    <b v="0"/>
    <n v="39"/>
    <b v="1"/>
    <x v="30"/>
    <n v="1.1303159999999999"/>
    <n v="144.91230769230768"/>
    <x v="0"/>
    <s v="shorts"/>
    <x v="3059"/>
    <d v="2385-09-22T12:52:40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s v="US"/>
    <s v="USD"/>
    <n v="1415163600"/>
    <n v="1412737080"/>
    <b v="0"/>
    <n v="557"/>
    <b v="1"/>
    <x v="24"/>
    <n v="1.13104"/>
    <n v="50.764811490125673"/>
    <x v="8"/>
    <s v="spaces"/>
    <x v="3060"/>
    <d v="2418-06-13T02:00:00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s v="US"/>
    <s v="USD"/>
    <n v="1329104114"/>
    <n v="1323920114"/>
    <b v="0"/>
    <n v="44"/>
    <b v="1"/>
    <x v="7"/>
    <n v="1.1325000000000001"/>
    <n v="51.477272727272727"/>
    <x v="3"/>
    <s v="indie rock"/>
    <x v="3061"/>
    <d v="2391-03-06T11:52:20"/>
  </r>
  <r>
    <n v="2812"/>
    <s v="BULL by Mike Bartlett at the Coal Mine Theatre"/>
    <s v="&quot;A short, nasty and razor sharp play in one of Toronto's hottest new &quot;off-off Broadway&quot; style venues."/>
    <x v="6"/>
    <n v="5665"/>
    <x v="3"/>
    <s v="CA"/>
    <s v="CAD"/>
    <n v="1428292800"/>
    <n v="1424368298"/>
    <b v="0"/>
    <n v="83"/>
    <b v="1"/>
    <x v="23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x v="45"/>
    <n v="850"/>
    <x v="3"/>
    <s v="US"/>
    <s v="USD"/>
    <n v="1338830395"/>
    <n v="1336238395"/>
    <b v="0"/>
    <n v="25"/>
    <b v="1"/>
    <x v="7"/>
    <n v="1.1333333333333333"/>
    <n v="34"/>
    <x v="3"/>
    <s v="indie rock"/>
    <x v="3063"/>
    <d v="2394-04-05T05:19:10"/>
  </r>
  <r>
    <n v="2500"/>
    <s v="Completing &quot;God's Justice&quot;"/>
    <s v="ST's 4th LP has been tracked and mixed, but before he can set it free upon the world, it needs proper mastering and pressing!"/>
    <x v="3"/>
    <n v="680"/>
    <x v="3"/>
    <s v="US"/>
    <s v="USD"/>
    <n v="1340476375"/>
    <n v="1337884375"/>
    <b v="0"/>
    <n v="29"/>
    <b v="1"/>
    <x v="7"/>
    <n v="1.1333333333333333"/>
    <n v="23.448275862068964"/>
    <x v="3"/>
    <s v="indie rock"/>
    <x v="3064"/>
    <d v="2394-10-12T17:29:10"/>
  </r>
  <r>
    <n v="3475"/>
    <s v="Score"/>
    <s v="Score is a musical play inspired by true stories of parents who have recovered from addiction and regained their children."/>
    <x v="119"/>
    <n v="340"/>
    <x v="3"/>
    <s v="GB"/>
    <s v="GBP"/>
    <n v="1414972800"/>
    <n v="1412629704"/>
    <b v="0"/>
    <n v="17"/>
    <b v="1"/>
    <x v="23"/>
    <n v="1.1333333333333333"/>
    <n v="20"/>
    <x v="8"/>
    <s v="plays"/>
    <x v="3065"/>
    <d v="2418-05-22T00:00:00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s v="US"/>
    <s v="USD"/>
    <n v="1461857045"/>
    <n v="1459265045"/>
    <b v="0"/>
    <n v="63"/>
    <b v="1"/>
    <x v="23"/>
    <n v="1.1339285714285714"/>
    <n v="50.396825396825399"/>
    <x v="8"/>
    <s v="plays"/>
    <x v="3066"/>
    <d v="2433-03-30T10:00:50"/>
  </r>
  <r>
    <n v="3554"/>
    <s v="MASKS: Off-Broadway Debut"/>
    <s v="MASKS is a dramedy dealing with what it means to be alive, the reliability of identity, and what it means to suffer."/>
    <x v="6"/>
    <n v="5671.11"/>
    <x v="3"/>
    <s v="US"/>
    <s v="USD"/>
    <n v="1423674000"/>
    <n v="1421025159"/>
    <b v="0"/>
    <n v="53"/>
    <b v="1"/>
    <x v="23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x v="11"/>
    <n v="7942"/>
    <x v="3"/>
    <s v="US"/>
    <s v="USD"/>
    <n v="1406745482"/>
    <n v="1404153482"/>
    <b v="0"/>
    <n v="107"/>
    <b v="1"/>
    <x v="25"/>
    <n v="1.1345714285714286"/>
    <n v="74.224299065420567"/>
    <x v="8"/>
    <s v="musical"/>
    <x v="3068"/>
    <d v="2415-10-12T18:20:20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s v="US"/>
    <s v="USD"/>
    <n v="1409587140"/>
    <n v="1408062990"/>
    <b v="0"/>
    <n v="68"/>
    <b v="1"/>
    <x v="23"/>
    <n v="1.1346000000000001"/>
    <n v="83.42647058823529"/>
    <x v="8"/>
    <s v="plays"/>
    <x v="3069"/>
    <d v="2416-09-05T15:50:00"/>
  </r>
  <r>
    <n v="242"/>
    <s v="Hardwater"/>
    <s v="An unprecedented feature-length documentary film about Maine's tribal, oft-misunderstood ice fishing sub-culture."/>
    <x v="75"/>
    <n v="14750"/>
    <x v="3"/>
    <s v="US"/>
    <s v="USD"/>
    <n v="1324381790"/>
    <n v="1321357790"/>
    <b v="1"/>
    <n v="202"/>
    <b v="1"/>
    <x v="31"/>
    <n v="1.1346153846153846"/>
    <n v="73.019801980198025"/>
    <x v="0"/>
    <s v="documentary"/>
    <x v="3070"/>
    <d v="2389-09-05T22:18:20"/>
  </r>
  <r>
    <n v="63"/>
    <s v="The Attic"/>
    <s v="The Attic is my first short film.  Please help me with post production and distribution so that I can let it out into the world"/>
    <x v="38"/>
    <n v="2270.37"/>
    <x v="3"/>
    <s v="US"/>
    <s v="USD"/>
    <n v="1388206740"/>
    <n v="1386194013"/>
    <b v="0"/>
    <n v="64"/>
    <b v="1"/>
    <x v="30"/>
    <n v="1.1351849999999999"/>
    <n v="35.474531249999998"/>
    <x v="0"/>
    <s v="shorts"/>
    <x v="3071"/>
    <d v="2409-11-27T01:5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s v="US"/>
    <s v="USD"/>
    <n v="1427076840"/>
    <n v="1421960934"/>
    <b v="0"/>
    <n v="30"/>
    <b v="1"/>
    <x v="23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s v="GB"/>
    <s v="GBP"/>
    <n v="1399033810"/>
    <n v="1396441810"/>
    <b v="0"/>
    <n v="621"/>
    <b v="1"/>
    <x v="39"/>
    <n v="1.1359142857142857"/>
    <n v="64.020933977455712"/>
    <x v="1"/>
    <s v="hardware"/>
    <x v="3073"/>
    <d v="2413-05-03T05:01:40"/>
  </r>
  <r>
    <n v="3673"/>
    <s v="CHILD Z"/>
    <s v="Zoe is a teenage girl growing up in a deeply disturbing society. If those paid to protect her aren't listening, then who is?"/>
    <x v="1"/>
    <n v="4545"/>
    <x v="3"/>
    <s v="GB"/>
    <s v="GBP"/>
    <n v="1415191920"/>
    <n v="1412233497"/>
    <b v="0"/>
    <n v="114"/>
    <b v="1"/>
    <x v="23"/>
    <n v="1.13625"/>
    <n v="39.868421052631582"/>
    <x v="8"/>
    <s v="plays"/>
    <x v="3074"/>
    <d v="2418-06-16T08:40:00"/>
  </r>
  <r>
    <n v="2966"/>
    <s v="Fat Pig, The Play!"/>
    <s v="Bringing one of Neil LaBute's incredibly witty and viciously honest plays, about body image and the effect it has on us, to life!"/>
    <x v="20"/>
    <n v="11363"/>
    <x v="3"/>
    <s v="US"/>
    <s v="USD"/>
    <n v="1442425412"/>
    <n v="1439833412"/>
    <b v="0"/>
    <n v="128"/>
    <b v="1"/>
    <x v="23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x v="46"/>
    <n v="2841"/>
    <x v="3"/>
    <s v="US"/>
    <s v="USD"/>
    <n v="1456976586"/>
    <n v="1454298186"/>
    <b v="0"/>
    <n v="104"/>
    <b v="1"/>
    <x v="32"/>
    <n v="1.1364000000000001"/>
    <n v="27.317307692307693"/>
    <x v="3"/>
    <s v="rock"/>
    <x v="3076"/>
    <d v="2431-09-12T13:11:00"/>
  </r>
  <r>
    <n v="3523"/>
    <s v="Magnificence"/>
    <s v="An old play about our world. Set in 1970s England, Magnificence is a gut-wrenching story of radicalisation, idealism and pity."/>
    <x v="1"/>
    <n v="4546"/>
    <x v="3"/>
    <s v="GB"/>
    <s v="GBP"/>
    <n v="1474844400"/>
    <n v="1469871148"/>
    <b v="0"/>
    <n v="80"/>
    <b v="1"/>
    <x v="23"/>
    <n v="1.1365000000000001"/>
    <n v="56.825000000000003"/>
    <x v="8"/>
    <s v="plays"/>
    <x v="3077"/>
    <d v="2437-05-11T14:00:00"/>
  </r>
  <r>
    <n v="116"/>
    <s v="Villanelle"/>
    <s v="Villanelle is a feature film that blends elements of classic, hardboiled Film Noir, with classic Horror and tells a great story to boot"/>
    <x v="55"/>
    <n v="3978"/>
    <x v="3"/>
    <s v="US"/>
    <s v="USD"/>
    <n v="1302260155"/>
    <n v="1298289355"/>
    <b v="0"/>
    <n v="57"/>
    <b v="1"/>
    <x v="30"/>
    <n v="1.1365714285714286"/>
    <n v="69.78947368421052"/>
    <x v="0"/>
    <s v="shorts"/>
    <x v="3078"/>
    <d v="2382-09-02T13:19:10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s v="US"/>
    <s v="USD"/>
    <n v="1393445620"/>
    <n v="1390853620"/>
    <b v="1"/>
    <n v="74"/>
    <b v="1"/>
    <x v="32"/>
    <n v="1.1366666666666667"/>
    <n v="50.689189189189186"/>
    <x v="3"/>
    <s v="rock"/>
    <x v="3079"/>
    <d v="2411-07-26T10:16:40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s v="US"/>
    <s v="USD"/>
    <n v="1297160329"/>
    <n v="1295000329"/>
    <b v="0"/>
    <n v="47"/>
    <b v="1"/>
    <x v="7"/>
    <n v="1.1366666666666667"/>
    <n v="29.021276595744681"/>
    <x v="3"/>
    <s v="indie rock"/>
    <x v="3080"/>
    <d v="2381-01-20T07:08:10"/>
  </r>
  <r>
    <n v="2483"/>
    <s v="Intangible Animal's &quot;Oh The Humanity&quot; Tour"/>
    <s v="Send Intangible Animal on our first West Coast Tour!!! The fate of the world rests in your hands."/>
    <x v="66"/>
    <n v="1251"/>
    <x v="3"/>
    <s v="US"/>
    <s v="USD"/>
    <n v="1335891603"/>
    <n v="1330711203"/>
    <b v="0"/>
    <n v="19"/>
    <b v="1"/>
    <x v="7"/>
    <n v="1.1372727272727272"/>
    <n v="65.84210526315789"/>
    <x v="3"/>
    <s v="indie rock"/>
    <x v="3081"/>
    <d v="2393-04-30T02:00:30"/>
  </r>
  <r>
    <n v="244"/>
    <d v="2008-11-04T00:00:00"/>
    <s v="A transmedia-project to amass a library of footage shot the day Obama was elected, for (1) a feature documentary, (2) an interactive web history"/>
    <x v="55"/>
    <n v="3981.5"/>
    <x v="3"/>
    <s v="US"/>
    <s v="USD"/>
    <n v="1268723160"/>
    <n v="1265269559"/>
    <b v="1"/>
    <n v="84"/>
    <b v="1"/>
    <x v="31"/>
    <n v="1.1375714285714287"/>
    <n v="47.398809523809526"/>
    <x v="0"/>
    <s v="documentary"/>
    <x v="3082"/>
    <d v="2372-01-16T23:00:00"/>
  </r>
  <r>
    <n v="316"/>
    <s v="THE SECRET TRIAL 5 - GRASSROOTS CROSS-CANADA TOUR"/>
    <s v="Award winning documentary The Secret Trial 5 needs your help for a Cross-Canada Tour!"/>
    <x v="57"/>
    <n v="17066"/>
    <x v="3"/>
    <s v="CA"/>
    <s v="CAD"/>
    <n v="1418273940"/>
    <n v="1415398197"/>
    <b v="1"/>
    <n v="158"/>
    <b v="1"/>
    <x v="31"/>
    <n v="1.1377333333333333"/>
    <n v="108.01265822784811"/>
    <x v="0"/>
    <s v="documentary"/>
    <x v="3083"/>
    <d v="2419-06-08T01:50:00"/>
  </r>
  <r>
    <n v="2196"/>
    <s v="LACORSA Grand Prix Game (relaunch)"/>
    <s v="Race your friends in style with this classic Grand Prix game."/>
    <x v="42"/>
    <n v="15937"/>
    <x v="3"/>
    <s v="US"/>
    <s v="USD"/>
    <n v="1480662000"/>
    <n v="1478000502"/>
    <b v="0"/>
    <n v="234"/>
    <b v="1"/>
    <x v="38"/>
    <n v="1.1383571428571428"/>
    <n v="68.106837606837601"/>
    <x v="5"/>
    <s v="tabletop games"/>
    <x v="3084"/>
    <d v="2439-03-15T22:00:00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s v="US"/>
    <s v="USD"/>
    <n v="1477603140"/>
    <n v="1475013710"/>
    <b v="0"/>
    <n v="158"/>
    <b v="1"/>
    <x v="32"/>
    <n v="1.1385000000000001"/>
    <n v="72.056962025316452"/>
    <x v="3"/>
    <s v="rock"/>
    <x v="3085"/>
    <d v="2438-03-26T21:10:00"/>
  </r>
  <r>
    <n v="3580"/>
    <s v="Annabel Lost"/>
    <s v="Annabel Lost combines visual art and performance poetry to tell the story of two orphaned refugees, Quetzal and Rhime."/>
    <x v="78"/>
    <n v="1025"/>
    <x v="3"/>
    <s v="US"/>
    <s v="USD"/>
    <n v="1425185940"/>
    <n v="1421900022"/>
    <b v="0"/>
    <n v="27"/>
    <b v="1"/>
    <x v="23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x v="6"/>
    <n v="5696"/>
    <x v="3"/>
    <s v="US"/>
    <s v="USD"/>
    <n v="1425872692"/>
    <n v="1423284292"/>
    <b v="0"/>
    <n v="71"/>
    <b v="1"/>
    <x v="23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x v="17"/>
    <n v="1710"/>
    <x v="3"/>
    <s v="GB"/>
    <s v="GBP"/>
    <n v="1438966800"/>
    <n v="1436278344"/>
    <b v="0"/>
    <n v="23"/>
    <b v="1"/>
    <x v="23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x v="38"/>
    <n v="2280"/>
    <x v="3"/>
    <s v="US"/>
    <s v="USD"/>
    <n v="1480658966"/>
    <n v="1479449366"/>
    <b v="0"/>
    <n v="62"/>
    <b v="1"/>
    <x v="21"/>
    <n v="1.1399999999999999"/>
    <n v="36.774193548387096"/>
    <x v="1"/>
    <s v="space exploration"/>
    <x v="3089"/>
    <d v="2439-03-15T13:34:20"/>
  </r>
  <r>
    <n v="3158"/>
    <s v="Nursery Crimes"/>
    <s v="A 40s crime-noir play using nursery rhyme characters."/>
    <x v="6"/>
    <n v="5700"/>
    <x v="3"/>
    <s v="US"/>
    <s v="USD"/>
    <n v="1374523752"/>
    <n v="1371931752"/>
    <b v="1"/>
    <n v="69"/>
    <b v="1"/>
    <x v="23"/>
    <n v="1.1399999999999999"/>
    <n v="82.608695652173907"/>
    <x v="8"/>
    <s v="plays"/>
    <x v="3090"/>
    <d v="2405-07-27T09:32:00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s v="US"/>
    <s v="USD"/>
    <n v="1442462340"/>
    <n v="1439743900"/>
    <b v="0"/>
    <n v="14"/>
    <b v="1"/>
    <x v="23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x v="60"/>
    <n v="570"/>
    <x v="3"/>
    <s v="US"/>
    <s v="USD"/>
    <n v="1402848000"/>
    <n v="1400606573"/>
    <b v="0"/>
    <n v="21"/>
    <b v="1"/>
    <x v="23"/>
    <n v="1.1399999999999999"/>
    <n v="27.142857142857142"/>
    <x v="8"/>
    <s v="plays"/>
    <x v="3092"/>
    <d v="2414-07-18T16:00:00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s v="US"/>
    <s v="USD"/>
    <n v="1482372000"/>
    <n v="1479276838"/>
    <b v="0"/>
    <n v="89"/>
    <b v="1"/>
    <x v="18"/>
    <n v="1.1401428571428571"/>
    <n v="89.674157303370791"/>
    <x v="7"/>
    <s v="photobooks"/>
    <x v="3093"/>
    <d v="2439-09-29T20:00:00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s v="US"/>
    <s v="USD"/>
    <n v="1323742396"/>
    <n v="1319850796"/>
    <b v="0"/>
    <n v="136"/>
    <b v="1"/>
    <x v="32"/>
    <n v="1.1412500000000001"/>
    <n v="67.132352941176464"/>
    <x v="3"/>
    <s v="rock"/>
    <x v="3094"/>
    <d v="2389-06-23T22:12:40"/>
  </r>
  <r>
    <n v="3179"/>
    <s v="I Do Wonder"/>
    <s v="A Sci-fi play in several vignettes that will narrate an alternate history in the mid-20th century."/>
    <x v="101"/>
    <n v="4794.82"/>
    <x v="3"/>
    <s v="US"/>
    <s v="USD"/>
    <n v="1367859071"/>
    <n v="1365699071"/>
    <b v="1"/>
    <n v="62"/>
    <b v="1"/>
    <x v="23"/>
    <n v="1.1416238095238094"/>
    <n v="77.335806451612896"/>
    <x v="8"/>
    <s v="plays"/>
    <x v="3095"/>
    <d v="2403-06-17T00:31:50"/>
  </r>
  <r>
    <n v="787"/>
    <s v="Mahayla CD Pressing"/>
    <s v="We've made our goal with your help. Thanks so much! This is a great time to pre-purchase the album and get some extra perks."/>
    <x v="4"/>
    <n v="1370"/>
    <x v="3"/>
    <s v="US"/>
    <s v="USD"/>
    <n v="1383318226"/>
    <n v="1380726226"/>
    <b v="0"/>
    <n v="17"/>
    <b v="1"/>
    <x v="32"/>
    <n v="1.1416666666666666"/>
    <n v="80.588235294117652"/>
    <x v="3"/>
    <s v="rock"/>
    <x v="3096"/>
    <d v="2408-05-10T06:37:40"/>
  </r>
  <r>
    <n v="371"/>
    <s v="Unbranded"/>
    <s v="3,000 Miles. 18 Wild Horses. 6 Months. 5 States. 4 men. A documentary about Conservation, Exploration, and Wild Mustangs."/>
    <x v="30"/>
    <n v="171253"/>
    <x v="3"/>
    <s v="US"/>
    <s v="USD"/>
    <n v="1359743139"/>
    <n v="1355855139"/>
    <b v="0"/>
    <n v="1062"/>
    <b v="1"/>
    <x v="31"/>
    <n v="1.1416866666666667"/>
    <n v="161.25517890772127"/>
    <x v="0"/>
    <s v="documentary"/>
    <x v="3097"/>
    <d v="2400-11-19T16:16:30"/>
  </r>
  <r>
    <n v="3484"/>
    <s v="Macbeth in the Basement"/>
    <s v="MACBETH IN THE BASEMENT will premiere at the Capital Fringe Festival in July 2016. A teenage kingâ€™s rise and fall in a vicious game."/>
    <x v="46"/>
    <n v="2856"/>
    <x v="3"/>
    <s v="US"/>
    <s v="USD"/>
    <n v="1466014499"/>
    <n v="1463422499"/>
    <b v="0"/>
    <n v="44"/>
    <b v="1"/>
    <x v="23"/>
    <n v="1.1424000000000001"/>
    <n v="64.909090909090907"/>
    <x v="8"/>
    <s v="plays"/>
    <x v="3098"/>
    <d v="2434-07-24T14:29:50"/>
  </r>
  <r>
    <n v="1367"/>
    <s v="House of Rabbits  - &quot;Songs of Charivari&quot;"/>
    <s v="House of Rabbits are recording our full-length, debut album! Support independent music, receive great rewards!"/>
    <x v="6"/>
    <n v="5713"/>
    <x v="3"/>
    <s v="US"/>
    <s v="USD"/>
    <n v="1447463050"/>
    <n v="1444867450"/>
    <b v="0"/>
    <n v="90"/>
    <b v="1"/>
    <x v="32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x v="71"/>
    <n v="20569.05"/>
    <x v="3"/>
    <s v="US"/>
    <s v="USD"/>
    <n v="1306904340"/>
    <n v="1305219744"/>
    <b v="1"/>
    <n v="202"/>
    <b v="1"/>
    <x v="31"/>
    <n v="1.142725"/>
    <n v="101.8269801980198"/>
    <x v="0"/>
    <s v="documentary"/>
    <x v="3100"/>
    <d v="2384-02-22T01:50:00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s v="US"/>
    <s v="USD"/>
    <n v="1459474059"/>
    <n v="1456885659"/>
    <b v="0"/>
    <n v="63"/>
    <b v="1"/>
    <x v="23"/>
    <n v="1.1427586206896552"/>
    <n v="105.2063492063492"/>
    <x v="8"/>
    <s v="plays"/>
    <x v="3101"/>
    <d v="2432-06-27T14:36:30"/>
  </r>
  <r>
    <n v="3570"/>
    <s v="The Lower Depths"/>
    <s v="Theatre Machine presents an all-new adaptation of Maxim Gorky's classic of Russian theatre, The Lower Depths."/>
    <x v="38"/>
    <n v="2287"/>
    <x v="3"/>
    <s v="US"/>
    <s v="USD"/>
    <n v="1420009200"/>
    <n v="1417593483"/>
    <b v="0"/>
    <n v="26"/>
    <b v="1"/>
    <x v="23"/>
    <n v="1.1435"/>
    <n v="87.961538461538467"/>
    <x v="8"/>
    <s v="plays"/>
    <x v="3102"/>
    <d v="2419-12-25T22:00:00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s v="US"/>
    <s v="USD"/>
    <n v="1383526800"/>
    <n v="1380650177"/>
    <b v="0"/>
    <n v="123"/>
    <b v="1"/>
    <x v="36"/>
    <n v="1.1438333333333333"/>
    <n v="55.796747967479675"/>
    <x v="3"/>
    <s v="electronic music"/>
    <x v="3103"/>
    <d v="2408-06-03T10:00:00"/>
  </r>
  <r>
    <n v="377"/>
    <s v="PIN UP! THE MOVIE The documentary with vintage style"/>
    <s v="Dangerous. Sexy. All-American Girl. You know the look. Now meet the women who are making retro style modern."/>
    <x v="39"/>
    <n v="13728"/>
    <x v="3"/>
    <s v="US"/>
    <s v="USD"/>
    <n v="1447484460"/>
    <n v="1444888868"/>
    <b v="0"/>
    <n v="133"/>
    <b v="1"/>
    <x v="31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s v="US"/>
    <s v="USD"/>
    <n v="1389814380"/>
    <n v="1387390555"/>
    <b v="0"/>
    <n v="33"/>
    <b v="1"/>
    <x v="7"/>
    <n v="1.1439999999999999"/>
    <n v="104"/>
    <x v="3"/>
    <s v="indie rock"/>
    <x v="3105"/>
    <d v="2410-06-01T03:30:00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s v="US"/>
    <s v="USD"/>
    <n v="1417653540"/>
    <n v="1414975346"/>
    <b v="0"/>
    <n v="229"/>
    <b v="1"/>
    <x v="34"/>
    <n v="1.1440638297872341"/>
    <n v="234.80786026200875"/>
    <x v="2"/>
    <s v="nonfiction"/>
    <x v="3106"/>
    <d v="2419-03-28T06:30:00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s v="US"/>
    <s v="USD"/>
    <n v="1463198340"/>
    <n v="1461117201"/>
    <b v="0"/>
    <n v="336"/>
    <b v="1"/>
    <x v="23"/>
    <n v="1.1440928571428572"/>
    <n v="119.17633928571429"/>
    <x v="8"/>
    <s v="plays"/>
    <x v="3107"/>
    <d v="2433-09-01T15:50:00"/>
  </r>
  <r>
    <n v="1894"/>
    <s v="Help me release my first 3 song EP!!"/>
    <s v="Im trying to raise $1000 for a 3 song EP in a studio!"/>
    <x v="19"/>
    <n v="1145"/>
    <x v="3"/>
    <s v="US"/>
    <s v="USD"/>
    <n v="1329082983"/>
    <n v="1326404583"/>
    <b v="0"/>
    <n v="20"/>
    <b v="1"/>
    <x v="7"/>
    <n v="1.145"/>
    <n v="57.25"/>
    <x v="3"/>
    <s v="indie rock"/>
    <x v="3108"/>
    <d v="2391-03-04T01:10:30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s v="GB"/>
    <s v="GBP"/>
    <n v="1429793446"/>
    <n v="1428583846"/>
    <b v="0"/>
    <n v="61"/>
    <b v="1"/>
    <x v="23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x v="20"/>
    <n v="11450"/>
    <x v="3"/>
    <s v="US"/>
    <s v="USD"/>
    <n v="1464960682"/>
    <n v="1462368682"/>
    <b v="0"/>
    <n v="62"/>
    <b v="1"/>
    <x v="23"/>
    <n v="1.145"/>
    <n v="184.67741935483872"/>
    <x v="8"/>
    <s v="plays"/>
    <x v="3110"/>
    <d v="2434-03-24T15:13:40"/>
  </r>
  <r>
    <n v="2616"/>
    <s v="James Webb Deployable Model"/>
    <s v="Production of variously-sized deployable models of NASA's James Webb Space Telescope to promote hands-on learning."/>
    <x v="23"/>
    <n v="28633.5"/>
    <x v="3"/>
    <s v="US"/>
    <s v="USD"/>
    <n v="1440546729"/>
    <n v="1437954729"/>
    <b v="1"/>
    <n v="238"/>
    <b v="1"/>
    <x v="21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s v="US"/>
    <s v="USD"/>
    <n v="1337144340"/>
    <n v="1333597555"/>
    <b v="0"/>
    <n v="55"/>
    <b v="1"/>
    <x v="7"/>
    <n v="1.1457142857142857"/>
    <n v="72.909090909090907"/>
    <x v="3"/>
    <s v="indie rock"/>
    <x v="3112"/>
    <d v="2393-09-22T01:50:00"/>
  </r>
  <r>
    <n v="2631"/>
    <s v="Starship Congress 2015: Interstellar Hackathon"/>
    <s v="Starship Congress 2015 is a deep-space &amp; interstellar science summit staged by Icarus Interstellar."/>
    <x v="2"/>
    <n v="22933.05"/>
    <x v="3"/>
    <s v="US"/>
    <s v="USD"/>
    <n v="1440907427"/>
    <n v="1438488227"/>
    <b v="0"/>
    <n v="286"/>
    <b v="1"/>
    <x v="21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x v="17"/>
    <n v="1720"/>
    <x v="3"/>
    <s v="US"/>
    <s v="USD"/>
    <n v="1280631600"/>
    <n v="1274889241"/>
    <b v="0"/>
    <n v="34"/>
    <b v="1"/>
    <x v="30"/>
    <n v="1.1466666666666667"/>
    <n v="50.588235294117645"/>
    <x v="0"/>
    <s v="shorts"/>
    <x v="3114"/>
    <d v="2375-10-26T06:00:00"/>
  </r>
  <r>
    <n v="522"/>
    <s v="COMPASS PLAYERS"/>
    <s v="*** TO MAKE DONATIONS IN THE FUTURE                                   GO TO OUR WEBSITE: www.compassplayers.com ***"/>
    <x v="7"/>
    <n v="3440"/>
    <x v="3"/>
    <s v="US"/>
    <s v="USD"/>
    <n v="1458518325"/>
    <n v="1456793925"/>
    <b v="0"/>
    <n v="31"/>
    <b v="1"/>
    <x v="23"/>
    <n v="1.1466666666666667"/>
    <n v="110.96774193548387"/>
    <x v="8"/>
    <s v="plays"/>
    <x v="3115"/>
    <d v="2432-03-08T23:47:30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s v="US"/>
    <s v="USD"/>
    <n v="1468536992"/>
    <n v="1463352992"/>
    <b v="0"/>
    <n v="27"/>
    <b v="1"/>
    <x v="18"/>
    <n v="1.147"/>
    <n v="42.481481481481481"/>
    <x v="7"/>
    <s v="photobooks"/>
    <x v="3116"/>
    <d v="2435-05-12T13:25:20"/>
  </r>
  <r>
    <n v="2832"/>
    <s v="Secret Diaries"/>
    <s v="Charting the big stuff in life from dance routines to coming out; exploring homophobia, family, friendship &amp; finding your own voice."/>
    <x v="46"/>
    <n v="2867.99"/>
    <x v="3"/>
    <s v="GB"/>
    <s v="GBP"/>
    <n v="1416780000"/>
    <n v="1414342894"/>
    <b v="0"/>
    <n v="95"/>
    <b v="1"/>
    <x v="23"/>
    <n v="1.1471959999999999"/>
    <n v="30.189368421052631"/>
    <x v="8"/>
    <s v="plays"/>
    <x v="3117"/>
    <d v="2418-12-17T04:00:00"/>
  </r>
  <r>
    <n v="1270"/>
    <s v="Resolution15 records their next album, Svaha"/>
    <s v="We make awake metal using violins in place of guitars and want to record a full length album."/>
    <x v="20"/>
    <n v="11472"/>
    <x v="3"/>
    <s v="US"/>
    <s v="USD"/>
    <n v="1332704042"/>
    <n v="1327523642"/>
    <b v="1"/>
    <n v="169"/>
    <b v="1"/>
    <x v="32"/>
    <n v="1.1472"/>
    <n v="67.881656804733723"/>
    <x v="3"/>
    <s v="rock"/>
    <x v="3118"/>
    <d v="2392-04-26T03:40:20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s v="US"/>
    <s v="USD"/>
    <n v="1473566340"/>
    <n v="1470274509"/>
    <b v="1"/>
    <n v="221"/>
    <b v="1"/>
    <x v="31"/>
    <n v="1.1476"/>
    <n v="129.81900452488688"/>
    <x v="0"/>
    <s v="documentary"/>
    <x v="3119"/>
    <d v="2436-12-14T15:50:00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s v="US"/>
    <s v="USD"/>
    <n v="1376838000"/>
    <n v="1374531631"/>
    <b v="1"/>
    <n v="55"/>
    <b v="1"/>
    <x v="23"/>
    <n v="1.148421052631579"/>
    <n v="39.672727272727272"/>
    <x v="8"/>
    <s v="plays"/>
    <x v="3120"/>
    <d v="2406-04-21T06:00:00"/>
  </r>
  <r>
    <n v="798"/>
    <s v="Eric Stuart Band 4 Song EP &quot;Character&quot;"/>
    <s v="We have some great new songs and want to record a special edition 4 song EP as our next Eric Stuart Band release"/>
    <x v="55"/>
    <n v="4021"/>
    <x v="3"/>
    <s v="US"/>
    <s v="USD"/>
    <n v="1412086187"/>
    <n v="1409494187"/>
    <b v="0"/>
    <n v="87"/>
    <b v="1"/>
    <x v="32"/>
    <n v="1.1488571428571428"/>
    <n v="46.218390804597703"/>
    <x v="3"/>
    <s v="rock"/>
    <x v="3121"/>
    <d v="2417-06-21T21:37:50"/>
  </r>
  <r>
    <n v="1022"/>
    <s v="Sammy Bananas - Bootlegs Vol. 2!!"/>
    <s v="Help get four new bootlegs onto vinyl in the second installment of my series!"/>
    <x v="38"/>
    <n v="2298"/>
    <x v="3"/>
    <s v="US"/>
    <s v="USD"/>
    <n v="1431876677"/>
    <n v="1429284677"/>
    <b v="1"/>
    <n v="74"/>
    <b v="1"/>
    <x v="36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x v="9"/>
    <n v="229802.31"/>
    <x v="3"/>
    <s v="US"/>
    <s v="USD"/>
    <n v="1447909140"/>
    <n v="1444734146"/>
    <b v="1"/>
    <n v="813"/>
    <b v="1"/>
    <x v="39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x v="36"/>
    <n v="114977"/>
    <x v="3"/>
    <s v="DK"/>
    <s v="DKK"/>
    <n v="1458807098"/>
    <n v="1456218698"/>
    <b v="0"/>
    <n v="203"/>
    <b v="1"/>
    <x v="39"/>
    <n v="1.14977"/>
    <n v="566.38916256157631"/>
    <x v="1"/>
    <s v="hardware"/>
    <x v="3124"/>
    <d v="2432-04-11T09:56:20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s v="AT"/>
    <s v="EUR"/>
    <n v="1489238940"/>
    <n v="1486406253"/>
    <b v="0"/>
    <n v="32"/>
    <b v="1"/>
    <x v="18"/>
    <n v="1.1499999999999999"/>
    <n v="32.34375"/>
    <x v="7"/>
    <s v="photobooks"/>
    <x v="3125"/>
    <d v="2441-12-02T14:50:00"/>
  </r>
  <r>
    <n v="2804"/>
    <s v="The Piano Man"/>
    <s v="The real-life story of the mysterious 'Piano Man' who washed ashore with no memory; with no speech; but with an amazing ability..."/>
    <x v="19"/>
    <n v="1150"/>
    <x v="3"/>
    <s v="GB"/>
    <s v="GBP"/>
    <n v="1411987990"/>
    <n v="1409395990"/>
    <b v="0"/>
    <n v="23"/>
    <b v="1"/>
    <x v="23"/>
    <n v="1.1499999999999999"/>
    <n v="50"/>
    <x v="8"/>
    <s v="plays"/>
    <x v="3126"/>
    <d v="2417-06-10T12:51:40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s v="US"/>
    <s v="USD"/>
    <n v="1329240668"/>
    <n v="1326648668"/>
    <b v="1"/>
    <n v="29"/>
    <b v="1"/>
    <x v="23"/>
    <n v="1.1499999999999999"/>
    <n v="79.310344827586206"/>
    <x v="8"/>
    <s v="plays"/>
    <x v="3127"/>
    <d v="2391-03-22T07:11:20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s v="CA"/>
    <s v="CAD"/>
    <n v="1468193532"/>
    <n v="1465601532"/>
    <b v="0"/>
    <n v="10"/>
    <b v="1"/>
    <x v="25"/>
    <n v="1.1499999999999999"/>
    <n v="115"/>
    <x v="8"/>
    <s v="musical"/>
    <x v="3128"/>
    <d v="2435-04-02T19:22:00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s v="US"/>
    <s v="USD"/>
    <n v="1361696955"/>
    <n v="1359104955"/>
    <b v="0"/>
    <n v="160"/>
    <b v="1"/>
    <x v="7"/>
    <n v="1.1504037499999999"/>
    <n v="57.520187499999999"/>
    <x v="3"/>
    <s v="indie rock"/>
    <x v="3129"/>
    <d v="2401-07-03T19:32:30"/>
  </r>
  <r>
    <n v="89"/>
    <s v="The Southwest Chronicles"/>
    <s v="A chronicle of four very different stories concerning racism to the power of love, all set in the beauty of the Southwest."/>
    <x v="16"/>
    <n v="6904"/>
    <x v="3"/>
    <s v="US"/>
    <s v="USD"/>
    <n v="1370196192"/>
    <n v="1368036192"/>
    <b v="0"/>
    <n v="56"/>
    <b v="1"/>
    <x v="30"/>
    <n v="1.1506666666666667"/>
    <n v="123.28571428571429"/>
    <x v="0"/>
    <s v="shorts"/>
    <x v="3130"/>
    <d v="2404-03-13T12:32:00"/>
  </r>
  <r>
    <n v="1467"/>
    <s v="Radio Ambulante"/>
    <s v="We are a new Spanish language podcast telling uniquely Latin American stories."/>
    <x v="65"/>
    <n v="46032"/>
    <x v="3"/>
    <s v="US"/>
    <s v="USD"/>
    <n v="1332699285"/>
    <n v="1327518885"/>
    <b v="1"/>
    <n v="600"/>
    <b v="1"/>
    <x v="40"/>
    <n v="1.1508"/>
    <n v="76.72"/>
    <x v="2"/>
    <s v="radio &amp; podcasts"/>
    <x v="3131"/>
    <d v="2392-04-25T14:27:30"/>
  </r>
  <r>
    <n v="816"/>
    <s v="Help Friends and Family Release Their Debut Album"/>
    <s v="Friends and Family have an album for you. They need your help to release it to the world."/>
    <x v="11"/>
    <n v="8058.55"/>
    <x v="3"/>
    <s v="US"/>
    <s v="USD"/>
    <n v="1365489000"/>
    <n v="1362776043"/>
    <b v="0"/>
    <n v="205"/>
    <b v="1"/>
    <x v="32"/>
    <n v="1.1512214285714286"/>
    <n v="39.31"/>
    <x v="3"/>
    <s v="rock"/>
    <x v="3132"/>
    <d v="2402-09-15T17:00:00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s v="FR"/>
    <s v="EUR"/>
    <n v="1446062040"/>
    <n v="1445109822"/>
    <b v="0"/>
    <n v="14"/>
    <b v="1"/>
    <x v="23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x v="3"/>
    <s v="US"/>
    <s v="USD"/>
    <n v="1413269940"/>
    <n v="1410421670"/>
    <b v="1"/>
    <n v="167"/>
    <b v="1"/>
    <x v="23"/>
    <n v="1.1530588235294117"/>
    <n v="58.688622754491021"/>
    <x v="8"/>
    <s v="plays"/>
    <x v="3134"/>
    <d v="2417-11-05T21:50:00"/>
  </r>
  <r>
    <n v="1676"/>
    <s v="Bridge 19 CD Release Tour"/>
    <s v="Help fund Bridge 19's tour in support of their first duo record, to be released in May 2012."/>
    <x v="7"/>
    <n v="3460"/>
    <x v="3"/>
    <s v="US"/>
    <s v="USD"/>
    <n v="1334980740"/>
    <n v="1330968347"/>
    <b v="0"/>
    <n v="42"/>
    <b v="1"/>
    <x v="35"/>
    <n v="1.1533333333333333"/>
    <n v="82.38095238095238"/>
    <x v="3"/>
    <s v="pop"/>
    <x v="3135"/>
    <d v="2393-01-14T15:50:00"/>
  </r>
  <r>
    <n v="3477"/>
    <s v="PCSF's Biannual 24-Hour Play Festival"/>
    <s v="8 ten-minute plays, written, directed, rehearsed, and fully produced in only 24 hours! Are we crazy? You bet we are!"/>
    <x v="293"/>
    <n v="2076"/>
    <x v="3"/>
    <s v="US"/>
    <s v="USD"/>
    <n v="1431831600"/>
    <n v="1430761243"/>
    <b v="0"/>
    <n v="39"/>
    <b v="1"/>
    <x v="23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x v="55"/>
    <n v="4040"/>
    <x v="3"/>
    <s v="US"/>
    <s v="USD"/>
    <n v="1366693272"/>
    <n v="1364101272"/>
    <b v="0"/>
    <n v="47"/>
    <b v="1"/>
    <x v="30"/>
    <n v="1.1542857142857144"/>
    <n v="85.957446808510639"/>
    <x v="0"/>
    <s v="shorts"/>
    <x v="3137"/>
    <d v="2403-02-02T02:12:00"/>
  </r>
  <r>
    <n v="2451"/>
    <s v="Boss Balls Protein Balls"/>
    <s v="Meet the best tasting high protein, low sugar protein snack on the planet. Guaranteed to turn you into a stone cold fox."/>
    <x v="20"/>
    <n v="11545"/>
    <x v="3"/>
    <s v="US"/>
    <s v="USD"/>
    <n v="1488750490"/>
    <n v="1487022490"/>
    <b v="0"/>
    <n v="186"/>
    <b v="1"/>
    <x v="28"/>
    <n v="1.1545000000000001"/>
    <n v="62.06989247311828"/>
    <x v="6"/>
    <s v="small batch"/>
    <x v="3138"/>
    <d v="2441-10-07T02:01:40"/>
  </r>
  <r>
    <n v="2796"/>
    <s v="Fishcakes"/>
    <s v="Fishcakes is a piece of new writing for the Camden Fringe that explores a story of love, loss, and all the â€˜little things'."/>
    <x v="168"/>
    <n v="924"/>
    <x v="3"/>
    <s v="GB"/>
    <s v="GBP"/>
    <n v="1404564028"/>
    <n v="1401972028"/>
    <b v="0"/>
    <n v="21"/>
    <b v="1"/>
    <x v="23"/>
    <n v="1.155"/>
    <n v="44"/>
    <x v="8"/>
    <s v="plays"/>
    <x v="3139"/>
    <d v="2415-02-02T06:44:40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s v="GB"/>
    <s v="GBP"/>
    <n v="1436772944"/>
    <n v="1434180944"/>
    <b v="0"/>
    <n v="112"/>
    <b v="1"/>
    <x v="23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s v="US"/>
    <s v="USD"/>
    <n v="1433538000"/>
    <n v="1428541276"/>
    <b v="0"/>
    <n v="188"/>
    <b v="1"/>
    <x v="39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s v="US"/>
    <s v="USD"/>
    <n v="1284177540"/>
    <n v="1281028152"/>
    <b v="0"/>
    <n v="75"/>
    <b v="1"/>
    <x v="7"/>
    <n v="1.1551066666666667"/>
    <n v="46.204266666666669"/>
    <x v="3"/>
    <s v="indie rock"/>
    <x v="3142"/>
    <d v="2376-12-09T15:50:00"/>
  </r>
  <r>
    <n v="2263"/>
    <s v="Corvus Corax Miniatures - Outcasts"/>
    <s v="These are degenerated men who have, since birth, suffered the effect of mutation and turned into something wicked!"/>
    <x v="37"/>
    <n v="8666"/>
    <x v="3"/>
    <s v="SE"/>
    <s v="SEK"/>
    <n v="1422734313"/>
    <n v="1420919913"/>
    <b v="0"/>
    <n v="60"/>
    <b v="1"/>
    <x v="38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x v="38"/>
    <n v="2311"/>
    <x v="3"/>
    <s v="US"/>
    <s v="USD"/>
    <n v="1386828507"/>
    <n v="1384236507"/>
    <b v="0"/>
    <n v="64"/>
    <b v="1"/>
    <x v="7"/>
    <n v="1.1555"/>
    <n v="36.109375"/>
    <x v="3"/>
    <s v="indie rock"/>
    <x v="3144"/>
    <d v="2409-06-20T13:24:30"/>
  </r>
  <r>
    <n v="528"/>
    <s v="Devastated No Matter What"/>
    <s v="A Festival Backed Production of a Full-Length Play."/>
    <x v="106"/>
    <n v="1330"/>
    <x v="3"/>
    <s v="US"/>
    <s v="USD"/>
    <n v="1434921600"/>
    <n v="1433109907"/>
    <b v="0"/>
    <n v="30"/>
    <b v="1"/>
    <x v="23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s v="US"/>
    <s v="USD"/>
    <n v="1282622400"/>
    <n v="1276891586"/>
    <b v="1"/>
    <n v="137"/>
    <b v="1"/>
    <x v="39"/>
    <n v="1.157092"/>
    <n v="84.459270072992695"/>
    <x v="1"/>
    <s v="hardware"/>
    <x v="3146"/>
    <d v="2376-06-12T16:00:00"/>
  </r>
  <r>
    <n v="2161"/>
    <s v="CallMeGhost DEBUT ALBUM preorder!"/>
    <s v="We're trying to fund hard copies of our debut album!"/>
    <x v="34"/>
    <n v="463"/>
    <x v="3"/>
    <s v="US"/>
    <s v="USD"/>
    <n v="1443040059"/>
    <n v="1440448059"/>
    <b v="0"/>
    <n v="13"/>
    <b v="1"/>
    <x v="32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s v="US"/>
    <s v="USD"/>
    <n v="1309980790"/>
    <n v="1304623990"/>
    <b v="0"/>
    <n v="19"/>
    <b v="1"/>
    <x v="34"/>
    <n v="1.1575757575757575"/>
    <n v="40.210526315789473"/>
    <x v="2"/>
    <s v="nonfiction"/>
    <x v="3148"/>
    <d v="2385-02-12T03:31:40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s v="US"/>
    <s v="USD"/>
    <n v="1351095976"/>
    <n v="1348503976"/>
    <b v="0"/>
    <n v="33"/>
    <b v="1"/>
    <x v="32"/>
    <n v="1.1585714285714286"/>
    <n v="24.575757575757574"/>
    <x v="3"/>
    <s v="rock"/>
    <x v="3149"/>
    <d v="2398-02-22T20:22:40"/>
  </r>
  <r>
    <n v="3303"/>
    <s v="VisiÃ³n Latino Theatre Company"/>
    <s v="VisiÃ³n Latino Theatre Company was founded by three young latino professionals sharing the stories of everyday latinos."/>
    <x v="293"/>
    <n v="2086"/>
    <x v="3"/>
    <s v="US"/>
    <s v="USD"/>
    <n v="1427553484"/>
    <n v="1424533084"/>
    <b v="0"/>
    <n v="35"/>
    <b v="1"/>
    <x v="23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s v="US"/>
    <s v="USD"/>
    <n v="1372741200"/>
    <n v="1370067231"/>
    <b v="0"/>
    <n v="114"/>
    <b v="1"/>
    <x v="7"/>
    <n v="1.1593333333333333"/>
    <n v="152.54385964912279"/>
    <x v="3"/>
    <s v="indie rock"/>
    <x v="3151"/>
    <d v="2405-01-02T02:00:00"/>
  </r>
  <r>
    <n v="1757"/>
    <s v="The Resurgence of Femininity Photo Thesis"/>
    <s v="I want to create a self published photo art book on the topic of the resurgence of femininity."/>
    <x v="6"/>
    <n v="5800"/>
    <x v="3"/>
    <s v="US"/>
    <s v="USD"/>
    <n v="1485631740"/>
    <n v="1483041083"/>
    <b v="0"/>
    <n v="14"/>
    <b v="1"/>
    <x v="18"/>
    <n v="1.1599999999999999"/>
    <n v="414.28571428571428"/>
    <x v="7"/>
    <s v="photobooks"/>
    <x v="3152"/>
    <d v="2440-10-11T02:50:00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s v="US"/>
    <s v="USD"/>
    <n v="1375151566"/>
    <n v="1373337166"/>
    <b v="0"/>
    <n v="4"/>
    <b v="1"/>
    <x v="37"/>
    <n v="1.1599999999999999"/>
    <n v="7.25"/>
    <x v="3"/>
    <s v="classical music"/>
    <x v="3153"/>
    <d v="2405-10-08T01:27:40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s v="US"/>
    <s v="USD"/>
    <n v="1479794340"/>
    <n v="1476715869"/>
    <b v="0"/>
    <n v="103"/>
    <b v="1"/>
    <x v="24"/>
    <n v="1.1602222222222223"/>
    <n v="50.689320388349515"/>
    <x v="8"/>
    <s v="spaces"/>
    <x v="3154"/>
    <d v="2438-12-05T11:50:00"/>
  </r>
  <r>
    <n v="3217"/>
    <s v="Wake Up Call @ IRT Theater"/>
    <s v="Wake Up Call is a comedic play about a group of hotel employees working on Christmas Eve."/>
    <x v="114"/>
    <n v="5221"/>
    <x v="3"/>
    <s v="US"/>
    <s v="USD"/>
    <n v="1478264784"/>
    <n v="1475672784"/>
    <b v="1"/>
    <n v="104"/>
    <b v="1"/>
    <x v="23"/>
    <n v="1.1602222222222223"/>
    <n v="50.20192307692308"/>
    <x v="8"/>
    <s v="plays"/>
    <x v="3155"/>
    <d v="2438-06-11T11:04:00"/>
  </r>
  <r>
    <n v="3313"/>
    <s v="Melbin the Accidental"/>
    <s v="A modern reworking of Shakespeare's histories and tragedies in iambic pentameter to talk of death, love, and race."/>
    <x v="38"/>
    <n v="2321"/>
    <x v="3"/>
    <s v="US"/>
    <s v="USD"/>
    <n v="1453856400"/>
    <n v="1452664317"/>
    <b v="0"/>
    <n v="29"/>
    <b v="1"/>
    <x v="23"/>
    <n v="1.1605000000000001"/>
    <n v="80.034482758620683"/>
    <x v="8"/>
    <s v="plays"/>
    <x v="3156"/>
    <d v="2430-09-16T10:00:00"/>
  </r>
  <r>
    <n v="379"/>
    <s v="The Unknowns"/>
    <s v="The U.S. Army has granted us permission to film a documentary at America's most sacred shrine: The Tomb of the Unknown Soldier."/>
    <x v="57"/>
    <n v="17412"/>
    <x v="3"/>
    <s v="US"/>
    <s v="USD"/>
    <n v="1336062672"/>
    <n v="1332174672"/>
    <b v="0"/>
    <n v="149"/>
    <b v="1"/>
    <x v="31"/>
    <n v="1.1608000000000001"/>
    <n v="116.85906040268456"/>
    <x v="0"/>
    <s v="documentary"/>
    <x v="3157"/>
    <d v="2393-05-19T21:12:00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s v="US"/>
    <s v="USD"/>
    <n v="1486095060"/>
    <n v="1484198170"/>
    <b v="0"/>
    <n v="31"/>
    <b v="1"/>
    <x v="32"/>
    <n v="1.1615384615384616"/>
    <n v="48.70967741935484"/>
    <x v="3"/>
    <s v="rock"/>
    <x v="3158"/>
    <d v="2440-12-03T17:50:00"/>
  </r>
  <r>
    <n v="3167"/>
    <s v="Destiny is Judd Nelson: a new play at FringeNYC"/>
    <s v="What is destiny? Explore it with us this August at FringeNYC."/>
    <x v="7"/>
    <n v="3485"/>
    <x v="3"/>
    <s v="US"/>
    <s v="USD"/>
    <n v="1406952781"/>
    <n v="1405743181"/>
    <b v="1"/>
    <n v="55"/>
    <b v="1"/>
    <x v="23"/>
    <n v="1.1616666666666666"/>
    <n v="63.363636363636367"/>
    <x v="8"/>
    <s v="plays"/>
    <x v="3159"/>
    <d v="2415-11-05T18:10:10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s v="US"/>
    <s v="USD"/>
    <n v="1444860063"/>
    <n v="1442268063"/>
    <b v="0"/>
    <n v="63"/>
    <b v="1"/>
    <x v="23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x v="20"/>
    <n v="11621"/>
    <x v="3"/>
    <s v="US"/>
    <s v="USD"/>
    <n v="1405615846"/>
    <n v="1403023846"/>
    <b v="0"/>
    <n v="52"/>
    <b v="1"/>
    <x v="29"/>
    <n v="1.1620999999999999"/>
    <n v="223.48076923076923"/>
    <x v="0"/>
    <s v="television"/>
    <x v="3161"/>
    <d v="2415-06-04T00:27:40"/>
  </r>
  <r>
    <n v="67"/>
    <s v="You are a Priest Forever"/>
    <s v="The Ordination Mass of five Dominicans friars to the priesthood at the historic Saint Dominicâ€™s Church in Washington DC."/>
    <x v="38"/>
    <n v="2325"/>
    <x v="3"/>
    <s v="US"/>
    <s v="USD"/>
    <n v="1342360804"/>
    <n v="1339768804"/>
    <b v="0"/>
    <n v="20"/>
    <b v="1"/>
    <x v="30"/>
    <n v="1.1625000000000001"/>
    <n v="116.25"/>
    <x v="0"/>
    <s v="shorts"/>
    <x v="3162"/>
    <d v="2395-05-18T20:00:40"/>
  </r>
  <r>
    <n v="2463"/>
    <s v="Emma Ate the Lion &quot;Songs Two Count Too&quot;"/>
    <s v="Emma Ate The Lion's debut full length album"/>
    <x v="38"/>
    <n v="2325"/>
    <x v="3"/>
    <s v="US"/>
    <s v="USD"/>
    <n v="1366138800"/>
    <n v="1362710425"/>
    <b v="0"/>
    <n v="75"/>
    <b v="1"/>
    <x v="7"/>
    <n v="1.1625000000000001"/>
    <n v="31"/>
    <x v="3"/>
    <s v="indie rock"/>
    <x v="3163"/>
    <d v="2402-11-29T22:00:00"/>
  </r>
  <r>
    <n v="355"/>
    <s v="REZA ABDOH -Theatre Visionary"/>
    <s v="A documentary film about the late REZA ABDOH and his performance company DAR A LUZ."/>
    <x v="104"/>
    <n v="40690"/>
    <x v="3"/>
    <s v="US"/>
    <s v="USD"/>
    <n v="1417420994"/>
    <n v="1414738994"/>
    <b v="1"/>
    <n v="165"/>
    <b v="1"/>
    <x v="31"/>
    <n v="1.1625714285714286"/>
    <n v="246.60606060606059"/>
    <x v="0"/>
    <s v="documentary"/>
    <x v="3164"/>
    <d v="2419-03-01T08:32:20"/>
  </r>
  <r>
    <n v="3655"/>
    <s v="The Tumbleweed Zephyr"/>
    <s v="All aboard for the world premiere of a new steampunk-inspired train adventure play, written by Maggie Lee and directed by Amy Poisson!"/>
    <x v="6"/>
    <n v="5813"/>
    <x v="3"/>
    <s v="US"/>
    <s v="USD"/>
    <n v="1437202740"/>
    <n v="1434654998"/>
    <b v="0"/>
    <n v="79"/>
    <b v="1"/>
    <x v="23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s v="US"/>
    <s v="USD"/>
    <n v="1407167973"/>
    <n v="1405439973"/>
    <b v="1"/>
    <n v="244"/>
    <b v="1"/>
    <x v="23"/>
    <n v="1.1629333333333334"/>
    <n v="71.491803278688522"/>
    <x v="8"/>
    <s v="plays"/>
    <x v="3166"/>
    <d v="2415-11-30T15:55:30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s v="US"/>
    <s v="USD"/>
    <n v="1344636000"/>
    <n v="1341800110"/>
    <b v="0"/>
    <n v="105"/>
    <b v="1"/>
    <x v="7"/>
    <n v="1.1632786885245903"/>
    <n v="50.685714285714283"/>
    <x v="3"/>
    <s v="indie rock"/>
    <x v="3167"/>
    <d v="2396-02-06T04:00:00"/>
  </r>
  <r>
    <n v="2714"/>
    <s v="The Crane Theater"/>
    <s v="The Crane will be the new home for independent theater in Northeast Minneapolis"/>
    <x v="23"/>
    <n v="29089"/>
    <x v="3"/>
    <s v="US"/>
    <s v="USD"/>
    <n v="1476486000"/>
    <n v="1474040596"/>
    <b v="1"/>
    <n v="305"/>
    <b v="1"/>
    <x v="24"/>
    <n v="1.1635599999999999"/>
    <n v="95.373770491803285"/>
    <x v="8"/>
    <s v="spaces"/>
    <x v="3168"/>
    <d v="2437-11-17T14:00:00"/>
  </r>
  <r>
    <n v="1936"/>
    <s v="Grandkids Record a Full-length Album!"/>
    <s v="Hey, we're Grandkids! We have enough songs to record an LP, and we need your help! We're going to make you proud, promise!"/>
    <x v="37"/>
    <n v="8739.01"/>
    <x v="3"/>
    <s v="US"/>
    <s v="USD"/>
    <n v="1323151140"/>
    <n v="1320528070"/>
    <b v="0"/>
    <n v="145"/>
    <b v="1"/>
    <x v="7"/>
    <n v="1.1652013333333333"/>
    <n v="60.26903448275862"/>
    <x v="3"/>
    <s v="indie rock"/>
    <x v="3169"/>
    <d v="2389-04-16T11:50:00"/>
  </r>
  <r>
    <n v="352"/>
    <s v="Art Therapy: The Movie - The Final Push"/>
    <s v="An epic journey around the world, exploring the power of the human spirit and how art can be used to inspire a lifetime."/>
    <x v="20"/>
    <n v="11656"/>
    <x v="3"/>
    <s v="US"/>
    <s v="USD"/>
    <n v="1412740868"/>
    <n v="1410148868"/>
    <b v="1"/>
    <n v="286"/>
    <b v="1"/>
    <x v="31"/>
    <n v="1.1656"/>
    <n v="40.755244755244753"/>
    <x v="0"/>
    <s v="documentary"/>
    <x v="3170"/>
    <d v="2417-09-05T16:11:20"/>
  </r>
  <r>
    <n v="839"/>
    <s v="The Waffle Stompers - We'll Never Die"/>
    <s v="The Waffle Stompers need your support to keep doing what we love--go on tour, make music and music videos."/>
    <x v="6"/>
    <n v="5830.83"/>
    <x v="3"/>
    <s v="US"/>
    <s v="USD"/>
    <n v="1348337956"/>
    <n v="1345745956"/>
    <b v="0"/>
    <n v="96"/>
    <b v="1"/>
    <x v="32"/>
    <n v="1.166166"/>
    <n v="60.737812499999997"/>
    <x v="3"/>
    <s v="rock"/>
    <x v="3171"/>
    <d v="2397-04-09T15:12:40"/>
  </r>
  <r>
    <n v="2799"/>
    <s v="Yuri in Edinburgh"/>
    <s v="August012 make their debut at Edinburgh Fringe with their play about the absurdity of wanting to bring children into a deranged world"/>
    <x v="6"/>
    <n v="5831.74"/>
    <x v="3"/>
    <s v="GB"/>
    <s v="GBP"/>
    <n v="1466179200"/>
    <n v="1463466070"/>
    <b v="0"/>
    <n v="130"/>
    <b v="1"/>
    <x v="23"/>
    <n v="1.1663479999999999"/>
    <n v="44.859538461538463"/>
    <x v="8"/>
    <s v="plays"/>
    <x v="3172"/>
    <d v="2434-08-12T16:00:00"/>
  </r>
  <r>
    <n v="1268"/>
    <s v="Full Devil Jacket 2nd Album Release"/>
    <s v="Full Devil Jacket Is releasing their first record in over 12 yrs and we want you to be a part of it!"/>
    <x v="39"/>
    <n v="14000"/>
    <x v="3"/>
    <s v="US"/>
    <s v="USD"/>
    <n v="1379708247"/>
    <n v="1377116247"/>
    <b v="1"/>
    <n v="182"/>
    <b v="1"/>
    <x v="32"/>
    <n v="1.1666666666666667"/>
    <n v="76.92307692307692"/>
    <x v="3"/>
    <s v="rock"/>
    <x v="3173"/>
    <d v="2407-03-19T10:54:30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s v="CA"/>
    <s v="CAD"/>
    <n v="1417460940"/>
    <n v="1416516972"/>
    <b v="0"/>
    <n v="20"/>
    <b v="1"/>
    <x v="23"/>
    <n v="1.1666666666666667"/>
    <n v="70"/>
    <x v="8"/>
    <s v="plays"/>
    <x v="3174"/>
    <d v="2419-03-05T23:30:00"/>
  </r>
  <r>
    <n v="3767"/>
    <s v="Accidental Artists Lab"/>
    <s v="A ragtag crew collaborating on a live performance for the first time, with music as their medium and NYC as their inspiration."/>
    <x v="38"/>
    <n v="2335"/>
    <x v="3"/>
    <s v="US"/>
    <s v="USD"/>
    <n v="1425185940"/>
    <n v="1423960097"/>
    <b v="0"/>
    <n v="56"/>
    <b v="1"/>
    <x v="25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x v="19"/>
    <n v="1168"/>
    <x v="3"/>
    <s v="GB"/>
    <s v="GBP"/>
    <n v="1406502000"/>
    <n v="1405583108"/>
    <b v="0"/>
    <n v="26"/>
    <b v="1"/>
    <x v="23"/>
    <n v="1.1679999999999999"/>
    <n v="44.92307692307692"/>
    <x v="8"/>
    <s v="plays"/>
    <x v="3176"/>
    <d v="2415-09-14T14:00:00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s v="US"/>
    <s v="USD"/>
    <n v="1447427918"/>
    <n v="1444832318"/>
    <b v="1"/>
    <n v="493"/>
    <b v="1"/>
    <x v="31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x v="114"/>
    <n v="5258"/>
    <x v="3"/>
    <s v="CA"/>
    <s v="CAD"/>
    <n v="1459483140"/>
    <n v="1456526879"/>
    <b v="1"/>
    <n v="100"/>
    <b v="1"/>
    <x v="23"/>
    <n v="1.1684444444444444"/>
    <n v="52.58"/>
    <x v="8"/>
    <s v="plays"/>
    <x v="3178"/>
    <d v="2432-06-28T15:50:00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s v="US"/>
    <s v="USD"/>
    <n v="1418581088"/>
    <n v="1415125088"/>
    <b v="0"/>
    <n v="35"/>
    <b v="1"/>
    <x v="23"/>
    <n v="1.1686666666666667"/>
    <n v="100.17142857142858"/>
    <x v="8"/>
    <s v="plays"/>
    <x v="3179"/>
    <d v="2419-07-13T15:01:20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s v="US"/>
    <s v="USD"/>
    <n v="1436587140"/>
    <n v="1434069205"/>
    <b v="0"/>
    <n v="86"/>
    <b v="1"/>
    <x v="23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x v="217"/>
    <n v="760"/>
    <x v="3"/>
    <s v="US"/>
    <s v="USD"/>
    <n v="1434159780"/>
    <n v="1431412196"/>
    <b v="0"/>
    <n v="15"/>
    <b v="1"/>
    <x v="23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x v="274"/>
    <n v="28067.34"/>
    <x v="3"/>
    <s v="US"/>
    <s v="USD"/>
    <n v="1445047200"/>
    <n v="1442443910"/>
    <b v="1"/>
    <n v="314"/>
    <b v="1"/>
    <x v="31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s v="US"/>
    <s v="USD"/>
    <n v="1429920000"/>
    <n v="1426703452"/>
    <b v="0"/>
    <n v="131"/>
    <b v="1"/>
    <x v="32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s v="US"/>
    <s v="USD"/>
    <n v="1323136949"/>
    <n v="1319245349"/>
    <b v="1"/>
    <n v="31"/>
    <b v="1"/>
    <x v="32"/>
    <n v="1.17"/>
    <n v="75.483870967741936"/>
    <x v="3"/>
    <s v="rock"/>
    <x v="3184"/>
    <d v="2389-04-14T20:24:50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s v="US"/>
    <s v="USD"/>
    <n v="1353905940"/>
    <n v="1351011489"/>
    <b v="0"/>
    <n v="38"/>
    <b v="1"/>
    <x v="32"/>
    <n v="1.17"/>
    <n v="61.578947368421055"/>
    <x v="3"/>
    <s v="rock"/>
    <x v="3185"/>
    <d v="2399-01-14T01:50:00"/>
  </r>
  <r>
    <n v="1480"/>
    <s v="The Stage at KDHX"/>
    <s v="The Stage at KDHX will be a beacon for artistic independence in the heart of the country, showcasing new artists and old favorites."/>
    <x v="22"/>
    <n v="58520.2"/>
    <x v="3"/>
    <s v="US"/>
    <s v="USD"/>
    <n v="1374858000"/>
    <n v="1373408699"/>
    <b v="1"/>
    <n v="635"/>
    <b v="1"/>
    <x v="40"/>
    <n v="1.170404"/>
    <n v="92.157795275590544"/>
    <x v="2"/>
    <s v="radio &amp; podcasts"/>
    <x v="3186"/>
    <d v="2405-09-04T02:00:00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s v="US"/>
    <s v="USD"/>
    <n v="1316442622"/>
    <n v="1312641022"/>
    <b v="1"/>
    <n v="41"/>
    <b v="1"/>
    <x v="39"/>
    <n v="1.1707484768810599"/>
    <n v="44.853658536585364"/>
    <x v="1"/>
    <s v="hardware"/>
    <x v="3187"/>
    <d v="2387-03-02T01:03:40"/>
  </r>
  <r>
    <n v="3012"/>
    <s v="Up-lifting Up-Fit!"/>
    <s v="Spring Theatre has recently found a new home in the heart of Winston Salem. We need your help for an up-lifting up-fit!"/>
    <x v="1"/>
    <n v="4685"/>
    <x v="3"/>
    <s v="US"/>
    <s v="USD"/>
    <n v="1423587130"/>
    <n v="1421772730"/>
    <b v="0"/>
    <n v="55"/>
    <b v="1"/>
    <x v="24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x v="320"/>
    <n v="410"/>
    <x v="3"/>
    <s v="US"/>
    <s v="USD"/>
    <n v="1420099140"/>
    <n v="1418766740"/>
    <b v="0"/>
    <n v="8"/>
    <b v="1"/>
    <x v="29"/>
    <n v="1.1714285714285715"/>
    <n v="51.25"/>
    <x v="0"/>
    <s v="television"/>
    <x v="3189"/>
    <d v="2420-01-05T07:50:00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s v="US"/>
    <s v="USD"/>
    <n v="1337396400"/>
    <n v="1333709958"/>
    <b v="0"/>
    <n v="40"/>
    <b v="1"/>
    <x v="32"/>
    <n v="1.1725000000000001"/>
    <n v="58.625"/>
    <x v="3"/>
    <s v="rock"/>
    <x v="3190"/>
    <d v="2393-10-21T06:00:00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s v="GB"/>
    <s v="GBP"/>
    <n v="1488830400"/>
    <n v="1484924605"/>
    <b v="1"/>
    <n v="255"/>
    <b v="1"/>
    <x v="36"/>
    <n v="1.1727000000000001"/>
    <n v="45.988235294117644"/>
    <x v="3"/>
    <s v="electronic music"/>
    <x v="3191"/>
    <d v="2441-10-16T08:00:00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s v="US"/>
    <s v="USD"/>
    <n v="1403366409"/>
    <n v="1400774409"/>
    <b v="1"/>
    <n v="51"/>
    <b v="1"/>
    <x v="23"/>
    <n v="1.1739999999999999"/>
    <n v="57.549019607843135"/>
    <x v="8"/>
    <s v="plays"/>
    <x v="3192"/>
    <d v="2414-09-16T16:01:30"/>
  </r>
  <r>
    <n v="1680"/>
    <s v="Kick Out a Record"/>
    <s v="Working Musician dilemma #164: how the taxman put Kick the Record 2.0 on hold"/>
    <x v="19"/>
    <n v="1175"/>
    <x v="3"/>
    <s v="US"/>
    <s v="USD"/>
    <n v="1405188667"/>
    <n v="1402596667"/>
    <b v="0"/>
    <n v="25"/>
    <b v="1"/>
    <x v="35"/>
    <n v="1.175"/>
    <n v="47"/>
    <x v="3"/>
    <s v="pop"/>
    <x v="3193"/>
    <d v="2415-04-15T13:51:10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s v="US"/>
    <s v="USD"/>
    <n v="1415319355"/>
    <n v="1411859755"/>
    <b v="1"/>
    <n v="213"/>
    <b v="1"/>
    <x v="23"/>
    <n v="1.1752499999999999"/>
    <n v="110.35211267605634"/>
    <x v="8"/>
    <s v="plays"/>
    <x v="3194"/>
    <d v="2418-07-01T02:39:10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s v="US"/>
    <s v="USD"/>
    <n v="1303147459"/>
    <n v="1297880659"/>
    <b v="0"/>
    <n v="22"/>
    <b v="1"/>
    <x v="34"/>
    <n v="1.177142857142857"/>
    <n v="37.454545454545453"/>
    <x v="2"/>
    <s v="nonfiction"/>
    <x v="3195"/>
    <d v="2382-12-14T06:03:10"/>
  </r>
  <r>
    <n v="3370"/>
    <s v="&quot;I'm Alright&quot;...an Enso Theatre Education production."/>
    <s v="I'm Alright. A story of young women, told by young women, for the world."/>
    <x v="17"/>
    <n v="1766"/>
    <x v="3"/>
    <s v="US"/>
    <s v="USD"/>
    <n v="1481961600"/>
    <n v="1479283285"/>
    <b v="0"/>
    <n v="26"/>
    <b v="1"/>
    <x v="23"/>
    <n v="1.1773333333333333"/>
    <n v="67.92307692307692"/>
    <x v="8"/>
    <s v="plays"/>
    <x v="3196"/>
    <d v="2439-08-13T08:00:00"/>
  </r>
  <r>
    <n v="2786"/>
    <s v="Fierce"/>
    <s v="A heart-melting farce about sex, art and the lovelorn lay-abouts of London-town."/>
    <x v="46"/>
    <n v="2946"/>
    <x v="3"/>
    <s v="GB"/>
    <s v="GBP"/>
    <n v="1404913180"/>
    <n v="1403703580"/>
    <b v="0"/>
    <n v="74"/>
    <b v="1"/>
    <x v="23"/>
    <n v="1.1783999999999999"/>
    <n v="39.810810810810814"/>
    <x v="8"/>
    <s v="plays"/>
    <x v="3197"/>
    <d v="2415-03-14T16:36:40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s v="US"/>
    <s v="USD"/>
    <n v="1416964500"/>
    <n v="1414368616"/>
    <b v="1"/>
    <n v="98"/>
    <b v="1"/>
    <x v="18"/>
    <n v="1.1786666666666668"/>
    <n v="180.40816326530611"/>
    <x v="7"/>
    <s v="photobooks"/>
    <x v="3198"/>
    <d v="2419-01-07T12:30:00"/>
  </r>
  <r>
    <n v="1960"/>
    <s v="TREKKAYAK"/>
    <s v="Trekkayak is an ultralight, durable and inflatable boat to be carried in your backpack to cross a lake or paddle down a river."/>
    <x v="48"/>
    <n v="82532"/>
    <x v="3"/>
    <s v="SE"/>
    <s v="SEK"/>
    <n v="1419151341"/>
    <n v="1416559341"/>
    <b v="1"/>
    <n v="33"/>
    <b v="1"/>
    <x v="39"/>
    <n v="1.1790285714285715"/>
    <n v="2500.969696969697"/>
    <x v="1"/>
    <s v="hardware"/>
    <x v="3199"/>
    <d v="2419-09-17T15:03:30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s v="US"/>
    <s v="USD"/>
    <n v="1329084231"/>
    <n v="1326492231"/>
    <b v="1"/>
    <n v="361"/>
    <b v="1"/>
    <x v="32"/>
    <n v="1.1796376666666666"/>
    <n v="98.030831024930734"/>
    <x v="3"/>
    <s v="rock"/>
    <x v="3200"/>
    <d v="2391-03-04T04:38:30"/>
  </r>
  <r>
    <n v="1624"/>
    <s v="Joey De Noble needs YOUR help!"/>
    <s v="Joey De Noble is raising money to help record his latest music, and he wants YOU to be a part of it!"/>
    <x v="19"/>
    <n v="1180"/>
    <x v="3"/>
    <s v="US"/>
    <s v="USD"/>
    <n v="1357721335"/>
    <n v="1354265335"/>
    <b v="0"/>
    <n v="25"/>
    <b v="1"/>
    <x v="32"/>
    <n v="1.18"/>
    <n v="47.2"/>
    <x v="3"/>
    <s v="rock"/>
    <x v="3201"/>
    <d v="2400-03-30T16:09:10"/>
  </r>
  <r>
    <n v="1834"/>
    <s v="TDJ - All Part of the Plan EP/Tour"/>
    <s v="Help us fund our first tour and promote our new EP!"/>
    <x v="20"/>
    <n v="11805"/>
    <x v="3"/>
    <s v="US"/>
    <s v="USD"/>
    <n v="1422140895"/>
    <n v="1418684895"/>
    <b v="0"/>
    <n v="90"/>
    <b v="1"/>
    <x v="32"/>
    <n v="1.1805000000000001"/>
    <n v="131.16666666666666"/>
    <x v="3"/>
    <s v="rock"/>
    <x v="3202"/>
    <d v="2420-08-28T15:22:30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s v="US"/>
    <s v="USD"/>
    <n v="1348786494"/>
    <n v="1346194494"/>
    <b v="1"/>
    <n v="963"/>
    <b v="1"/>
    <x v="31"/>
    <n v="1.1808107999999999"/>
    <n v="30.654485981308412"/>
    <x v="0"/>
    <s v="documentary"/>
    <x v="3203"/>
    <d v="2397-05-31T13:09:00"/>
  </r>
  <r>
    <n v="2720"/>
    <s v="The Comedy Project"/>
    <s v="An improv, sketch and experimental comedy and cocktail venue in downtown Grand Rapids, Michigan"/>
    <x v="23"/>
    <n v="29531"/>
    <x v="3"/>
    <s v="US"/>
    <s v="USD"/>
    <n v="1478866253"/>
    <n v="1476270653"/>
    <b v="0"/>
    <n v="173"/>
    <b v="1"/>
    <x v="24"/>
    <n v="1.1812400000000001"/>
    <n v="170.69942196531792"/>
    <x v="8"/>
    <s v="spaces"/>
    <x v="3204"/>
    <d v="2438-08-20T01:48:50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s v="US"/>
    <s v="USD"/>
    <n v="1336747995"/>
    <n v="1334155995"/>
    <b v="1"/>
    <n v="91"/>
    <b v="1"/>
    <x v="31"/>
    <n v="1.1819999999999999"/>
    <n v="64.945054945054949"/>
    <x v="0"/>
    <s v="documentary"/>
    <x v="3205"/>
    <d v="2393-08-07T04:52:30"/>
  </r>
  <r>
    <n v="854"/>
    <s v="Westfield Massacre - Sophomore Album &amp; Tour"/>
    <s v="Writing and Recording Sophomore record, and funding Tour to support Spring 2017 album release."/>
    <x v="391"/>
    <n v="32865.300000000003"/>
    <x v="3"/>
    <s v="US"/>
    <s v="USD"/>
    <n v="1482901546"/>
    <n v="1480309546"/>
    <b v="0"/>
    <n v="499"/>
    <b v="1"/>
    <x v="33"/>
    <n v="1.1822050359712231"/>
    <n v="65.8623246492986"/>
    <x v="3"/>
    <s v="metal"/>
    <x v="3206"/>
    <d v="2439-11-30T02:57:40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s v="US"/>
    <s v="USD"/>
    <n v="1369699200"/>
    <n v="1366917828"/>
    <b v="0"/>
    <n v="146"/>
    <b v="1"/>
    <x v="39"/>
    <n v="1.1825000000000001"/>
    <n v="97.191780821917803"/>
    <x v="1"/>
    <s v="hardware"/>
    <x v="3207"/>
    <d v="2404-01-16T00:00:00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s v="GB"/>
    <s v="GBP"/>
    <n v="1438624800"/>
    <n v="1435133807"/>
    <b v="0"/>
    <n v="39"/>
    <b v="1"/>
    <x v="23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s v="US"/>
    <s v="USD"/>
    <n v="1320220800"/>
    <n v="1315612909"/>
    <b v="0"/>
    <n v="4"/>
    <b v="1"/>
    <x v="32"/>
    <n v="1.1833333333333333"/>
    <n v="443.75"/>
    <x v="3"/>
    <s v="rock"/>
    <x v="3209"/>
    <d v="2388-05-12T08:00:00"/>
  </r>
  <r>
    <n v="3294"/>
    <s v="old man's Gift"/>
    <s v="A young theatre company promoting new talent and looking for help in funding our very first set for our black comedy &quot;old man's Gift&quot;"/>
    <x v="3"/>
    <n v="710"/>
    <x v="3"/>
    <s v="GB"/>
    <s v="GBP"/>
    <n v="1434459554"/>
    <n v="1431867554"/>
    <b v="0"/>
    <n v="24"/>
    <b v="1"/>
    <x v="23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x v="7"/>
    <n v="3550"/>
    <x v="3"/>
    <s v="US"/>
    <s v="USD"/>
    <n v="1434925500"/>
    <n v="1432410639"/>
    <b v="0"/>
    <n v="62"/>
    <b v="1"/>
    <x v="23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s v="US"/>
    <s v="USD"/>
    <n v="1401857940"/>
    <n v="1400725112"/>
    <b v="0"/>
    <n v="44"/>
    <b v="1"/>
    <x v="23"/>
    <n v="1.1839285714285714"/>
    <n v="75.340909090909093"/>
    <x v="8"/>
    <s v="plays"/>
    <x v="3212"/>
    <d v="2414-03-26T01:50:00"/>
  </r>
  <r>
    <n v="1678"/>
    <s v="Cassandra Violet &quot;Beyond the Fray&quot; Music Video"/>
    <s v="Help me make an amazing music video so that I can take my music to the next level and get a manager!"/>
    <x v="17"/>
    <n v="1776"/>
    <x v="3"/>
    <s v="US"/>
    <s v="USD"/>
    <n v="1391718671"/>
    <n v="1390509071"/>
    <b v="0"/>
    <n v="49"/>
    <b v="1"/>
    <x v="35"/>
    <n v="1.1839999999999999"/>
    <n v="36.244897959183675"/>
    <x v="3"/>
    <s v="pop"/>
    <x v="3213"/>
    <d v="2411-01-07T13:11:50"/>
  </r>
  <r>
    <n v="2557"/>
    <s v="European Tour"/>
    <s v="Raising money for our concert tour of Switzerland and Germany in June/July 2014"/>
    <x v="78"/>
    <n v="1066"/>
    <x v="3"/>
    <s v="GB"/>
    <s v="GBP"/>
    <n v="1400176386"/>
    <n v="1397584386"/>
    <b v="0"/>
    <n v="36"/>
    <b v="1"/>
    <x v="37"/>
    <n v="1.1844444444444444"/>
    <n v="29.611111111111111"/>
    <x v="3"/>
    <s v="classical music"/>
    <x v="3214"/>
    <d v="2413-09-12T10:51:00"/>
  </r>
  <r>
    <n v="1744"/>
    <s v="Water World"/>
    <s v="This book is the embodiment of my passion for water &amp; photography, which I hope will inspire you to pick up your camera and explore."/>
    <x v="10"/>
    <n v="6515"/>
    <x v="3"/>
    <s v="GB"/>
    <s v="GBP"/>
    <n v="1425821477"/>
    <n v="1421937077"/>
    <b v="0"/>
    <n v="70"/>
    <b v="1"/>
    <x v="18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s v="US"/>
    <s v="USD"/>
    <n v="1430407200"/>
    <n v="1428086501"/>
    <b v="0"/>
    <n v="23"/>
    <b v="1"/>
    <x v="29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x v="7"/>
    <n v="3555"/>
    <x v="3"/>
    <s v="US"/>
    <s v="USD"/>
    <n v="1312470475"/>
    <n v="1308496075"/>
    <b v="0"/>
    <n v="62"/>
    <b v="1"/>
    <x v="34"/>
    <n v="1.1850000000000001"/>
    <n v="57.338709677419352"/>
    <x v="2"/>
    <s v="nonfiction"/>
    <x v="3217"/>
    <d v="2385-11-27T07:19:10"/>
  </r>
  <r>
    <n v="2467"/>
    <s v="Nature Boy Explorer EP"/>
    <s v="We've finished our first EP and we're taking it on the road in three weeks! Help us fund manufacturing?"/>
    <x v="19"/>
    <n v="1185"/>
    <x v="3"/>
    <s v="US"/>
    <s v="USD"/>
    <n v="1336669200"/>
    <n v="1335473931"/>
    <b v="0"/>
    <n v="43"/>
    <b v="1"/>
    <x v="7"/>
    <n v="1.1850000000000001"/>
    <n v="27.558139534883722"/>
    <x v="3"/>
    <s v="indie rock"/>
    <x v="3218"/>
    <d v="2393-07-29T02:00:00"/>
  </r>
  <r>
    <n v="3595"/>
    <s v="The Flu Season"/>
    <s v="A new theatre company staging Will Eno's The Flu Season in Seattle"/>
    <x v="377"/>
    <n v="3081"/>
    <x v="3"/>
    <s v="US"/>
    <s v="USD"/>
    <n v="1426229940"/>
    <n v="1423959123"/>
    <b v="0"/>
    <n v="62"/>
    <b v="1"/>
    <x v="23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x v="38"/>
    <n v="2372"/>
    <x v="3"/>
    <s v="US"/>
    <s v="USD"/>
    <n v="1468873420"/>
    <n v="1466281420"/>
    <b v="0"/>
    <n v="26"/>
    <b v="1"/>
    <x v="30"/>
    <n v="1.1859999999999999"/>
    <n v="91.230769230769226"/>
    <x v="0"/>
    <s v="shorts"/>
    <x v="3220"/>
    <d v="2435-06-20T11:56:40"/>
  </r>
  <r>
    <n v="1024"/>
    <s v="The Last Art Fact Album Ever"/>
    <s v="Art Fact is a legendary Swedish synth pop act from the 80's. This album will contain updated remakes of their greatest songs."/>
    <x v="2"/>
    <n v="23727.55"/>
    <x v="3"/>
    <s v="SE"/>
    <s v="SEK"/>
    <n v="1454248563"/>
    <n v="1451656563"/>
    <b v="1"/>
    <n v="61"/>
    <b v="1"/>
    <x v="36"/>
    <n v="1.1863774999999999"/>
    <n v="388.9762295081967"/>
    <x v="3"/>
    <s v="electronic music"/>
    <x v="3221"/>
    <d v="2430-10-31T19:20: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3"/>
    <s v="DK"/>
    <s v="DKK"/>
    <n v="1420648906"/>
    <n v="1415464906"/>
    <b v="0"/>
    <n v="144"/>
    <b v="1"/>
    <x v="32"/>
    <n v="1.1864285714285714"/>
    <n v="346.04166666666669"/>
    <x v="3"/>
    <s v="rock"/>
    <x v="3222"/>
    <d v="2420-03-08T22:57:40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s v="GB"/>
    <s v="GBP"/>
    <n v="1438467894"/>
    <n v="1436307894"/>
    <b v="0"/>
    <n v="30"/>
    <b v="1"/>
    <x v="23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x v="23"/>
    <n v="29681.55"/>
    <x v="3"/>
    <s v="US"/>
    <s v="USD"/>
    <n v="1347017083"/>
    <n v="1344857083"/>
    <b v="1"/>
    <n v="129"/>
    <b v="1"/>
    <x v="31"/>
    <n v="1.187262"/>
    <n v="230.08953488372092"/>
    <x v="0"/>
    <s v="documentary"/>
    <x v="3224"/>
    <d v="2396-11-07T18:07:10"/>
  </r>
  <r>
    <n v="301"/>
    <s v="WORLD FAIR"/>
    <s v="A film about personal memory, amateur cinematography, and visions of the future at the 1939 New York World's Fair."/>
    <x v="75"/>
    <n v="15435.55"/>
    <x v="3"/>
    <s v="US"/>
    <s v="USD"/>
    <n v="1363711335"/>
    <n v="1360258935"/>
    <b v="1"/>
    <n v="251"/>
    <b v="1"/>
    <x v="31"/>
    <n v="1.1873499999999999"/>
    <n v="61.496215139442228"/>
    <x v="0"/>
    <s v="documentary"/>
    <x v="3225"/>
    <d v="2402-02-21T23:02:30"/>
  </r>
  <r>
    <n v="3233"/>
    <s v="64 Squares"/>
    <s v="64 Squares is an autobiographical one-man exploration of the internal chess game played to reconcile relationships."/>
    <x v="6"/>
    <n v="5940"/>
    <x v="3"/>
    <s v="US"/>
    <s v="USD"/>
    <n v="1488482355"/>
    <n v="1485890355"/>
    <b v="0"/>
    <n v="61"/>
    <b v="1"/>
    <x v="23"/>
    <n v="1.1879999999999999"/>
    <n v="97.377049180327873"/>
    <x v="8"/>
    <s v="plays"/>
    <x v="3226"/>
    <d v="2441-09-06T01:12:30"/>
  </r>
  <r>
    <n v="3481"/>
    <s v="FIX THE FITZ"/>
    <s v="One of Australia's greatest theatres needs your help. Please help us refurnish, fit out and restore this legendary storytelling venue."/>
    <x v="20"/>
    <n v="11880"/>
    <x v="3"/>
    <s v="AU"/>
    <s v="AUD"/>
    <n v="1420178188"/>
    <n v="1418709388"/>
    <b v="0"/>
    <n v="95"/>
    <b v="1"/>
    <x v="23"/>
    <n v="1.1879999999999999"/>
    <n v="125.05263157894737"/>
    <x v="8"/>
    <s v="plays"/>
    <x v="3227"/>
    <d v="2420-01-14T11:24:40"/>
  </r>
  <r>
    <n v="2999"/>
    <s v="RAT Fund-Riser"/>
    <s v="Restless Artists' Theatre is building risers and installing better lighting for our patrons.  We need to purchase raw materials."/>
    <x v="392"/>
    <n v="1605"/>
    <x v="3"/>
    <s v="US"/>
    <s v="USD"/>
    <n v="1488333600"/>
    <n v="1487094360"/>
    <b v="0"/>
    <n v="20"/>
    <b v="1"/>
    <x v="24"/>
    <n v="1.1888888888888889"/>
    <n v="80.25"/>
    <x v="8"/>
    <s v="spaces"/>
    <x v="3228"/>
    <d v="2441-08-19T20:00:00"/>
  </r>
  <r>
    <n v="3617"/>
    <s v="One Good Night by Aisling Caffrey"/>
    <s v="Venue hire and payment of designer for a darkly comic, all female play about power - losing it, wanting it and fighting to get it back"/>
    <x v="393"/>
    <n v="880"/>
    <x v="3"/>
    <s v="GB"/>
    <s v="GBP"/>
    <n v="1488240000"/>
    <n v="1486996729"/>
    <b v="0"/>
    <n v="51"/>
    <b v="1"/>
    <x v="23"/>
    <n v="1.1891891891891893"/>
    <n v="17.254901960784313"/>
    <x v="8"/>
    <s v="plays"/>
    <x v="3229"/>
    <d v="2441-08-09T00:00:00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n v="1344880934"/>
    <b v="1"/>
    <n v="238"/>
    <b v="1"/>
    <x v="31"/>
    <n v="1.1894444444444445"/>
    <n v="89.957983193277315"/>
    <x v="0"/>
    <s v="documentary"/>
    <x v="3230"/>
    <d v="2396-10-01T12:22:20"/>
  </r>
  <r>
    <n v="3532"/>
    <s v="&quot;I Will Speak For Myself&quot;"/>
    <s v="Our goal: To produce a stirring one-woman show historically based on African-American womenâ€™s experiences, struggles, and journeys."/>
    <x v="394"/>
    <n v="1142"/>
    <x v="3"/>
    <s v="US"/>
    <s v="USD"/>
    <n v="1411012740"/>
    <n v="1409667827"/>
    <b v="0"/>
    <n v="27"/>
    <b v="1"/>
    <x v="23"/>
    <n v="1.1895833333333334"/>
    <n v="42.296296296296298"/>
    <x v="8"/>
    <s v="plays"/>
    <x v="3231"/>
    <d v="2417-02-17T15:50:00"/>
  </r>
  <r>
    <n v="1263"/>
    <s v="New Tropic Bombs EP ~ &quot;Return to Bomber Bay&quot;"/>
    <s v="A fresh batch of chaos from Toledo, Ohio's reggae-rockers, Tropic Bombs!"/>
    <x v="17"/>
    <n v="1785"/>
    <x v="3"/>
    <s v="US"/>
    <s v="USD"/>
    <n v="1396054800"/>
    <n v="1393034470"/>
    <b v="1"/>
    <n v="41"/>
    <b v="1"/>
    <x v="32"/>
    <n v="1.19"/>
    <n v="43.536585365853661"/>
    <x v="3"/>
    <s v="rock"/>
    <x v="3232"/>
    <d v="2412-05-23T10:00:00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s v="US"/>
    <s v="USD"/>
    <n v="1414608843"/>
    <n v="1412794443"/>
    <b v="0"/>
    <n v="108"/>
    <b v="1"/>
    <x v="23"/>
    <n v="1.19"/>
    <n v="66.111111111111114"/>
    <x v="8"/>
    <s v="plays"/>
    <x v="3233"/>
    <d v="2418-04-09T21:00:30"/>
  </r>
  <r>
    <n v="3585"/>
    <s v="The Lost Boy (a play)"/>
    <s v="The world premiere of a play, a true story about love, loss, and a man reaching back in time as the only way to move forward."/>
    <x v="301"/>
    <n v="4050"/>
    <x v="3"/>
    <s v="US"/>
    <s v="USD"/>
    <n v="1419181890"/>
    <n v="1416589890"/>
    <b v="0"/>
    <n v="23"/>
    <b v="1"/>
    <x v="23"/>
    <n v="1.1911764705882353"/>
    <n v="176.08695652173913"/>
    <x v="8"/>
    <s v="plays"/>
    <x v="3234"/>
    <d v="2419-09-21T03:55:00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s v="US"/>
    <s v="USD"/>
    <n v="1291131815"/>
    <n v="1287071015"/>
    <b v="1"/>
    <n v="66"/>
    <b v="1"/>
    <x v="32"/>
    <n v="1.1914771428571429"/>
    <n v="63.184393939393942"/>
    <x v="3"/>
    <s v="rock"/>
    <x v="3235"/>
    <d v="2379-02-22T13:15:50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s v="US"/>
    <s v="USD"/>
    <n v="1439473248"/>
    <n v="1436881248"/>
    <b v="0"/>
    <n v="315"/>
    <b v="1"/>
    <x v="4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x v="7"/>
    <n v="3575"/>
    <x v="3"/>
    <s v="US"/>
    <s v="USD"/>
    <n v="1349477050"/>
    <n v="1346885050"/>
    <b v="0"/>
    <n v="69"/>
    <b v="1"/>
    <x v="32"/>
    <n v="1.1916666666666667"/>
    <n v="51.811594202898547"/>
    <x v="3"/>
    <s v="rock"/>
    <x v="3237"/>
    <d v="2397-08-19T11:21:40"/>
  </r>
  <r>
    <n v="3826"/>
    <s v="DAY OF THE DOG by Blue Sparrow Theatre Company"/>
    <s v="This is the story about the Westons. One family who live with mental illness on a daily basis."/>
    <x v="3"/>
    <n v="715"/>
    <x v="3"/>
    <s v="GB"/>
    <s v="GBP"/>
    <n v="1430993394"/>
    <n v="1428401394"/>
    <b v="0"/>
    <n v="26"/>
    <b v="1"/>
    <x v="23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s v="US"/>
    <s v="USD"/>
    <n v="1405614823"/>
    <n v="1403022823"/>
    <b v="0"/>
    <n v="37"/>
    <b v="1"/>
    <x v="23"/>
    <n v="1.19238"/>
    <n v="48.339729729729726"/>
    <x v="8"/>
    <s v="plays"/>
    <x v="3239"/>
    <d v="2415-06-03T21:37:10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s v="US"/>
    <s v="USD"/>
    <n v="1316124003"/>
    <n v="1313532003"/>
    <b v="0"/>
    <n v="90"/>
    <b v="1"/>
    <x v="7"/>
    <n v="1.1931742857142855"/>
    <n v="46.401222222222216"/>
    <x v="3"/>
    <s v="indie rock"/>
    <x v="3240"/>
    <d v="2387-01-24T04:00:30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s v="US"/>
    <s v="USD"/>
    <n v="1403305200"/>
    <n v="1400512658"/>
    <b v="1"/>
    <n v="226"/>
    <b v="1"/>
    <x v="23"/>
    <n v="1.1932315789473684"/>
    <n v="50.157964601769912"/>
    <x v="8"/>
    <s v="plays"/>
    <x v="3241"/>
    <d v="2414-09-09T14:00:00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s v="GB"/>
    <s v="GBP"/>
    <n v="1462741200"/>
    <n v="1461503654"/>
    <b v="0"/>
    <n v="22"/>
    <b v="1"/>
    <x v="23"/>
    <n v="1.1944999999999999"/>
    <n v="108.59090909090909"/>
    <x v="8"/>
    <s v="plays"/>
    <x v="3242"/>
    <d v="2433-07-10T18:00:00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s v="US"/>
    <s v="USD"/>
    <n v="1298343600"/>
    <n v="1295624113"/>
    <b v="0"/>
    <n v="93"/>
    <b v="1"/>
    <x v="35"/>
    <n v="1.1945714285714286"/>
    <n v="44.956989247311824"/>
    <x v="3"/>
    <s v="pop"/>
    <x v="3243"/>
    <d v="2381-06-06T06:00:00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s v="US"/>
    <s v="USD"/>
    <n v="1393156857"/>
    <n v="1390564857"/>
    <b v="0"/>
    <n v="99"/>
    <b v="1"/>
    <x v="38"/>
    <n v="1.196"/>
    <n v="30.202020202020201"/>
    <x v="5"/>
    <s v="tabletop games"/>
    <x v="3244"/>
    <d v="2411-06-23T00:09:30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s v="GB"/>
    <s v="GBP"/>
    <n v="1429813800"/>
    <n v="1427363645"/>
    <b v="0"/>
    <n v="30"/>
    <b v="1"/>
    <x v="23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x v="3"/>
    <n v="718"/>
    <x v="3"/>
    <s v="US"/>
    <s v="USD"/>
    <n v="1473358122"/>
    <n v="1471543722"/>
    <b v="0"/>
    <n v="13"/>
    <b v="1"/>
    <x v="23"/>
    <n v="1.1966666666666668"/>
    <n v="55.230769230769234"/>
    <x v="8"/>
    <s v="plays"/>
    <x v="3246"/>
    <d v="2436-11-20T13:27:00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s v="US"/>
    <s v="USD"/>
    <n v="1405658752"/>
    <n v="1403066752"/>
    <b v="0"/>
    <n v="38"/>
    <b v="1"/>
    <x v="23"/>
    <n v="1.1970000000000001"/>
    <n v="31.5"/>
    <x v="8"/>
    <s v="plays"/>
    <x v="3247"/>
    <d v="2415-06-08T23:38:40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s v="GB"/>
    <s v="GBP"/>
    <n v="1487102427"/>
    <n v="1486065627"/>
    <b v="0"/>
    <n v="25"/>
    <b v="1"/>
    <x v="38"/>
    <n v="1.1973333333333334"/>
    <n v="35.92"/>
    <x v="5"/>
    <s v="tabletop games"/>
    <x v="3248"/>
    <d v="2441-03-30T08:04:30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s v="US"/>
    <s v="USD"/>
    <n v="1408068000"/>
    <n v="1405346680"/>
    <b v="1"/>
    <n v="322"/>
    <b v="1"/>
    <x v="23"/>
    <n v="1.1974347826086957"/>
    <n v="85.531055900621112"/>
    <x v="8"/>
    <s v="plays"/>
    <x v="3249"/>
    <d v="2416-03-13T20:00:00"/>
  </r>
  <r>
    <n v="3180"/>
    <s v="Glass Mountain: An Original Fairytale"/>
    <s v="A new tale of witches, fairies, cat-hunters and and bone-boilers from London theatre company Broken Glass."/>
    <x v="4"/>
    <n v="1437"/>
    <x v="3"/>
    <s v="GB"/>
    <s v="GBP"/>
    <n v="1403258049"/>
    <n v="1400666049"/>
    <b v="1"/>
    <n v="45"/>
    <b v="1"/>
    <x v="23"/>
    <n v="1.1975"/>
    <n v="31.933333333333334"/>
    <x v="8"/>
    <s v="plays"/>
    <x v="3250"/>
    <d v="2414-09-04T03:01:30"/>
  </r>
  <r>
    <n v="3009"/>
    <s v="Montauk Surf Museum"/>
    <s v="The Montauk Surf Museum will present ocean science, as well as the art and history of surfing to visitors and schools in creative ways."/>
    <x v="23"/>
    <n v="29939"/>
    <x v="3"/>
    <s v="US"/>
    <s v="USD"/>
    <n v="1417012840"/>
    <n v="1414417240"/>
    <b v="0"/>
    <n v="128"/>
    <b v="1"/>
    <x v="24"/>
    <n v="1.19756"/>
    <n v="233.8984375"/>
    <x v="8"/>
    <s v="spaces"/>
    <x v="3251"/>
    <d v="2419-01-13T02:46:40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s v="US"/>
    <s v="USD"/>
    <n v="1333560803"/>
    <n v="1330972403"/>
    <b v="0"/>
    <n v="134"/>
    <b v="1"/>
    <x v="37"/>
    <n v="1.1985454545454546"/>
    <n v="49.194029850746269"/>
    <x v="3"/>
    <s v="classical music"/>
    <x v="3252"/>
    <d v="2392-08-03T07:33:50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s v="US"/>
    <s v="USD"/>
    <n v="1426473264"/>
    <n v="1424057664"/>
    <b v="0"/>
    <n v="115"/>
    <b v="1"/>
    <x v="33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s v="US"/>
    <s v="USD"/>
    <n v="1334784160"/>
    <n v="1332192160"/>
    <b v="0"/>
    <n v="34"/>
    <b v="1"/>
    <x v="35"/>
    <n v="1.199090909090909"/>
    <n v="38.794117647058826"/>
    <x v="3"/>
    <s v="pop"/>
    <x v="3254"/>
    <d v="2392-12-22T21:46:40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s v="US"/>
    <s v="USD"/>
    <n v="1403539260"/>
    <n v="1401724860"/>
    <b v="0"/>
    <n v="106"/>
    <b v="1"/>
    <x v="32"/>
    <n v="1.1997755555555556"/>
    <n v="50.9338679245283"/>
    <x v="3"/>
    <s v="rock"/>
    <x v="3255"/>
    <d v="2414-10-06T16:10:0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s v="DE"/>
    <s v="EUR"/>
    <n v="1444291193"/>
    <n v="1441699193"/>
    <b v="1"/>
    <n v="187"/>
    <b v="1"/>
    <x v="24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x v="6"/>
    <n v="6000"/>
    <x v="3"/>
    <s v="US"/>
    <s v="USD"/>
    <n v="1461769107"/>
    <n v="1459177107"/>
    <b v="0"/>
    <n v="61"/>
    <b v="1"/>
    <x v="29"/>
    <n v="1.2"/>
    <n v="98.360655737704917"/>
    <x v="0"/>
    <s v="television"/>
    <x v="3257"/>
    <d v="2433-03-20T05:44:30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s v="US"/>
    <s v="USD"/>
    <n v="1305625164"/>
    <n v="1300354764"/>
    <b v="0"/>
    <n v="46"/>
    <b v="1"/>
    <x v="30"/>
    <n v="1.2"/>
    <n v="78.260869565217391"/>
    <x v="0"/>
    <s v="shorts"/>
    <x v="3258"/>
    <d v="2383-09-27T00:34:00"/>
  </r>
  <r>
    <n v="104"/>
    <s v="Good 'Ol Trumpet"/>
    <s v="UCF short film about an old man, his love for music, and his misplaced trumpet.  "/>
    <x v="60"/>
    <n v="600"/>
    <x v="3"/>
    <s v="US"/>
    <s v="USD"/>
    <n v="1301792400"/>
    <n v="1299775266"/>
    <b v="0"/>
    <n v="10"/>
    <b v="1"/>
    <x v="30"/>
    <n v="1.2"/>
    <n v="60"/>
    <x v="0"/>
    <s v="shorts"/>
    <x v="3259"/>
    <d v="2382-07-10T10:00:00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s v="US"/>
    <s v="USD"/>
    <n v="1393694280"/>
    <n v="1390088311"/>
    <b v="0"/>
    <n v="14"/>
    <b v="1"/>
    <x v="31"/>
    <n v="1.2"/>
    <n v="42.857142857142854"/>
    <x v="0"/>
    <s v="documentary"/>
    <x v="3260"/>
    <d v="2411-08-24T05:00:00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s v="US"/>
    <s v="USD"/>
    <n v="1444071361"/>
    <n v="1441479361"/>
    <b v="0"/>
    <n v="4"/>
    <b v="1"/>
    <x v="18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x v="222"/>
    <n v="180"/>
    <x v="3"/>
    <s v="US"/>
    <s v="USD"/>
    <n v="1347672937"/>
    <n v="1346463337"/>
    <b v="0"/>
    <n v="8"/>
    <b v="1"/>
    <x v="32"/>
    <n v="1.2"/>
    <n v="22.5"/>
    <x v="3"/>
    <s v="rock"/>
    <x v="3262"/>
    <d v="2397-01-22T15:56:10"/>
  </r>
  <r>
    <n v="2782"/>
    <s v="Better Than Ever Productions presents Geezer Game"/>
    <s v="The premiere theatre troupe in SE Michigan offering acting opportunities for the 50+ actor."/>
    <x v="19"/>
    <n v="1200"/>
    <x v="3"/>
    <s v="US"/>
    <s v="USD"/>
    <n v="1424149140"/>
    <n v="1421964718"/>
    <b v="0"/>
    <n v="18"/>
    <b v="1"/>
    <x v="23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x v="46"/>
    <n v="3000"/>
    <x v="3"/>
    <s v="US"/>
    <s v="USD"/>
    <n v="1406358000"/>
    <n v="1404841270"/>
    <b v="0"/>
    <n v="34"/>
    <b v="1"/>
    <x v="23"/>
    <n v="1.2"/>
    <n v="88.235294117647058"/>
    <x v="8"/>
    <s v="plays"/>
    <x v="3264"/>
    <d v="2415-08-28T22:00:00"/>
  </r>
  <r>
    <n v="3690"/>
    <s v="We Rise"/>
    <s v="A play honoring the lives and legacies of the activists and those remembered at the 1992 ACT UP Ashes Action at The White House"/>
    <x v="17"/>
    <n v="1800"/>
    <x v="3"/>
    <s v="US"/>
    <s v="USD"/>
    <n v="1417101683"/>
    <n v="1414506083"/>
    <b v="0"/>
    <n v="31"/>
    <b v="1"/>
    <x v="23"/>
    <n v="1.2"/>
    <n v="58.064516129032256"/>
    <x v="8"/>
    <s v="plays"/>
    <x v="3265"/>
    <d v="2419-01-23T09:33:50"/>
  </r>
  <r>
    <n v="3754"/>
    <s v="Little Shop of Horrors"/>
    <s v="CitÃ© des Arts needs your help in funding their fall production of the hit musical comedy &quot;Little Shop of Horrors.&quot;"/>
    <x v="46"/>
    <n v="3000"/>
    <x v="3"/>
    <s v="US"/>
    <s v="USD"/>
    <n v="1406350740"/>
    <n v="1403125737"/>
    <b v="0"/>
    <n v="27"/>
    <b v="1"/>
    <x v="25"/>
    <n v="1.2"/>
    <n v="111.11111111111111"/>
    <x v="8"/>
    <s v="musical"/>
    <x v="3266"/>
    <d v="2415-08-28T01:50:00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s v="US"/>
    <s v="USD"/>
    <n v="1436817960"/>
    <n v="1433999785"/>
    <b v="0"/>
    <n v="30"/>
    <b v="1"/>
    <x v="25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s v="US"/>
    <s v="USD"/>
    <n v="1367366460"/>
    <n v="1365791246"/>
    <b v="1"/>
    <n v="128"/>
    <b v="1"/>
    <x v="31"/>
    <n v="1.2001999999999999"/>
    <n v="46.8828125"/>
    <x v="0"/>
    <s v="documentary"/>
    <x v="3268"/>
    <d v="2403-04-21T00:10:00"/>
  </r>
  <r>
    <n v="2717"/>
    <s v="A Home for Comedy in Vermont!"/>
    <s v="ONLY HOURS LEFT ON THE CAMPAIGN! Our stretch goal is $35k; let's build a home for standup/improv shows &amp; classes in VT!"/>
    <x v="23"/>
    <n v="30026"/>
    <x v="3"/>
    <s v="US"/>
    <s v="USD"/>
    <n v="1417906649"/>
    <n v="1414015049"/>
    <b v="1"/>
    <n v="325"/>
    <b v="1"/>
    <x v="24"/>
    <n v="1.2010400000000001"/>
    <n v="92.387692307692305"/>
    <x v="8"/>
    <s v="spaces"/>
    <x v="3269"/>
    <d v="2419-04-26T13:34:50"/>
  </r>
  <r>
    <n v="2049"/>
    <s v="LOCK8 - the World's First Smart Bike Lock"/>
    <s v="Keyless. Alarm secured. GPS tracking."/>
    <x v="22"/>
    <n v="60095.35"/>
    <x v="3"/>
    <s v="GB"/>
    <s v="GBP"/>
    <n v="1386025140"/>
    <n v="1382963963"/>
    <b v="0"/>
    <n v="742"/>
    <b v="1"/>
    <x v="39"/>
    <n v="1.2019070000000001"/>
    <n v="80.991037735849048"/>
    <x v="1"/>
    <s v="hardware"/>
    <x v="3270"/>
    <d v="2409-03-19T13:50:00"/>
  </r>
  <r>
    <n v="416"/>
    <s v="Fire in the Heart of the City"/>
    <s v="35,000 pounds of food to a city. Highlighting the &quot;Convoy New Britain&quot; event from birth to beyond."/>
    <x v="19"/>
    <n v="1202.17"/>
    <x v="3"/>
    <s v="US"/>
    <s v="USD"/>
    <n v="1391851831"/>
    <n v="1389259831"/>
    <b v="0"/>
    <n v="25"/>
    <b v="1"/>
    <x v="31"/>
    <n v="1.2021700000000002"/>
    <n v="48.086800000000004"/>
    <x v="0"/>
    <s v="documentary"/>
    <x v="3271"/>
    <d v="2411-01-22T23:05:10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s v="US"/>
    <s v="USD"/>
    <n v="1427740319"/>
    <n v="1423855919"/>
    <b v="1"/>
    <n v="539"/>
    <b v="1"/>
    <x v="39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s v="US"/>
    <s v="USD"/>
    <n v="1402755834"/>
    <n v="1400163834"/>
    <b v="1"/>
    <n v="17"/>
    <b v="1"/>
    <x v="32"/>
    <n v="1.2024999999999999"/>
    <n v="141.47058823529412"/>
    <x v="3"/>
    <s v="rock"/>
    <x v="3273"/>
    <d v="2414-07-07T23:59:00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s v="US"/>
    <s v="USD"/>
    <n v="1464971400"/>
    <n v="1462379066"/>
    <b v="0"/>
    <n v="23"/>
    <b v="1"/>
    <x v="23"/>
    <n v="1.2024999999999999"/>
    <n v="104.56521739130434"/>
    <x v="8"/>
    <s v="plays"/>
    <x v="3274"/>
    <d v="2434-03-25T21:00:00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s v="US"/>
    <s v="USD"/>
    <n v="1407967200"/>
    <n v="1406039696"/>
    <b v="0"/>
    <n v="54"/>
    <b v="1"/>
    <x v="23"/>
    <n v="1.2024999999999999"/>
    <n v="44.537037037037038"/>
    <x v="8"/>
    <s v="plays"/>
    <x v="3275"/>
    <d v="2416-03-02T04:00:00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s v="US"/>
    <s v="USD"/>
    <n v="1453185447"/>
    <n v="1448951847"/>
    <b v="1"/>
    <n v="280"/>
    <b v="1"/>
    <x v="18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x v="192"/>
    <n v="5535"/>
    <x v="3"/>
    <s v="US"/>
    <s v="USD"/>
    <n v="1439317900"/>
    <n v="1436725900"/>
    <b v="0"/>
    <n v="115"/>
    <b v="1"/>
    <x v="38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x v="22"/>
    <n v="60175"/>
    <x v="3"/>
    <s v="NL"/>
    <s v="EUR"/>
    <n v="1420765200"/>
    <n v="1417506853"/>
    <b v="1"/>
    <n v="508"/>
    <b v="1"/>
    <x v="39"/>
    <n v="1.2035"/>
    <n v="118.45472440944881"/>
    <x v="1"/>
    <s v="hardware"/>
    <x v="3278"/>
    <d v="2420-03-22T10:00:00"/>
  </r>
  <r>
    <n v="845"/>
    <s v="Shadow and Steel: The new album from Master Sword"/>
    <s v="Help Legend of Zelda tribute band Master Sword complete their latest heavy metal album: Shadow and Steel!"/>
    <x v="6"/>
    <n v="6019.01"/>
    <x v="3"/>
    <s v="US"/>
    <s v="USD"/>
    <n v="1473047940"/>
    <n v="1469595396"/>
    <b v="0"/>
    <n v="177"/>
    <b v="1"/>
    <x v="33"/>
    <n v="1.203802"/>
    <n v="34.005706214689269"/>
    <x v="3"/>
    <s v="metal"/>
    <x v="3279"/>
    <d v="2436-10-15T15:50:00"/>
  </r>
  <r>
    <n v="2089"/>
    <s v="Little Moses EP"/>
    <s v="Little Moses is trying to record their first EP, and we can't do it without your help!"/>
    <x v="46"/>
    <n v="3010.01"/>
    <x v="3"/>
    <s v="US"/>
    <s v="USD"/>
    <n v="1375408194"/>
    <n v="1372384194"/>
    <b v="0"/>
    <n v="62"/>
    <b v="1"/>
    <x v="7"/>
    <n v="1.2040040000000001"/>
    <n v="48.54854838709678"/>
    <x v="3"/>
    <s v="indie rock"/>
    <x v="3280"/>
    <d v="2405-11-06T18:19:00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s v="US"/>
    <s v="USD"/>
    <n v="1474694787"/>
    <n v="1472102787"/>
    <b v="0"/>
    <n v="190"/>
    <b v="1"/>
    <x v="33"/>
    <n v="1.2041660000000001"/>
    <n v="63.37715789473684"/>
    <x v="3"/>
    <s v="metal"/>
    <x v="3281"/>
    <d v="2437-04-24T06:24:30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n v="1294818278"/>
    <b v="0"/>
    <n v="246"/>
    <b v="1"/>
    <x v="7"/>
    <n v="1.2046777777777777"/>
    <n v="88.147154471544724"/>
    <x v="3"/>
    <s v="indie rock"/>
    <x v="3282"/>
    <d v="2381-08-22T08:00:00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s v="GB"/>
    <s v="GBP"/>
    <n v="1387533892"/>
    <n v="1384941892"/>
    <b v="0"/>
    <n v="169"/>
    <b v="1"/>
    <x v="34"/>
    <n v="1.2048000000000001"/>
    <n v="17.822485207100591"/>
    <x v="2"/>
    <s v="nonfiction"/>
    <x v="3283"/>
    <d v="2409-09-10T04:48:40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s v="US"/>
    <s v="USD"/>
    <n v="1412611905"/>
    <n v="1410019905"/>
    <b v="0"/>
    <n v="118"/>
    <b v="1"/>
    <x v="24"/>
    <n v="1.2049622641509434"/>
    <n v="108.24237288135593"/>
    <x v="8"/>
    <s v="spaces"/>
    <x v="3284"/>
    <d v="2417-08-21T17:57:30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s v="US"/>
    <s v="USD"/>
    <n v="1471834800"/>
    <n v="1469126462"/>
    <b v="0"/>
    <n v="75"/>
    <b v="1"/>
    <x v="29"/>
    <n v="1.2050000000000001"/>
    <n v="80.333333333333329"/>
    <x v="0"/>
    <s v="television"/>
    <x v="3285"/>
    <d v="2436-05-28T06:00:00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s v="US"/>
    <s v="USD"/>
    <n v="1446665191"/>
    <n v="1444069591"/>
    <b v="0"/>
    <n v="59"/>
    <b v="1"/>
    <x v="23"/>
    <n v="1.2050000000000001"/>
    <n v="40.847457627118644"/>
    <x v="8"/>
    <s v="plays"/>
    <x v="3286"/>
    <d v="2015-11-04T19:26:31"/>
  </r>
  <r>
    <n v="1473"/>
    <s v="ONE LOVES ONLY FORM"/>
    <s v="Public Radio Project"/>
    <x v="17"/>
    <n v="1807.74"/>
    <x v="3"/>
    <s v="US"/>
    <s v="USD"/>
    <n v="1330644639"/>
    <n v="1328052639"/>
    <b v="1"/>
    <n v="47"/>
    <b v="1"/>
    <x v="40"/>
    <n v="1.20516"/>
    <n v="38.462553191489363"/>
    <x v="2"/>
    <s v="radio &amp; podcasts"/>
    <x v="3287"/>
    <d v="2391-08-31T19:06:30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s v="US"/>
    <s v="USD"/>
    <n v="1330916400"/>
    <n v="1327969730"/>
    <b v="0"/>
    <n v="72"/>
    <b v="1"/>
    <x v="7"/>
    <n v="1.2054285714285715"/>
    <n v="58.597222222222221"/>
    <x v="3"/>
    <s v="indie rock"/>
    <x v="3288"/>
    <d v="2391-10-02T06:00:00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s v="US"/>
    <s v="USD"/>
    <n v="1249932360"/>
    <n v="1242532513"/>
    <b v="1"/>
    <n v="79"/>
    <b v="1"/>
    <x v="31"/>
    <n v="1.2058763636363636"/>
    <n v="83.953417721518989"/>
    <x v="0"/>
    <s v="documentary"/>
    <x v="3289"/>
    <d v="2366-02-02T02:20:00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s v="US"/>
    <s v="USD"/>
    <n v="1442805076"/>
    <n v="1440213076"/>
    <b v="0"/>
    <n v="84"/>
    <b v="1"/>
    <x v="23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x v="38"/>
    <n v="2412.02"/>
    <x v="3"/>
    <s v="US"/>
    <s v="USD"/>
    <n v="1337657400"/>
    <n v="1336512309"/>
    <b v="0"/>
    <n v="50"/>
    <b v="1"/>
    <x v="7"/>
    <n v="1.20601"/>
    <n v="48.240400000000001"/>
    <x v="3"/>
    <s v="indie rock"/>
    <x v="3291"/>
    <d v="2393-11-20T11:00:00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s v="US"/>
    <s v="USD"/>
    <n v="1429594832"/>
    <n v="1427780432"/>
    <b v="0"/>
    <n v="38"/>
    <b v="1"/>
    <x v="32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s v="US"/>
    <s v="USD"/>
    <n v="1253937540"/>
    <n v="1251214014"/>
    <b v="1"/>
    <n v="163"/>
    <b v="1"/>
    <x v="7"/>
    <n v="1.2105999999999999"/>
    <n v="37.134969325153371"/>
    <x v="3"/>
    <s v="indie rock"/>
    <x v="3293"/>
    <d v="2367-05-11T15:50:00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s v="US"/>
    <s v="USD"/>
    <n v="1369282044"/>
    <n v="1366690044"/>
    <b v="0"/>
    <n v="217"/>
    <b v="1"/>
    <x v="39"/>
    <n v="1.2110000000000001"/>
    <n v="55.806451612903224"/>
    <x v="1"/>
    <s v="hardware"/>
    <x v="3294"/>
    <d v="2403-11-28T17:14:00"/>
  </r>
  <r>
    <n v="1621"/>
    <s v="The First Full Length Fifth Freedom Album"/>
    <s v="Its long over due! Help us fund our debut album! We need all our friends and fans support on this! Lets make it happen!"/>
    <x v="6"/>
    <n v="6060"/>
    <x v="3"/>
    <s v="US"/>
    <s v="USD"/>
    <n v="1338177540"/>
    <n v="1333550015"/>
    <b v="0"/>
    <n v="37"/>
    <b v="1"/>
    <x v="32"/>
    <n v="1.212"/>
    <n v="163.78378378378378"/>
    <x v="3"/>
    <s v="rock"/>
    <x v="3295"/>
    <d v="2394-01-19T15:50:00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s v="GB"/>
    <s v="GBP"/>
    <n v="1489234891"/>
    <n v="1486642891"/>
    <b v="0"/>
    <n v="72"/>
    <b v="1"/>
    <x v="23"/>
    <n v="1.212"/>
    <n v="33.666666666666664"/>
    <x v="8"/>
    <s v="plays"/>
    <x v="3296"/>
    <d v="2441-12-02T03:35:10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s v="US"/>
    <s v="USD"/>
    <n v="1429286400"/>
    <n v="1427221560"/>
    <b v="0"/>
    <n v="29"/>
    <b v="1"/>
    <x v="23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x v="60"/>
    <n v="606"/>
    <x v="3"/>
    <s v="US"/>
    <s v="USD"/>
    <n v="1412092800"/>
    <n v="1409493800"/>
    <b v="0"/>
    <n v="18"/>
    <b v="1"/>
    <x v="23"/>
    <n v="1.212"/>
    <n v="33.666666666666664"/>
    <x v="8"/>
    <s v="plays"/>
    <x v="3298"/>
    <d v="2417-06-22T16:00:00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s v="US"/>
    <s v="USD"/>
    <n v="1401159600"/>
    <n v="1398801620"/>
    <b v="0"/>
    <n v="226"/>
    <b v="1"/>
    <x v="24"/>
    <n v="1.2123333333333333"/>
    <n v="80.464601769911511"/>
    <x v="8"/>
    <s v="spaces"/>
    <x v="3299"/>
    <d v="2414-01-04T06:00:00"/>
  </r>
  <r>
    <n v="3706"/>
    <s v="The Drama Factory presents : The Magic Flute"/>
    <s v="Our original dramatic adaption of this Mozart opera is staged to create visually stunning fun with live music."/>
    <x v="17"/>
    <n v="1820"/>
    <x v="3"/>
    <s v="US"/>
    <s v="USD"/>
    <n v="1410558949"/>
    <n v="1409262949"/>
    <b v="0"/>
    <n v="13"/>
    <b v="1"/>
    <x v="23"/>
    <n v="1.2133333333333334"/>
    <n v="140"/>
    <x v="8"/>
    <s v="plays"/>
    <x v="3300"/>
    <d v="2416-12-27T03:18:10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s v="US"/>
    <s v="USD"/>
    <n v="1340944043"/>
    <n v="1338352043"/>
    <b v="0"/>
    <n v="79"/>
    <b v="1"/>
    <x v="32"/>
    <n v="1.2136666666666667"/>
    <n v="46.088607594936711"/>
    <x v="3"/>
    <s v="rock"/>
    <x v="3301"/>
    <d v="2394-12-05T20:33:50"/>
  </r>
  <r>
    <n v="2490"/>
    <s v="The Offbeats Summer Tour 2012"/>
    <s v="We are trying to fund our first multi-state tour this summer in an effort to get our music out to as many people as possible."/>
    <x v="60"/>
    <n v="607"/>
    <x v="3"/>
    <s v="US"/>
    <s v="USD"/>
    <n v="1340429276"/>
    <n v="1335245276"/>
    <b v="0"/>
    <n v="16"/>
    <b v="1"/>
    <x v="7"/>
    <n v="1.214"/>
    <n v="37.9375"/>
    <x v="3"/>
    <s v="indie rock"/>
    <x v="3302"/>
    <d v="2394-10-07T06:39:20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n v="1484058261"/>
    <b v="0"/>
    <n v="340"/>
    <b v="1"/>
    <x v="32"/>
    <n v="1.215816111111111"/>
    <n v="64.366735294117646"/>
    <x v="3"/>
    <s v="rock"/>
    <x v="3303"/>
    <d v="2441-02-12T02:00:00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s v="US"/>
    <s v="USD"/>
    <n v="1441153705"/>
    <n v="1438561705"/>
    <b v="0"/>
    <n v="47"/>
    <b v="1"/>
    <x v="23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x v="20"/>
    <n v="12165"/>
    <x v="3"/>
    <s v="NZ"/>
    <s v="NZD"/>
    <n v="1477886400"/>
    <n v="1476228128"/>
    <b v="0"/>
    <n v="111"/>
    <b v="1"/>
    <x v="24"/>
    <n v="1.2164999999999999"/>
    <n v="109.5945945945946"/>
    <x v="8"/>
    <s v="spaces"/>
    <x v="3305"/>
    <d v="2438-04-28T16:00:00"/>
  </r>
  <r>
    <n v="3810"/>
    <s v="Romeo &amp; Juliet"/>
    <s v="Theater students of UMass present a large-scale theater collaboration that will revolutionize the way you see Shakespeare."/>
    <x v="17"/>
    <n v="1826"/>
    <x v="3"/>
    <s v="US"/>
    <s v="USD"/>
    <n v="1426965758"/>
    <n v="1424377358"/>
    <b v="0"/>
    <n v="26"/>
    <b v="1"/>
    <x v="23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s v="US"/>
    <s v="USD"/>
    <n v="1474426800"/>
    <n v="1471976529"/>
    <b v="0"/>
    <n v="17"/>
    <b v="1"/>
    <x v="23"/>
    <n v="1.2178"/>
    <n v="716.35294117647061"/>
    <x v="8"/>
    <s v="plays"/>
    <x v="3307"/>
    <d v="2437-03-24T06:00:00"/>
  </r>
  <r>
    <n v="837"/>
    <s v="Take 147 - Nothin' to Lose CD Project"/>
    <s v="Take 147 is currently in the process of recording the debut album called, &quot;Nothin' to Lose&quot;."/>
    <x v="46"/>
    <n v="3045"/>
    <x v="3"/>
    <s v="US"/>
    <s v="USD"/>
    <n v="1398988662"/>
    <n v="1396396662"/>
    <b v="0"/>
    <n v="62"/>
    <b v="1"/>
    <x v="32"/>
    <n v="1.218"/>
    <n v="49.112903225806448"/>
    <x v="3"/>
    <s v="rock"/>
    <x v="3308"/>
    <d v="2413-04-27T23:37:00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s v="US"/>
    <s v="USD"/>
    <n v="1425193140"/>
    <n v="1422769906"/>
    <b v="0"/>
    <n v="20"/>
    <b v="1"/>
    <x v="23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x v="60"/>
    <n v="610"/>
    <x v="3"/>
    <s v="GB"/>
    <s v="GBP"/>
    <n v="1445252400"/>
    <n v="1443696797"/>
    <b v="0"/>
    <n v="22"/>
    <b v="1"/>
    <x v="23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s v="US"/>
    <s v="USD"/>
    <n v="1434542702"/>
    <n v="1432814702"/>
    <b v="0"/>
    <n v="3"/>
    <b v="1"/>
    <x v="23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x v="66"/>
    <n v="1342.01"/>
    <x v="3"/>
    <s v="GB"/>
    <s v="GBP"/>
    <n v="1394460000"/>
    <n v="1393233855"/>
    <b v="0"/>
    <n v="47"/>
    <b v="1"/>
    <x v="33"/>
    <n v="1.2200090909090908"/>
    <n v="28.553404255319148"/>
    <x v="3"/>
    <s v="metal"/>
    <x v="3312"/>
    <d v="2411-11-20T20:00:00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s v="US"/>
    <s v="USD"/>
    <n v="1483729500"/>
    <n v="1481137500"/>
    <b v="0"/>
    <n v="43"/>
    <b v="1"/>
    <x v="31"/>
    <n v="1.2202"/>
    <n v="709.41860465116281"/>
    <x v="0"/>
    <s v="documentary"/>
    <x v="3313"/>
    <d v="2440-03-04T22:50:00"/>
  </r>
  <r>
    <n v="3571"/>
    <s v="Cans at Theatre503"/>
    <s v="Support Kuleshovâ€™s first full length production; help to build the set and bring a fierce and important new play to life"/>
    <x v="17"/>
    <n v="1831"/>
    <x v="3"/>
    <s v="GB"/>
    <s v="GBP"/>
    <n v="1414701413"/>
    <n v="1412109413"/>
    <b v="0"/>
    <n v="25"/>
    <b v="1"/>
    <x v="23"/>
    <n v="1.2206666666666666"/>
    <n v="73.239999999999995"/>
    <x v="8"/>
    <s v="plays"/>
    <x v="3314"/>
    <d v="2418-04-20T14:08: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s v="US"/>
    <s v="USD"/>
    <n v="1332011835"/>
    <n v="1328559435"/>
    <b v="0"/>
    <n v="70"/>
    <b v="1"/>
    <x v="32"/>
    <n v="1.2210714285714286"/>
    <n v="48.842857142857142"/>
    <x v="3"/>
    <s v="rock"/>
    <x v="3315"/>
    <d v="2392-02-06T00:52:3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s v="US"/>
    <s v="USD"/>
    <n v="1406900607"/>
    <n v="1403012607"/>
    <b v="0"/>
    <n v="119"/>
    <b v="1"/>
    <x v="34"/>
    <n v="1.2210975609756098"/>
    <n v="84.142857142857139"/>
    <x v="2"/>
    <s v="nonfiction"/>
    <x v="3316"/>
    <d v="2415-10-30T17:14:30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s v="US"/>
    <s v="USD"/>
    <n v="1488337200"/>
    <n v="1484623726"/>
    <b v="0"/>
    <n v="17"/>
    <b v="1"/>
    <x v="32"/>
    <n v="1.2213333333333334"/>
    <n v="53.882352941176471"/>
    <x v="3"/>
    <s v="rock"/>
    <x v="3317"/>
    <d v="2441-08-20T06:00:00"/>
  </r>
  <r>
    <n v="1247"/>
    <s v="BRAIN DEAD to record debut EP with SLAYER producer!"/>
    <s v="BRAIN DEAD is going to record their debut EP and they need your help, Bozos!"/>
    <x v="55"/>
    <n v="4275"/>
    <x v="3"/>
    <s v="US"/>
    <s v="USD"/>
    <n v="1367823655"/>
    <n v="1365231655"/>
    <b v="1"/>
    <n v="50"/>
    <b v="1"/>
    <x v="32"/>
    <n v="1.2214285714285715"/>
    <n v="85.5"/>
    <x v="3"/>
    <s v="rock"/>
    <x v="3318"/>
    <d v="2403-06-12T22:09:10"/>
  </r>
  <r>
    <n v="3308"/>
    <s v="A Hand of Talons"/>
    <s v="Descend into the dark world of steampunk noir in this thrilling new play, written by Maggie Lee and directed by Amy Poisson!"/>
    <x v="55"/>
    <n v="4280"/>
    <x v="3"/>
    <s v="US"/>
    <s v="USD"/>
    <n v="1460581365"/>
    <n v="1458766965"/>
    <b v="0"/>
    <n v="57"/>
    <b v="1"/>
    <x v="23"/>
    <n v="1.2228571428571429"/>
    <n v="75.087719298245617"/>
    <x v="8"/>
    <s v="plays"/>
    <x v="3319"/>
    <d v="2432-11-02T18:27:30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s v="US"/>
    <s v="USD"/>
    <n v="1392408000"/>
    <n v="1390890987"/>
    <b v="0"/>
    <n v="108"/>
    <b v="1"/>
    <x v="34"/>
    <n v="1.224"/>
    <n v="56.666666666666664"/>
    <x v="2"/>
    <s v="nonfiction"/>
    <x v="3320"/>
    <d v="2411-03-28T08:00:00"/>
  </r>
  <r>
    <n v="1664"/>
    <s v="Grace Sings Grace"/>
    <s v="Korean-American Soprano Grace's Debut Album - coming up in June 2012. Come and be part of this exciting project!"/>
    <x v="46"/>
    <n v="3060.22"/>
    <x v="3"/>
    <s v="US"/>
    <s v="USD"/>
    <n v="1331870340"/>
    <n v="1328033818"/>
    <b v="0"/>
    <n v="89"/>
    <b v="1"/>
    <x v="35"/>
    <n v="1.2240879999999998"/>
    <n v="34.384494382022467"/>
    <x v="3"/>
    <s v="pop"/>
    <x v="3321"/>
    <d v="2392-01-20T15:50:00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s v="GB"/>
    <s v="GBP"/>
    <n v="1354269600"/>
    <n v="1351663605"/>
    <b v="0"/>
    <n v="121"/>
    <b v="1"/>
    <x v="34"/>
    <n v="1.2267999999999999"/>
    <n v="25.347107438016529"/>
    <x v="2"/>
    <s v="nonfiction"/>
    <x v="3322"/>
    <d v="2399-02-25T04:00:00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s v="US"/>
    <s v="USD"/>
    <n v="1433131140"/>
    <n v="1430445163"/>
    <b v="0"/>
    <n v="67"/>
    <b v="1"/>
    <x v="37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s v="US"/>
    <s v="USD"/>
    <n v="1346198400"/>
    <n v="1344281383"/>
    <b v="0"/>
    <n v="76"/>
    <b v="1"/>
    <x v="36"/>
    <n v="1.2283299999999999"/>
    <n v="32.324473684210524"/>
    <x v="3"/>
    <s v="electronic music"/>
    <x v="3324"/>
    <d v="2396-08-05T0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s v="CA"/>
    <s v="CAD"/>
    <n v="1398268773"/>
    <n v="1395676773"/>
    <b v="0"/>
    <n v="58"/>
    <b v="1"/>
    <x v="39"/>
    <n v="1.2290000000000001"/>
    <n v="169.51724137931035"/>
    <x v="1"/>
    <s v="hardware"/>
    <x v="3325"/>
    <d v="2413-02-03T15:55:30"/>
  </r>
  <r>
    <n v="4"/>
    <s v="Party Monsters"/>
    <s v="19th centuryâ€™s most notorious literary characters, out of step with the times, find comradery as roommates in modern day Los Angeles."/>
    <x v="397"/>
    <n v="54116.28"/>
    <x v="3"/>
    <s v="US"/>
    <s v="USD"/>
    <n v="1450555279"/>
    <n v="1447963279"/>
    <b v="0"/>
    <n v="284"/>
    <b v="1"/>
    <x v="29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x v="119"/>
    <n v="369"/>
    <x v="3"/>
    <s v="GB"/>
    <s v="GBP"/>
    <n v="1466899491"/>
    <n v="1464307491"/>
    <b v="0"/>
    <n v="8"/>
    <b v="1"/>
    <x v="23"/>
    <n v="1.23"/>
    <n v="46.125"/>
    <x v="8"/>
    <s v="plays"/>
    <x v="3327"/>
    <d v="2434-11-04T00:48:30"/>
  </r>
  <r>
    <n v="323"/>
    <s v="White Ravens: A feature-length documentary film"/>
    <s v="A documentary focusing on the Haida Nation's resurgence in the wake of colonization and Canada's Indian Residential Schools."/>
    <x v="368"/>
    <n v="6646"/>
    <x v="3"/>
    <s v="US"/>
    <s v="USD"/>
    <n v="1482307140"/>
    <n v="1479886966"/>
    <b v="1"/>
    <n v="58"/>
    <b v="1"/>
    <x v="31"/>
    <n v="1.2307407407407407"/>
    <n v="114.58620689655173"/>
    <x v="0"/>
    <s v="documentary"/>
    <x v="3328"/>
    <d v="2439-09-22T07:50:00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s v="US"/>
    <s v="USD"/>
    <n v="1430774974"/>
    <n v="1426886974"/>
    <b v="0"/>
    <n v="46"/>
    <b v="1"/>
    <x v="26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x v="20"/>
    <n v="12325"/>
    <x v="3"/>
    <s v="US"/>
    <s v="USD"/>
    <n v="1463098208"/>
    <n v="1460506208"/>
    <b v="0"/>
    <n v="173"/>
    <b v="1"/>
    <x v="23"/>
    <n v="1.2324999999999999"/>
    <n v="71.242774566473983"/>
    <x v="8"/>
    <s v="plays"/>
    <x v="3330"/>
    <d v="2433-08-21T01:41:20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s v="US"/>
    <s v="USD"/>
    <n v="1306630800"/>
    <n v="1304376478"/>
    <b v="0"/>
    <n v="38"/>
    <b v="1"/>
    <x v="32"/>
    <n v="1.232608695652174"/>
    <n v="74.60526315789474"/>
    <x v="3"/>
    <s v="rock"/>
    <x v="3331"/>
    <d v="2384-01-21T10:00:00"/>
  </r>
  <r>
    <n v="345"/>
    <s v="Red Wolf Revival: An Uncertain Tomorrow"/>
    <s v="With the fate of the red wolves at stake, we explore if they can still survive in their last wild home in North Carolina."/>
    <x v="218"/>
    <n v="17875"/>
    <x v="3"/>
    <s v="US"/>
    <s v="USD"/>
    <n v="1432161590"/>
    <n v="1429569590"/>
    <b v="1"/>
    <n v="179"/>
    <b v="1"/>
    <x v="31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x v="7"/>
    <n v="3700"/>
    <x v="3"/>
    <s v="GB"/>
    <s v="GBP"/>
    <n v="1406045368"/>
    <n v="1403453368"/>
    <b v="0"/>
    <n v="117"/>
    <b v="1"/>
    <x v="29"/>
    <n v="1.2333333333333334"/>
    <n v="31.623931623931625"/>
    <x v="0"/>
    <s v="television"/>
    <x v="3333"/>
    <d v="2415-07-23T17:34:4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s v="US"/>
    <s v="USD"/>
    <n v="1471071540"/>
    <n v="1467720388"/>
    <b v="0"/>
    <n v="30"/>
    <b v="1"/>
    <x v="23"/>
    <n v="1.2342857142857142"/>
    <n v="43.2"/>
    <x v="8"/>
    <s v="plays"/>
    <x v="3334"/>
    <d v="2436-02-29T21:50:00"/>
  </r>
  <r>
    <n v="1749"/>
    <s v="E FOTOGRAFESCHE RECKBLECK - 367 DEEG AM AUSLAND ASAZ"/>
    <s v="Help me fund the production run of my first book by local Photographer Sandro Ortolani."/>
    <x v="399"/>
    <n v="12410.5"/>
    <x v="3"/>
    <s v="LU"/>
    <s v="EUR"/>
    <n v="1488394800"/>
    <n v="1485213921"/>
    <b v="0"/>
    <n v="131"/>
    <b v="1"/>
    <x v="18"/>
    <n v="1.2348756218905472"/>
    <n v="94.736641221374043"/>
    <x v="7"/>
    <s v="photobooks"/>
    <x v="3335"/>
    <d v="2441-08-26T22:00:00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s v="US"/>
    <s v="USD"/>
    <n v="1453481974"/>
    <n v="1448297974"/>
    <b v="0"/>
    <n v="140"/>
    <b v="1"/>
    <x v="39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s v="US"/>
    <s v="USD"/>
    <n v="1342382587"/>
    <n v="1339790587"/>
    <b v="0"/>
    <n v="83"/>
    <b v="1"/>
    <x v="7"/>
    <n v="1.2353333333333334"/>
    <n v="89.301204819277103"/>
    <x v="3"/>
    <s v="indie rock"/>
    <x v="3337"/>
    <d v="2395-05-21T08:31:10"/>
  </r>
  <r>
    <n v="3409"/>
    <s v="Who Said Theatre Presents: The Calm"/>
    <s v="Exciting and visceral new-writing that challenges the way we view the fine line between war and terror..."/>
    <x v="60"/>
    <n v="618"/>
    <x v="3"/>
    <s v="GB"/>
    <s v="GBP"/>
    <n v="1469998680"/>
    <n v="1466710358"/>
    <b v="0"/>
    <n v="21"/>
    <b v="1"/>
    <x v="23"/>
    <n v="1.236"/>
    <n v="29.428571428571427"/>
    <x v="8"/>
    <s v="plays"/>
    <x v="3338"/>
    <d v="2435-10-28T17:40:00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s v="US"/>
    <s v="USD"/>
    <n v="1386565140"/>
    <n v="1383909855"/>
    <b v="1"/>
    <n v="274"/>
    <b v="1"/>
    <x v="32"/>
    <n v="1.2361333333333333"/>
    <n v="67.671532846715323"/>
    <x v="3"/>
    <s v="rock"/>
    <x v="3339"/>
    <d v="2409-05-21T01:50:00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s v="US"/>
    <s v="USD"/>
    <n v="1324789200"/>
    <n v="1321649321"/>
    <b v="0"/>
    <n v="77"/>
    <b v="1"/>
    <x v="7"/>
    <n v="1.2362"/>
    <n v="80.272727272727266"/>
    <x v="3"/>
    <s v="indie rock"/>
    <x v="3340"/>
    <d v="2389-10-23T02:00:00"/>
  </r>
  <r>
    <n v="1509"/>
    <s v="Claudius Schulze: STATE OF NATURE"/>
    <s v="A photobook about climate change, natural catastrophes, and to what extent disaster management became part of our landscape."/>
    <x v="56"/>
    <n v="21637.22"/>
    <x v="3"/>
    <s v="DE"/>
    <s v="EUR"/>
    <n v="1487113140"/>
    <n v="1484570885"/>
    <b v="1"/>
    <n v="196"/>
    <b v="1"/>
    <x v="18"/>
    <n v="1.2364125714285714"/>
    <n v="110.39397959183674"/>
    <x v="7"/>
    <s v="photobooks"/>
    <x v="3341"/>
    <d v="2441-03-31T13:50:00"/>
  </r>
  <r>
    <n v="3011"/>
    <s v="Katharsis Teatro en Navidad"/>
    <s v="Necesitamos tu ayuda para poder llevar la magia del teatro universitario al Teatro Lagrada de Madrid el 23 de diciembre :)"/>
    <x v="119"/>
    <n v="371"/>
    <x v="3"/>
    <s v="ES"/>
    <s v="EUR"/>
    <n v="1450911540"/>
    <n v="1448536516"/>
    <b v="0"/>
    <n v="25"/>
    <b v="1"/>
    <x v="24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x v="41"/>
    <n v="37104.03"/>
    <x v="3"/>
    <s v="US"/>
    <s v="USD"/>
    <n v="1381895940"/>
    <n v="1379532618"/>
    <b v="1"/>
    <n v="191"/>
    <b v="1"/>
    <x v="39"/>
    <n v="1.236801"/>
    <n v="194.26193717277485"/>
    <x v="1"/>
    <s v="hardware"/>
    <x v="3343"/>
    <d v="2407-11-27T15:50:00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x v="3"/>
    <s v="US"/>
    <s v="USD"/>
    <n v="1338186657"/>
    <n v="1333002657"/>
    <b v="0"/>
    <n v="32"/>
    <b v="1"/>
    <x v="30"/>
    <n v="1.2394444444444443"/>
    <n v="69.71875"/>
    <x v="0"/>
    <s v="shorts"/>
    <x v="3344"/>
    <d v="2394-01-20T17:09:30"/>
  </r>
  <r>
    <n v="1896"/>
    <s v="the bridge"/>
    <s v="My barely anticipated second album of self produced songs is ready to go.  Just need a little help to cover mastering, artwork etc."/>
    <x v="400"/>
    <n v="559"/>
    <x v="3"/>
    <s v="US"/>
    <s v="USD"/>
    <n v="1334250165"/>
    <n v="1331658165"/>
    <b v="0"/>
    <n v="13"/>
    <b v="1"/>
    <x v="7"/>
    <n v="1.2394678492239468"/>
    <n v="43"/>
    <x v="3"/>
    <s v="indie rock"/>
    <x v="3345"/>
    <d v="2392-10-22T02:27:30"/>
  </r>
  <r>
    <n v="1299"/>
    <s v="The (out)Siders Project"/>
    <s v="A new work inspired by the classic novel and created by Dallas teens under the direction of professional artists."/>
    <x v="55"/>
    <n v="4340"/>
    <x v="3"/>
    <s v="US"/>
    <s v="USD"/>
    <n v="1436902359"/>
    <n v="1434310359"/>
    <b v="0"/>
    <n v="32"/>
    <b v="1"/>
    <x v="23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x v="60"/>
    <n v="620"/>
    <x v="3"/>
    <s v="US"/>
    <s v="USD"/>
    <n v="1342115132"/>
    <n v="1339523132"/>
    <b v="0"/>
    <n v="16"/>
    <b v="1"/>
    <x v="32"/>
    <n v="1.24"/>
    <n v="38.75"/>
    <x v="3"/>
    <s v="rock"/>
    <x v="3347"/>
    <d v="2395-04-20T09:35:20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s v="GB"/>
    <s v="GBP"/>
    <n v="1427842740"/>
    <n v="1425428206"/>
    <b v="0"/>
    <n v="14"/>
    <b v="1"/>
    <x v="23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s v="US"/>
    <s v="USD"/>
    <n v="1298245954"/>
    <n v="1295653954"/>
    <b v="0"/>
    <n v="134"/>
    <b v="1"/>
    <x v="32"/>
    <n v="1.2400610000000001"/>
    <n v="92.541865671641801"/>
    <x v="3"/>
    <s v="rock"/>
    <x v="3349"/>
    <d v="2381-05-25T22:45:40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s v="US"/>
    <s v="USD"/>
    <n v="1436117922"/>
    <n v="1433525922"/>
    <b v="0"/>
    <n v="63"/>
    <b v="1"/>
    <x v="32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x v="401"/>
    <n v="12000"/>
    <x v="3"/>
    <s v="US"/>
    <s v="USD"/>
    <n v="1407456000"/>
    <n v="1405573391"/>
    <b v="0"/>
    <n v="86"/>
    <b v="1"/>
    <x v="31"/>
    <n v="1.2415933781686497"/>
    <n v="139.53488372093022"/>
    <x v="0"/>
    <s v="documentary"/>
    <x v="3351"/>
    <d v="2416-01-03T00:00:00"/>
  </r>
  <r>
    <n v="3168"/>
    <s v="Cosmicomics"/>
    <s v="A dazzling aerial show that brings to life the whimsical and romantic short stories of beloved fantasy author Italo Calvino."/>
    <x v="46"/>
    <n v="3105"/>
    <x v="3"/>
    <s v="US"/>
    <s v="USD"/>
    <n v="1402696800"/>
    <n v="1399948353"/>
    <b v="1"/>
    <n v="61"/>
    <b v="1"/>
    <x v="23"/>
    <n v="1.242"/>
    <n v="50.901639344262293"/>
    <x v="8"/>
    <s v="plays"/>
    <x v="3352"/>
    <d v="2414-07-01T04:00:00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s v="US"/>
    <s v="USD"/>
    <n v="1422937620"/>
    <n v="1420606303"/>
    <b v="0"/>
    <n v="27"/>
    <b v="1"/>
    <x v="23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s v="US"/>
    <s v="USD"/>
    <n v="1473625166"/>
    <n v="1470169166"/>
    <b v="0"/>
    <n v="78"/>
    <b v="1"/>
    <x v="23"/>
    <n v="1.244"/>
    <n v="47.846153846153847"/>
    <x v="8"/>
    <s v="plays"/>
    <x v="3354"/>
    <d v="2436-12-21T11:14:20"/>
  </r>
  <r>
    <n v="1643"/>
    <s v="This Is All Now's Brand New Album!!"/>
    <s v="This Is All Now is putting out a brand new record, and we need YOUR help to do it!"/>
    <x v="6"/>
    <n v="6235"/>
    <x v="3"/>
    <s v="US"/>
    <s v="USD"/>
    <n v="1348516012"/>
    <n v="1345924012"/>
    <b v="0"/>
    <n v="37"/>
    <b v="1"/>
    <x v="35"/>
    <n v="1.2470000000000001"/>
    <n v="168.51351351351352"/>
    <x v="3"/>
    <s v="pop"/>
    <x v="3355"/>
    <d v="2397-04-30T05:48:40"/>
  </r>
  <r>
    <n v="3222"/>
    <s v="Shakespeare in ASL - and FREE for everyone"/>
    <s v="Shakespeare's classic re-imagined as a spoken and signed production for deaf and hearing audiences"/>
    <x v="46"/>
    <n v="3120"/>
    <x v="3"/>
    <s v="US"/>
    <s v="USD"/>
    <n v="1445722140"/>
    <n v="1443016697"/>
    <b v="1"/>
    <n v="84"/>
    <b v="1"/>
    <x v="23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s v="GB"/>
    <s v="GBP"/>
    <n v="1426801664"/>
    <n v="1424213264"/>
    <b v="0"/>
    <n v="45"/>
    <b v="1"/>
    <x v="23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x v="324"/>
    <n v="23096"/>
    <x v="3"/>
    <s v="US"/>
    <s v="USD"/>
    <n v="1419292800"/>
    <n v="1416592916"/>
    <b v="1"/>
    <n v="241"/>
    <b v="1"/>
    <x v="18"/>
    <n v="1.2484324324324325"/>
    <n v="95.834024896265561"/>
    <x v="7"/>
    <s v="photobooks"/>
    <x v="3358"/>
    <d v="2419-10-04T00:00:00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s v="US"/>
    <s v="USD"/>
    <n v="1405366359"/>
    <n v="1402342359"/>
    <b v="0"/>
    <n v="7"/>
    <b v="1"/>
    <x v="34"/>
    <n v="1.25"/>
    <n v="53.571428571428569"/>
    <x v="2"/>
    <s v="nonfiction"/>
    <x v="3359"/>
    <d v="2415-05-06T03:26:30"/>
  </r>
  <r>
    <n v="2492"/>
    <s v="SUPER NICE EP 2012"/>
    <s v="We're a band from Hawaii trying to produce our first EP and we need help!"/>
    <x v="3"/>
    <n v="750"/>
    <x v="3"/>
    <s v="US"/>
    <s v="USD"/>
    <n v="1339840740"/>
    <n v="1335397188"/>
    <b v="0"/>
    <n v="27"/>
    <b v="1"/>
    <x v="7"/>
    <n v="1.25"/>
    <n v="27.777777777777779"/>
    <x v="3"/>
    <s v="indie rock"/>
    <x v="3360"/>
    <d v="2394-07-31T03:50:00"/>
  </r>
  <r>
    <n v="2926"/>
    <s v="Mirror Image - An Original Musical"/>
    <s v="A musical, by Louis Lagalante and Patty Hamilton, that explores loss and the different ways we can choose to move on from it."/>
    <x v="7"/>
    <n v="3750"/>
    <x v="3"/>
    <s v="US"/>
    <s v="USD"/>
    <n v="1424715779"/>
    <n v="1423506179"/>
    <b v="0"/>
    <n v="50"/>
    <b v="1"/>
    <x v="25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s v="GB"/>
    <s v="GBP"/>
    <n v="1484687436"/>
    <n v="1482095436"/>
    <b v="0"/>
    <n v="30"/>
    <b v="1"/>
    <x v="23"/>
    <n v="1.25"/>
    <n v="50"/>
    <x v="8"/>
    <s v="plays"/>
    <x v="3362"/>
    <d v="2440-06-23T19:46:00"/>
  </r>
  <r>
    <n v="340"/>
    <s v="Somaliland: The Abaarso Story"/>
    <s v="Feature-length documentary about five Somali Muslim students pursuing dreams of education in America"/>
    <x v="104"/>
    <n v="43758"/>
    <x v="3"/>
    <s v="US"/>
    <s v="USD"/>
    <n v="1489006800"/>
    <n v="1486397007"/>
    <b v="1"/>
    <n v="299"/>
    <b v="1"/>
    <x v="31"/>
    <n v="1.2502285714285715"/>
    <n v="146.34782608695653"/>
    <x v="0"/>
    <s v="documentary"/>
    <x v="3363"/>
    <d v="2441-11-05T18:00:00"/>
  </r>
  <r>
    <n v="1289"/>
    <s v="No Brains for Dinner"/>
    <s v="A chilling original Edwardian Comedy of errors and foolishness made for the Patrick Henry College stage."/>
    <x v="17"/>
    <n v="1876"/>
    <x v="3"/>
    <s v="US"/>
    <s v="USD"/>
    <n v="1483499645"/>
    <n v="1480907645"/>
    <b v="0"/>
    <n v="52"/>
    <b v="1"/>
    <x v="23"/>
    <n v="1.2506666666666666"/>
    <n v="36.07692307692308"/>
    <x v="8"/>
    <s v="plays"/>
    <x v="3364"/>
    <d v="2440-02-07T08:20:50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s v="US"/>
    <s v="USD"/>
    <n v="1332561600"/>
    <n v="1329873755"/>
    <b v="1"/>
    <n v="426"/>
    <b v="1"/>
    <x v="39"/>
    <n v="1.2510239999999999"/>
    <n v="73.416901408450698"/>
    <x v="1"/>
    <s v="hardware"/>
    <x v="3365"/>
    <d v="2392-04-09T16:00:00"/>
  </r>
  <r>
    <n v="1611"/>
    <s v="Skelton-Luns CD/7&quot;             No Big Deal."/>
    <s v="Skelton-Luns CD/7&quot; No Big Deal."/>
    <x v="168"/>
    <n v="1001"/>
    <x v="3"/>
    <s v="US"/>
    <s v="USD"/>
    <n v="1370390432"/>
    <n v="1368576032"/>
    <b v="0"/>
    <n v="27"/>
    <b v="1"/>
    <x v="32"/>
    <n v="1.25125"/>
    <n v="37.074074074074076"/>
    <x v="3"/>
    <s v="rock"/>
    <x v="3366"/>
    <d v="2404-04-05T00:05:20"/>
  </r>
  <r>
    <n v="2669"/>
    <s v="Oceana High School MAKER club requesting a 3D Printer"/>
    <s v="The brand new Makers Club wants something to draw the students into science and engineering and also be very inclusive."/>
    <x v="168"/>
    <n v="1001"/>
    <x v="3"/>
    <s v="US"/>
    <s v="USD"/>
    <n v="1452387096"/>
    <n v="1447203096"/>
    <b v="0"/>
    <n v="11"/>
    <b v="1"/>
    <x v="26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s v="US"/>
    <s v="USD"/>
    <n v="1356724263"/>
    <n v="1354909863"/>
    <b v="1"/>
    <n v="81"/>
    <b v="1"/>
    <x v="40"/>
    <n v="1.2513333333333334"/>
    <n v="23.172839506172838"/>
    <x v="2"/>
    <s v="radio &amp; podcasts"/>
    <x v="3368"/>
    <d v="2399-12-06T06:30:30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s v="US"/>
    <s v="USD"/>
    <n v="1465652372"/>
    <n v="1463060372"/>
    <b v="1"/>
    <n v="325"/>
    <b v="1"/>
    <x v="39"/>
    <n v="1.2513700000000001"/>
    <n v="385.03692307692307"/>
    <x v="1"/>
    <s v="hardware"/>
    <x v="3369"/>
    <d v="2434-06-12T16:35:20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s v="US"/>
    <s v="USD"/>
    <n v="1430334126"/>
    <n v="1426446126"/>
    <b v="0"/>
    <n v="67"/>
    <b v="1"/>
    <x v="31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s v="US"/>
    <s v="USD"/>
    <n v="1460038591"/>
    <n v="1457450191"/>
    <b v="1"/>
    <n v="266"/>
    <b v="1"/>
    <x v="31"/>
    <n v="1.252275"/>
    <n v="188.31203007518798"/>
    <x v="0"/>
    <s v="documentary"/>
    <x v="3371"/>
    <d v="2432-08-31T22:45:10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s v="US"/>
    <s v="USD"/>
    <n v="1425275940"/>
    <n v="1422371381"/>
    <b v="0"/>
    <n v="21"/>
    <b v="1"/>
    <x v="32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s v="US"/>
    <s v="USD"/>
    <n v="1359240856"/>
    <n v="1356648856"/>
    <b v="0"/>
    <n v="34"/>
    <b v="1"/>
    <x v="32"/>
    <n v="1.2524999999999999"/>
    <n v="44.205882352941174"/>
    <x v="3"/>
    <s v="rock"/>
    <x v="3373"/>
    <d v="2400-09-22T13:02:40"/>
  </r>
  <r>
    <n v="1648"/>
    <s v="Arches - Wide Awake on Vinyl "/>
    <s v="We've finished recording our debut LP &quot;Wide Awake&quot; and would love to have it pressed on vinyl, but we need your help"/>
    <x v="398"/>
    <n v="2881"/>
    <x v="3"/>
    <s v="US"/>
    <s v="USD"/>
    <n v="1300636482"/>
    <n v="1298048082"/>
    <b v="0"/>
    <n v="90"/>
    <b v="1"/>
    <x v="35"/>
    <n v="1.2526086956521738"/>
    <n v="32.011111111111113"/>
    <x v="3"/>
    <s v="pop"/>
    <x v="3374"/>
    <d v="2382-02-26T15:07:00"/>
  </r>
  <r>
    <n v="1357"/>
    <s v="Becoming Alicia"/>
    <s v="The search for identity leads one young woman to Mexico, where she follows her grandfather's journey back to America."/>
    <x v="38"/>
    <n v="2506"/>
    <x v="3"/>
    <s v="US"/>
    <s v="USD"/>
    <n v="1362117540"/>
    <n v="1359587137"/>
    <b v="0"/>
    <n v="65"/>
    <b v="1"/>
    <x v="34"/>
    <n v="1.2529999999999999"/>
    <n v="38.553846153846152"/>
    <x v="2"/>
    <s v="nonfiction"/>
    <x v="3375"/>
    <d v="2401-08-21T11:50:00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s v="US"/>
    <s v="USD"/>
    <n v="1468270261"/>
    <n v="1463086261"/>
    <b v="0"/>
    <n v="37"/>
    <b v="1"/>
    <x v="32"/>
    <n v="1.2529999999999999"/>
    <n v="67.729729729729726"/>
    <x v="3"/>
    <s v="rock"/>
    <x v="3376"/>
    <d v="2435-04-11T16:30:10"/>
  </r>
  <r>
    <n v="372"/>
    <s v="Wild Equus"/>
    <s v="A short documentary exploring the uses of 'Natural Horsemanship' across Europe"/>
    <x v="119"/>
    <n v="376"/>
    <x v="3"/>
    <s v="GB"/>
    <s v="GBP"/>
    <n v="1459872000"/>
    <n v="1456408244"/>
    <b v="0"/>
    <n v="9"/>
    <b v="1"/>
    <x v="31"/>
    <n v="1.2533333333333334"/>
    <n v="41.777777777777779"/>
    <x v="0"/>
    <s v="documentary"/>
    <x v="3377"/>
    <d v="2432-08-12T16:00:00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s v="CA"/>
    <s v="CAD"/>
    <n v="1392574692"/>
    <n v="1389982692"/>
    <b v="1"/>
    <n v="105"/>
    <b v="1"/>
    <x v="32"/>
    <n v="1.2541538461538462"/>
    <n v="77.638095238095232"/>
    <x v="3"/>
    <s v="rock"/>
    <x v="3378"/>
    <d v="2411-04-16T15:02:00"/>
  </r>
  <r>
    <n v="85"/>
    <s v="In Her Voice: short film"/>
    <s v="A short film by Melissa Woodrow &amp; Mark Janiak about seeking forgiveness, embracing the past and memories with a loved one."/>
    <x v="4"/>
    <n v="1506"/>
    <x v="3"/>
    <s v="US"/>
    <s v="USD"/>
    <n v="1316746837"/>
    <n v="1314154837"/>
    <b v="0"/>
    <n v="21"/>
    <b v="1"/>
    <x v="30"/>
    <n v="1.2549999999999999"/>
    <n v="71.714285714285708"/>
    <x v="0"/>
    <s v="shorts"/>
    <x v="3379"/>
    <d v="2387-04-06T06:06:10"/>
  </r>
  <r>
    <n v="734"/>
    <s v="Sideswiped"/>
    <s v="Sideswiped is my story of growing in and trusting God through the mess and mysteries of life."/>
    <x v="186"/>
    <n v="10670"/>
    <x v="3"/>
    <s v="CA"/>
    <s v="CAD"/>
    <n v="1431147600"/>
    <n v="1428465420"/>
    <b v="0"/>
    <n v="57"/>
    <b v="1"/>
    <x v="34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s v="US"/>
    <s v="USD"/>
    <n v="1337194800"/>
    <n v="1334429646"/>
    <b v="1"/>
    <n v="77"/>
    <b v="1"/>
    <x v="31"/>
    <n v="1.2557142857142858"/>
    <n v="57.077922077922075"/>
    <x v="0"/>
    <s v="documentary"/>
    <x v="3381"/>
    <d v="2393-09-27T22:00:00"/>
  </r>
  <r>
    <n v="3318"/>
    <s v="ROOMIES - Atlantic Canada Tour 2016-17"/>
    <s v="Help us strengthen and inspire disability arts in Atlantic Canada"/>
    <x v="38"/>
    <n v="2512"/>
    <x v="3"/>
    <s v="CA"/>
    <s v="CAD"/>
    <n v="1460341800"/>
    <n v="1456902893"/>
    <b v="0"/>
    <n v="32"/>
    <b v="1"/>
    <x v="23"/>
    <n v="1.256"/>
    <n v="78.5"/>
    <x v="8"/>
    <s v="plays"/>
    <x v="3382"/>
    <d v="2432-10-06T01:00:00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n v="1427369256"/>
    <b v="0"/>
    <n v="103"/>
    <b v="1"/>
    <x v="18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s v="US"/>
    <s v="USD"/>
    <n v="1450901872"/>
    <n v="1448309872"/>
    <b v="0"/>
    <n v="99"/>
    <b v="1"/>
    <x v="4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s v="US"/>
    <s v="USD"/>
    <n v="1338523140"/>
    <n v="1334442519"/>
    <b v="1"/>
    <n v="60"/>
    <b v="1"/>
    <x v="23"/>
    <n v="1.2576666666666667"/>
    <n v="62.883333333333333"/>
    <x v="8"/>
    <s v="plays"/>
    <x v="3385"/>
    <d v="2394-02-28T15:50:00"/>
  </r>
  <r>
    <n v="3323"/>
    <s v="Migrants' Theatre"/>
    <s v="Young adult theatre makers from London are raising money to cover costs for touring with their current production MigrantsÂ´ Rhapsody."/>
    <x v="19"/>
    <n v="1259"/>
    <x v="3"/>
    <s v="GB"/>
    <s v="GBP"/>
    <n v="1474793208"/>
    <n v="1472201208"/>
    <b v="0"/>
    <n v="49"/>
    <b v="1"/>
    <x v="23"/>
    <n v="1.2589999999999999"/>
    <n v="25.693877551020407"/>
    <x v="8"/>
    <s v="plays"/>
    <x v="3386"/>
    <d v="2437-05-05T15:48:00"/>
  </r>
  <r>
    <n v="3594"/>
    <s v="HEDDA"/>
    <s v="An adaptation that realizes the internal struggle of Ibsenâ€™s most renowned protagonist as she traverses a claustrophobic social world"/>
    <x v="232"/>
    <n v="2015"/>
    <x v="3"/>
    <s v="US"/>
    <s v="USD"/>
    <n v="1472952982"/>
    <n v="1470792982"/>
    <b v="0"/>
    <n v="36"/>
    <b v="1"/>
    <x v="23"/>
    <n v="1.2593749999999999"/>
    <n v="55.972222222222221"/>
    <x v="8"/>
    <s v="plays"/>
    <x v="3387"/>
    <d v="2436-10-04T16:03:40"/>
  </r>
  <r>
    <n v="2442"/>
    <s v="Young Mountain Tea: A New White Tea from India's Himalayas"/>
    <s v="The first tea from a new sustainable tea region in India's young, rising Himalayas."/>
    <x v="274"/>
    <n v="30226"/>
    <x v="3"/>
    <s v="US"/>
    <s v="USD"/>
    <n v="1426777228"/>
    <n v="1424188828"/>
    <b v="0"/>
    <n v="372"/>
    <b v="1"/>
    <x v="28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x v="186"/>
    <n v="10706"/>
    <x v="3"/>
    <s v="US"/>
    <s v="USD"/>
    <n v="1398460127"/>
    <n v="1395868127"/>
    <b v="0"/>
    <n v="498"/>
    <b v="1"/>
    <x v="38"/>
    <n v="1.2595294117647058"/>
    <n v="21.497991967871485"/>
    <x v="5"/>
    <s v="tabletop games"/>
    <x v="3389"/>
    <d v="2413-02-25T19:27:50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s v="GB"/>
    <s v="GBP"/>
    <n v="1403370772"/>
    <n v="1400778772"/>
    <b v="0"/>
    <n v="264"/>
    <b v="1"/>
    <x v="34"/>
    <n v="1.2598333333333334"/>
    <n v="28.632575757575758"/>
    <x v="2"/>
    <s v="nonfiction"/>
    <x v="3390"/>
    <d v="2414-09-17T04:08:40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s v="US"/>
    <s v="USD"/>
    <n v="1460860144"/>
    <n v="1458268144"/>
    <b v="0"/>
    <n v="20"/>
    <b v="1"/>
    <x v="29"/>
    <n v="1.2599800000000001"/>
    <n v="31.499500000000001"/>
    <x v="0"/>
    <s v="television"/>
    <x v="3391"/>
    <d v="2432-12-05T00:50:40"/>
  </r>
  <r>
    <n v="731"/>
    <s v="Portland Boat Tours:  From Dream to Business"/>
    <s v="Be part of the excitement by supporting our first season offering unique perspectives of Portland from the water."/>
    <x v="6"/>
    <n v="6300"/>
    <x v="3"/>
    <s v="US"/>
    <s v="USD"/>
    <n v="1327212000"/>
    <n v="1322852747"/>
    <b v="0"/>
    <n v="71"/>
    <b v="1"/>
    <x v="34"/>
    <n v="1.26"/>
    <n v="88.732394366197184"/>
    <x v="2"/>
    <s v="nonfiction"/>
    <x v="3392"/>
    <d v="2390-07-30T12:00:00"/>
  </r>
  <r>
    <n v="2807"/>
    <s v="The Commission Theatre Co."/>
    <s v="Bringing Shakespeare back to the Playwrights"/>
    <x v="6"/>
    <n v="6300"/>
    <x v="3"/>
    <s v="US"/>
    <s v="USD"/>
    <n v="1435611438"/>
    <n v="1433019438"/>
    <b v="0"/>
    <n v="93"/>
    <b v="1"/>
    <x v="23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x v="19"/>
    <n v="1260"/>
    <x v="3"/>
    <s v="US"/>
    <s v="USD"/>
    <n v="1411084800"/>
    <n v="1410304179"/>
    <b v="0"/>
    <n v="17"/>
    <b v="1"/>
    <x v="23"/>
    <n v="1.26"/>
    <n v="74.117647058823536"/>
    <x v="8"/>
    <s v="plays"/>
    <x v="3394"/>
    <d v="2417-02-26T00:00:00"/>
  </r>
  <r>
    <n v="2176"/>
    <s v="Mike Farley Band - New Album!"/>
    <s v="The Mike Farley Band has re-assembled its original line up and needs your help to make a new full-length album!"/>
    <x v="6"/>
    <n v="6301"/>
    <x v="3"/>
    <s v="US"/>
    <s v="USD"/>
    <n v="1430579509"/>
    <n v="1427987509"/>
    <b v="0"/>
    <n v="71"/>
    <b v="1"/>
    <x v="32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s v="US"/>
    <s v="USD"/>
    <n v="1400137131"/>
    <n v="1397545131"/>
    <b v="1"/>
    <n v="4883"/>
    <b v="1"/>
    <x v="39"/>
    <n v="1.2611835600000001"/>
    <n v="64.570118779438872"/>
    <x v="1"/>
    <s v="hardware"/>
    <x v="3396"/>
    <d v="2413-09-07T21:48:30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s v="US"/>
    <s v="USD"/>
    <n v="1345148566"/>
    <n v="1342556566"/>
    <b v="0"/>
    <n v="60"/>
    <b v="1"/>
    <x v="37"/>
    <n v="1.26125"/>
    <n v="84.083333333333329"/>
    <x v="3"/>
    <s v="classical music"/>
    <x v="3397"/>
    <d v="2396-04-05T11:47:40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s v="US"/>
    <s v="USD"/>
    <n v="1412640373"/>
    <n v="1410048373"/>
    <b v="0"/>
    <n v="184"/>
    <b v="1"/>
    <x v="32"/>
    <n v="1.2614444444444444"/>
    <n v="61.701086956521742"/>
    <x v="3"/>
    <s v="rock"/>
    <x v="3398"/>
    <d v="2417-08-25T01:02:10"/>
  </r>
  <r>
    <n v="388"/>
    <s v="Another Man's Treasure documentary"/>
    <s v="A documentary film featuring the World's Largest Rummage Sale and rumination on the Power and Pleasures of Possessions."/>
    <x v="6"/>
    <n v="6308"/>
    <x v="3"/>
    <s v="US"/>
    <s v="USD"/>
    <n v="1469670580"/>
    <n v="1467078580"/>
    <b v="0"/>
    <n v="71"/>
    <b v="1"/>
    <x v="31"/>
    <n v="1.2616000000000001"/>
    <n v="88.845070422535215"/>
    <x v="0"/>
    <s v="documentary"/>
    <x v="3399"/>
    <d v="2435-09-20T18:16:40"/>
  </r>
  <r>
    <n v="2028"/>
    <s v="Building the Open Source Bussard Fusion Reactor "/>
    <s v="Building an open source Bussard fusion reactor, aka the Polywell."/>
    <x v="7"/>
    <n v="3785"/>
    <x v="3"/>
    <s v="US"/>
    <s v="USD"/>
    <n v="1268690100"/>
    <n v="1265493806"/>
    <b v="1"/>
    <n v="79"/>
    <b v="1"/>
    <x v="39"/>
    <n v="1.2616666666666667"/>
    <n v="47.911392405063289"/>
    <x v="1"/>
    <s v="hardware"/>
    <x v="3400"/>
    <d v="2372-01-13T03:10:00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s v="GB"/>
    <s v="GBP"/>
    <n v="1463743860"/>
    <n v="1461151860"/>
    <b v="0"/>
    <n v="36"/>
    <b v="1"/>
    <x v="23"/>
    <n v="1.262"/>
    <n v="17.527777777777779"/>
    <x v="8"/>
    <s v="plays"/>
    <x v="3401"/>
    <d v="2433-11-03T19:10:00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s v="US"/>
    <s v="USD"/>
    <n v="1447269367"/>
    <n v="1444673767"/>
    <b v="0"/>
    <n v="8"/>
    <b v="1"/>
    <x v="23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x v="1"/>
    <n v="5050"/>
    <x v="3"/>
    <s v="US"/>
    <s v="USD"/>
    <n v="1407524751"/>
    <n v="1404932751"/>
    <b v="1"/>
    <n v="94"/>
    <b v="1"/>
    <x v="23"/>
    <n v="1.2625"/>
    <n v="53.723404255319146"/>
    <x v="8"/>
    <s v="plays"/>
    <x v="3403"/>
    <d v="2416-01-10T22:58:30"/>
  </r>
  <r>
    <n v="3355"/>
    <s v="Jelly Beans at Theatre503"/>
    <s v="Help get Jelly Beans to the Theatre503 stage. An important piece of new writing by Dan Pick, produced by Kuleshov Theatre"/>
    <x v="84"/>
    <n v="2210"/>
    <x v="3"/>
    <s v="GB"/>
    <s v="GBP"/>
    <n v="1462879020"/>
    <n v="1461941527"/>
    <b v="0"/>
    <n v="15"/>
    <b v="1"/>
    <x v="23"/>
    <n v="1.2628571428571429"/>
    <n v="147.33333333333334"/>
    <x v="8"/>
    <s v="plays"/>
    <x v="3404"/>
    <d v="2433-07-26T16:50:00"/>
  </r>
  <r>
    <n v="1366"/>
    <s v="Kick It! A Tribute to the A.K.s"/>
    <s v="A musical memorial for Alexi Petersen."/>
    <x v="37"/>
    <n v="9486.69"/>
    <x v="3"/>
    <s v="US"/>
    <s v="USD"/>
    <n v="1417049663"/>
    <n v="1413158063"/>
    <b v="0"/>
    <n v="147"/>
    <b v="1"/>
    <x v="32"/>
    <n v="1.2648920000000001"/>
    <n v="64.535306122448986"/>
    <x v="3"/>
    <s v="rock"/>
    <x v="3405"/>
    <d v="2419-01-17T09:03:50"/>
  </r>
  <r>
    <n v="3587"/>
    <s v="Blue Stockings @ The Cockpit Theatre"/>
    <s v="The GSA BA (Hons) Acting class of 2016 are taking a transfer of their GSA Production to The Cockpit Theatre in London"/>
    <x v="60"/>
    <n v="633"/>
    <x v="3"/>
    <s v="GB"/>
    <s v="GBP"/>
    <n v="1467054000"/>
    <n v="1463144254"/>
    <b v="0"/>
    <n v="28"/>
    <b v="1"/>
    <x v="23"/>
    <n v="1.266"/>
    <n v="22.607142857142858"/>
    <x v="8"/>
    <s v="plays"/>
    <x v="3406"/>
    <d v="2434-11-21T22:00:00"/>
  </r>
  <r>
    <n v="3036"/>
    <s v="Save the Studio!"/>
    <s v="Help Synetic Theater create a new Studio to produce amazing  shows in the 2013/14 season and train awesome artists of all ages!"/>
    <x v="23"/>
    <n v="31683"/>
    <x v="3"/>
    <s v="US"/>
    <s v="USD"/>
    <n v="1376654340"/>
    <n v="1373568644"/>
    <b v="0"/>
    <n v="329"/>
    <b v="1"/>
    <x v="24"/>
    <n v="1.26732"/>
    <n v="96.300911854103347"/>
    <x v="8"/>
    <s v="spaces"/>
    <x v="3407"/>
    <d v="2406-03-30T23:50:00"/>
  </r>
  <r>
    <n v="648"/>
    <s v="Audio Jacket"/>
    <s v="Get ready for the next product that you canâ€™t live without"/>
    <x v="104"/>
    <n v="44388"/>
    <x v="3"/>
    <s v="US"/>
    <s v="USD"/>
    <n v="1413304708"/>
    <n v="1410280708"/>
    <b v="0"/>
    <n v="27"/>
    <b v="1"/>
    <x v="4"/>
    <n v="1.2682285714285715"/>
    <n v="1644"/>
    <x v="1"/>
    <s v="wearables"/>
    <x v="3408"/>
    <d v="2417-11-09T22:24:40"/>
  </r>
  <r>
    <n v="412"/>
    <s v="Southern Oregon VS. LNG"/>
    <s v="A short film about property rights, salmon, and ratepayers in the controversy over exporting natural gas through southern Oregon"/>
    <x v="46"/>
    <n v="3171"/>
    <x v="3"/>
    <s v="US"/>
    <s v="USD"/>
    <n v="1343238578"/>
    <n v="1341856178"/>
    <b v="0"/>
    <n v="55"/>
    <b v="1"/>
    <x v="31"/>
    <n v="1.2684"/>
    <n v="57.654545454545456"/>
    <x v="0"/>
    <s v="documentary"/>
    <x v="3409"/>
    <d v="2395-08-28T10:16:20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s v="US"/>
    <s v="USD"/>
    <n v="1394521140"/>
    <n v="1392169298"/>
    <b v="0"/>
    <n v="82"/>
    <b v="1"/>
    <x v="35"/>
    <n v="1.2685294117647059"/>
    <n v="52.597560975609753"/>
    <x v="3"/>
    <s v="pop"/>
    <x v="3410"/>
    <d v="2411-11-27T21:50:00"/>
  </r>
  <r>
    <n v="2067"/>
    <s v="Luminite (LED lighting)"/>
    <s v="The next generation of premium quality LED lighting. Extreme power efficiency in a small package."/>
    <x v="403"/>
    <n v="628"/>
    <x v="3"/>
    <s v="GB"/>
    <s v="GBP"/>
    <n v="1432499376"/>
    <n v="1429648176"/>
    <b v="0"/>
    <n v="10"/>
    <b v="1"/>
    <x v="39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s v="GB"/>
    <s v="GBP"/>
    <n v="1410862734"/>
    <n v="1407838734"/>
    <b v="1"/>
    <n v="205"/>
    <b v="1"/>
    <x v="39"/>
    <n v="1.268842105263158"/>
    <n v="117.6"/>
    <x v="1"/>
    <s v="hardware"/>
    <x v="3412"/>
    <d v="2417-01-31T07:09:00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s v="US"/>
    <s v="USD"/>
    <n v="1378785540"/>
    <n v="1376066243"/>
    <b v="0"/>
    <n v="90"/>
    <b v="1"/>
    <x v="32"/>
    <n v="1.2692857142857144"/>
    <n v="59.233333333333334"/>
    <x v="3"/>
    <s v="rock"/>
    <x v="3413"/>
    <d v="2406-12-02T15:50:00"/>
  </r>
  <r>
    <n v="79"/>
    <s v="Japanese/International Short Film &quot;Mtn.&quot;"/>
    <s v="A short film about life, achieving your dreams, and overcoming hardship. We all have our mountain to climb."/>
    <x v="303"/>
    <n v="1651"/>
    <x v="3"/>
    <s v="GB"/>
    <s v="GBP"/>
    <n v="1398451093"/>
    <n v="1395859093"/>
    <b v="0"/>
    <n v="41"/>
    <b v="1"/>
    <x v="30"/>
    <n v="1.27"/>
    <n v="40.268292682926827"/>
    <x v="0"/>
    <s v="shorts"/>
    <x v="3414"/>
    <d v="2413-02-24T18:22:10"/>
  </r>
  <r>
    <n v="1930"/>
    <s v="Magnetic Flowers Presents: Old, Cold. Losing It."/>
    <s v="We're nearly done recording, but we're out of money! Help us release the record!!!"/>
    <x v="19"/>
    <n v="1270"/>
    <x v="3"/>
    <s v="US"/>
    <s v="USD"/>
    <n v="1373203482"/>
    <n v="1368019482"/>
    <b v="0"/>
    <n v="26"/>
    <b v="1"/>
    <x v="7"/>
    <n v="1.27"/>
    <n v="48.846153846153847"/>
    <x v="3"/>
    <s v="indie rock"/>
    <x v="3415"/>
    <d v="2405-02-24T14:07:00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s v="GB"/>
    <s v="GBP"/>
    <n v="1455831000"/>
    <n v="1454366467"/>
    <b v="0"/>
    <n v="15"/>
    <b v="1"/>
    <x v="23"/>
    <n v="1.27"/>
    <n v="25.4"/>
    <x v="8"/>
    <s v="plays"/>
    <x v="3416"/>
    <d v="2431-05-02T23:00:00"/>
  </r>
  <r>
    <n v="3466"/>
    <s v="Spotlight Youth Theater Production of Wizard"/>
    <s v="The Spotlight Youth Theater is a program where every participant has a moment in the spotlight."/>
    <x v="55"/>
    <n v="4450"/>
    <x v="3"/>
    <s v="US"/>
    <s v="USD"/>
    <n v="1461108450"/>
    <n v="1455928050"/>
    <b v="0"/>
    <n v="61"/>
    <b v="1"/>
    <x v="23"/>
    <n v="1.2714285714285714"/>
    <n v="72.950819672131146"/>
    <x v="8"/>
    <s v="plays"/>
    <x v="3417"/>
    <d v="2433-01-02T18:35:00"/>
  </r>
  <r>
    <n v="3162"/>
    <s v="Your Radio Adventure!"/>
    <s v="Radio show meets interactive novel, accompanied by live foley, music, and audience participation. YOU choose what happens next!"/>
    <x v="1"/>
    <n v="5086"/>
    <x v="3"/>
    <s v="US"/>
    <s v="USD"/>
    <n v="1404698400"/>
    <n v="1402331262"/>
    <b v="1"/>
    <n v="63"/>
    <b v="1"/>
    <x v="23"/>
    <n v="1.2715000000000001"/>
    <n v="80.730158730158735"/>
    <x v="8"/>
    <s v="plays"/>
    <x v="3418"/>
    <d v="2415-02-17T20:00:00"/>
  </r>
  <r>
    <n v="68"/>
    <s v="King Eider: Short Film"/>
    <s v="Black Comedy by final year students at Leeds University. _x000a_'Bird watching, tea, seaside and murder. Just your average British holiday.'"/>
    <x v="3"/>
    <n v="763"/>
    <x v="3"/>
    <s v="GB"/>
    <s v="GBP"/>
    <n v="1393162791"/>
    <n v="1390570791"/>
    <b v="0"/>
    <n v="36"/>
    <b v="1"/>
    <x v="30"/>
    <n v="1.2716666666666667"/>
    <n v="21.194444444444443"/>
    <x v="0"/>
    <s v="shorts"/>
    <x v="3419"/>
    <d v="2411-06-23T16:38:30"/>
  </r>
  <r>
    <n v="70"/>
    <s v="Scraps"/>
    <s v="Maggie barely survives a deranged baptism by her mother only to be born again to a string of foster parents. Things can always be worse"/>
    <x v="60"/>
    <n v="636"/>
    <x v="3"/>
    <s v="US"/>
    <s v="USD"/>
    <n v="1315171845"/>
    <n v="1309987845"/>
    <b v="0"/>
    <n v="17"/>
    <b v="1"/>
    <x v="30"/>
    <n v="1.272"/>
    <n v="37.411764705882355"/>
    <x v="0"/>
    <s v="shorts"/>
    <x v="3420"/>
    <d v="2386-10-05T23:07:30"/>
  </r>
  <r>
    <n v="3032"/>
    <s v="Silent Valley : A Haunting"/>
    <s v="One night only, not-for-profit, neighborhood haunted attraction that will scare your mask off! Coming this Halloween."/>
    <x v="19"/>
    <n v="1272"/>
    <x v="3"/>
    <s v="US"/>
    <s v="USD"/>
    <n v="1441933459"/>
    <n v="1439341459"/>
    <b v="0"/>
    <n v="25"/>
    <b v="1"/>
    <x v="24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x v="38"/>
    <n v="2545"/>
    <x v="3"/>
    <s v="US"/>
    <s v="USD"/>
    <n v="1423630740"/>
    <n v="1418673307"/>
    <b v="0"/>
    <n v="35"/>
    <b v="1"/>
    <x v="23"/>
    <n v="1.2725"/>
    <n v="72.714285714285708"/>
    <x v="8"/>
    <s v="plays"/>
    <x v="3422"/>
    <d v="2421-02-17T01:50:00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s v="US"/>
    <s v="USD"/>
    <n v="1306865040"/>
    <n v="1305568201"/>
    <b v="0"/>
    <n v="28"/>
    <b v="1"/>
    <x v="32"/>
    <n v="1.2729999999999999"/>
    <n v="45.464285714285715"/>
    <x v="3"/>
    <s v="rock"/>
    <x v="3423"/>
    <d v="2384-02-17T12:40:00"/>
  </r>
  <r>
    <n v="3242"/>
    <s v="First Day Off in a Long Time by Brian Finkelstein"/>
    <s v="First Day Off in a Long Time is a comedy show...            _x000a_About suicide."/>
    <x v="20"/>
    <n v="12730.42"/>
    <x v="3"/>
    <s v="US"/>
    <s v="USD"/>
    <n v="1411150092"/>
    <n v="1408558092"/>
    <b v="1"/>
    <n v="183"/>
    <b v="1"/>
    <x v="23"/>
    <n v="1.273042"/>
    <n v="69.56513661202186"/>
    <x v="8"/>
    <s v="plays"/>
    <x v="3424"/>
    <d v="2417-03-05T13:22:00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x v="3"/>
    <s v="ES"/>
    <s v="EUR"/>
    <n v="1460066954"/>
    <n v="1456614554"/>
    <b v="1"/>
    <n v="964"/>
    <b v="1"/>
    <x v="31"/>
    <n v="1.2734117647058822"/>
    <n v="44.912863070539416"/>
    <x v="0"/>
    <s v="documentary"/>
    <x v="3425"/>
    <d v="2432-09-04T05:32:20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s v="US"/>
    <s v="USD"/>
    <n v="1358117313"/>
    <n v="1355525313"/>
    <b v="0"/>
    <n v="79"/>
    <b v="1"/>
    <x v="7"/>
    <n v="1.2749999999999999"/>
    <n v="129.1139240506329"/>
    <x v="3"/>
    <s v="indie rock"/>
    <x v="3426"/>
    <d v="2400-05-15T12:05:30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s v="US"/>
    <s v="USD"/>
    <n v="1460574924"/>
    <n v="1457982924"/>
    <b v="0"/>
    <n v="27"/>
    <b v="1"/>
    <x v="23"/>
    <n v="1.2749999999999999"/>
    <n v="47.222222222222221"/>
    <x v="8"/>
    <s v="plays"/>
    <x v="3427"/>
    <d v="2432-11-02T00:34:00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s v="US"/>
    <s v="USD"/>
    <n v="1432654347"/>
    <n v="1430494347"/>
    <b v="0"/>
    <n v="62"/>
    <b v="1"/>
    <x v="23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s v="US"/>
    <s v="USD"/>
    <n v="1339022575"/>
    <n v="1336430575"/>
    <b v="0"/>
    <n v="42"/>
    <b v="1"/>
    <x v="7"/>
    <n v="1.2753666666666665"/>
    <n v="45.548809523809524"/>
    <x v="3"/>
    <s v="indie rock"/>
    <x v="3429"/>
    <d v="2394-04-27T11:09:10"/>
  </r>
  <r>
    <n v="2813"/>
    <s v="Hi, Are You Single? by Ryan J. Haddad"/>
    <s v="Ryan has a higher sex drive than you. He also has cerebral palsy. Join him for his hilarious and poignant new solo show!"/>
    <x v="270"/>
    <n v="3572.12"/>
    <x v="3"/>
    <s v="US"/>
    <s v="USD"/>
    <n v="1481737761"/>
    <n v="1479577761"/>
    <b v="0"/>
    <n v="96"/>
    <b v="1"/>
    <x v="23"/>
    <n v="1.2757571428571428"/>
    <n v="37.209583333333335"/>
    <x v="8"/>
    <s v="plays"/>
    <x v="3430"/>
    <d v="2439-07-18T10:13:30"/>
  </r>
  <r>
    <n v="2629"/>
    <s v="Project Dragonfly - Sail to the Stars"/>
    <s v="The first international contest to let students shape the future of interstellar travel."/>
    <x v="6"/>
    <n v="6387"/>
    <x v="3"/>
    <s v="GB"/>
    <s v="GBP"/>
    <n v="1431608122"/>
    <n v="1429016122"/>
    <b v="0"/>
    <n v="100"/>
    <b v="1"/>
    <x v="21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x v="16"/>
    <n v="7665"/>
    <x v="3"/>
    <s v="US"/>
    <s v="USD"/>
    <n v="1293073733"/>
    <n v="1290481733"/>
    <b v="0"/>
    <n v="65"/>
    <b v="1"/>
    <x v="30"/>
    <n v="1.2775000000000001"/>
    <n v="117.92307692307692"/>
    <x v="0"/>
    <s v="shorts"/>
    <x v="3432"/>
    <d v="2379-10-05T07:28:50"/>
  </r>
  <r>
    <n v="3487"/>
    <s v="Jericho Creek"/>
    <s v="Jericho Creek is an original production by Fledgling Theatre Company which will be performed at The Cockpit Theatre in July 2015"/>
    <x v="38"/>
    <n v="2555"/>
    <x v="3"/>
    <s v="GB"/>
    <s v="GBP"/>
    <n v="1435185252"/>
    <n v="1432593252"/>
    <b v="0"/>
    <n v="66"/>
    <b v="1"/>
    <x v="23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x v="60"/>
    <n v="639"/>
    <x v="2"/>
    <s v="GB"/>
    <s v="GBP"/>
    <n v="1491001140"/>
    <n v="1487847954"/>
    <b v="0"/>
    <n v="22"/>
    <b v="0"/>
    <x v="23"/>
    <n v="1.278"/>
    <n v="29.045454545454547"/>
    <x v="8"/>
    <s v="plays"/>
    <x v="3434"/>
    <d v="2442-06-24T13:50:00"/>
  </r>
  <r>
    <n v="3252"/>
    <s v="Modern Love"/>
    <s v="How do we navigate the boundaries between friendship, sexual intimacy and obsessive desire?"/>
    <x v="188"/>
    <n v="2876"/>
    <x v="3"/>
    <s v="GB"/>
    <s v="GBP"/>
    <n v="1473247240"/>
    <n v="1470655240"/>
    <b v="1"/>
    <n v="50"/>
    <b v="1"/>
    <x v="23"/>
    <n v="1.2782222222222221"/>
    <n v="57.52"/>
    <x v="8"/>
    <s v="plays"/>
    <x v="3435"/>
    <d v="2436-11-07T17:26:40"/>
  </r>
  <r>
    <n v="3479"/>
    <s v="Civil Rogues"/>
    <s v="A new comedy about what happened to a band of foolhardy actors when the Puritans closed the theatres in the 1640s."/>
    <x v="17"/>
    <n v="1918"/>
    <x v="3"/>
    <s v="GB"/>
    <s v="GBP"/>
    <n v="1403382680"/>
    <n v="1400790680"/>
    <b v="0"/>
    <n v="56"/>
    <b v="1"/>
    <x v="23"/>
    <n v="1.2786666666666666"/>
    <n v="34.25"/>
    <x v="8"/>
    <s v="plays"/>
    <x v="3436"/>
    <d v="2414-09-18T13:13:20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s v="US"/>
    <s v="USD"/>
    <n v="1437004800"/>
    <n v="1433295276"/>
    <b v="0"/>
    <n v="141"/>
    <b v="1"/>
    <x v="23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x v="65"/>
    <n v="51184"/>
    <x v="3"/>
    <s v="US"/>
    <s v="USD"/>
    <n v="1425272340"/>
    <n v="1421426929"/>
    <b v="0"/>
    <n v="274"/>
    <b v="1"/>
    <x v="23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s v="US"/>
    <s v="USD"/>
    <n v="1423922991"/>
    <n v="1421330991"/>
    <b v="0"/>
    <n v="26"/>
    <b v="1"/>
    <x v="34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s v="US"/>
    <s v="USD"/>
    <n v="1327535392"/>
    <n v="1324079392"/>
    <b v="0"/>
    <n v="17"/>
    <b v="1"/>
    <x v="7"/>
    <n v="1.28"/>
    <n v="37.647058823529413"/>
    <x v="3"/>
    <s v="indie rock"/>
    <x v="3440"/>
    <d v="2390-09-05T22:18:40"/>
  </r>
  <r>
    <n v="2936"/>
    <s v="Put Music in our Musical: Rosetown Playhouse"/>
    <s v="We need your help to complete our musical! Help us add two more original songs to our winter show, Babes in Toyland."/>
    <x v="19"/>
    <n v="1280"/>
    <x v="3"/>
    <s v="US"/>
    <s v="USD"/>
    <n v="1413176340"/>
    <n v="1412091423"/>
    <b v="0"/>
    <n v="34"/>
    <b v="1"/>
    <x v="25"/>
    <n v="1.28"/>
    <n v="37.647058823529413"/>
    <x v="8"/>
    <s v="musical"/>
    <x v="3441"/>
    <d v="2417-10-26T01:50:00"/>
  </r>
  <r>
    <n v="3042"/>
    <s v="HOPE MILL THEATRE - CHAIR FUND"/>
    <s v="Hope Mill Theatre is a brand new Fringe Theatre in the heart of Manchester city - bringing a diverse programme of entertainment!"/>
    <x v="17"/>
    <n v="1920"/>
    <x v="3"/>
    <s v="GB"/>
    <s v="GBP"/>
    <n v="1444149047"/>
    <n v="1441557047"/>
    <b v="0"/>
    <n v="37"/>
    <b v="1"/>
    <x v="24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s v="US"/>
    <s v="USD"/>
    <n v="1472074928"/>
    <n v="1470692528"/>
    <b v="1"/>
    <n v="42"/>
    <b v="1"/>
    <x v="23"/>
    <n v="1.28"/>
    <n v="60.952380952380949"/>
    <x v="8"/>
    <s v="plays"/>
    <x v="3443"/>
    <d v="2436-06-25T01:01:20"/>
  </r>
  <r>
    <n v="3531"/>
    <s v="The Reinvention of Lily Johnson"/>
    <s v="A political comedy for a crazy election year"/>
    <x v="19"/>
    <n v="1280"/>
    <x v="3"/>
    <s v="US"/>
    <s v="USD"/>
    <n v="1467301334"/>
    <n v="1464709334"/>
    <b v="0"/>
    <n v="26"/>
    <b v="1"/>
    <x v="23"/>
    <n v="1.28"/>
    <n v="49.230769230769234"/>
    <x v="8"/>
    <s v="plays"/>
    <x v="3444"/>
    <d v="2434-12-20T13:02:20"/>
  </r>
  <r>
    <n v="51"/>
    <s v="SKY CITY HAYA"/>
    <s v="Please help us reach stretch goals of 16k, 26k, 41k for the soundtrack, extended scenes &amp; story development for our sci-fi TV series!"/>
    <x v="122"/>
    <n v="14082"/>
    <x v="3"/>
    <s v="US"/>
    <s v="USD"/>
    <n v="1439245037"/>
    <n v="1436653037"/>
    <b v="0"/>
    <n v="119"/>
    <b v="1"/>
    <x v="29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x v="23"/>
    <n v="32006.67"/>
    <x v="3"/>
    <s v="US"/>
    <s v="USD"/>
    <n v="1385870520"/>
    <n v="1382742014"/>
    <b v="0"/>
    <n v="426"/>
    <b v="1"/>
    <x v="38"/>
    <n v="1.2802667999999999"/>
    <n v="75.133028169014082"/>
    <x v="5"/>
    <s v="tabletop games"/>
    <x v="3446"/>
    <d v="2409-03-01T16:20:00"/>
  </r>
  <r>
    <n v="3256"/>
    <s v="Paperhand Puppet Intervention 16th Annual Summer Show"/>
    <s v="Our 16th year promises to be bigger and better than ever but we need your help to bring the show to life!"/>
    <x v="20"/>
    <n v="12806"/>
    <x v="3"/>
    <s v="US"/>
    <s v="USD"/>
    <n v="1433995140"/>
    <n v="1432129577"/>
    <b v="1"/>
    <n v="176"/>
    <b v="1"/>
    <x v="23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x v="3"/>
    <s v="US"/>
    <s v="USD"/>
    <n v="1425675892"/>
    <n v="1423083892"/>
    <b v="0"/>
    <n v="59"/>
    <b v="1"/>
    <x v="35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s v="US"/>
    <s v="USD"/>
    <n v="1481615940"/>
    <n v="1479436646"/>
    <b v="0"/>
    <n v="30"/>
    <b v="1"/>
    <x v="36"/>
    <n v="1.282"/>
    <n v="21.366666666666667"/>
    <x v="3"/>
    <s v="electronic music"/>
    <x v="3449"/>
    <d v="2439-07-04T07:50:00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s v="CA"/>
    <s v="CAD"/>
    <n v="1434670397"/>
    <n v="1429486397"/>
    <b v="0"/>
    <n v="7"/>
    <b v="1"/>
    <x v="31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x v="119"/>
    <n v="385"/>
    <x v="3"/>
    <s v="GB"/>
    <s v="GBP"/>
    <n v="1471130956"/>
    <n v="1465946956"/>
    <b v="0"/>
    <n v="14"/>
    <b v="1"/>
    <x v="23"/>
    <n v="1.2833333333333334"/>
    <n v="27.5"/>
    <x v="8"/>
    <s v="plays"/>
    <x v="3451"/>
    <d v="2436-03-07T18:52:40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s v="US"/>
    <s v="USD"/>
    <n v="1451776791"/>
    <n v="1449098391"/>
    <b v="0"/>
    <n v="263"/>
    <b v="1"/>
    <x v="39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s v="GB"/>
    <s v="GBP"/>
    <n v="1471428340"/>
    <n v="1469009140"/>
    <b v="0"/>
    <n v="83"/>
    <b v="1"/>
    <x v="23"/>
    <n v="1.2845"/>
    <n v="30.951807228915662"/>
    <x v="8"/>
    <s v="plays"/>
    <x v="3453"/>
    <d v="2436-04-11T04:56:40"/>
  </r>
  <r>
    <n v="2493"/>
    <s v="Lets Make A Record Together!"/>
    <s v="Making the record I've always dreamed of, and I want you to be part of the journey. Join me and let's make a great album together!"/>
    <x v="2"/>
    <n v="25740"/>
    <x v="3"/>
    <s v="US"/>
    <s v="USD"/>
    <n v="1367208140"/>
    <n v="1363320140"/>
    <b v="0"/>
    <n v="259"/>
    <b v="1"/>
    <x v="7"/>
    <n v="1.2869999999999999"/>
    <n v="99.382239382239376"/>
    <x v="3"/>
    <s v="indie rock"/>
    <x v="3454"/>
    <d v="2403-04-02T16:23:20"/>
  </r>
  <r>
    <n v="3676"/>
    <s v="The Black and White Theatre Company Inc."/>
    <s v="The Black and White Theatre Company Inc. is a small company who loves to perform and entertain, but needs your support to succeed!"/>
    <x v="168"/>
    <n v="1030"/>
    <x v="3"/>
    <s v="US"/>
    <s v="USD"/>
    <n v="1410550484"/>
    <n v="1408995284"/>
    <b v="0"/>
    <n v="16"/>
    <b v="1"/>
    <x v="23"/>
    <n v="1.2875000000000001"/>
    <n v="64.375"/>
    <x v="8"/>
    <s v="plays"/>
    <x v="3455"/>
    <d v="2416-12-26T03:47:20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s v="US"/>
    <s v="USD"/>
    <n v="1458057600"/>
    <n v="1455938520"/>
    <b v="0"/>
    <n v="24"/>
    <b v="1"/>
    <x v="25"/>
    <n v="1.2891666666666666"/>
    <n v="64.458333333333329"/>
    <x v="8"/>
    <s v="musical"/>
    <x v="3456"/>
    <d v="2432-01-15T16:00:00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s v="IE"/>
    <s v="EUR"/>
    <n v="1443014756"/>
    <n v="1439126756"/>
    <b v="1"/>
    <n v="97"/>
    <b v="1"/>
    <x v="24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n v="1462576516"/>
    <b v="0"/>
    <n v="86"/>
    <b v="1"/>
    <x v="29"/>
    <n v="1.2895348837209302"/>
    <n v="128.95348837209303"/>
    <x v="0"/>
    <s v="television"/>
    <x v="3458"/>
    <d v="2434-01-17T16:32:40"/>
  </r>
  <r>
    <n v="2921"/>
    <s v="Fools Rush In: A Cabaret Benefiting BC/EFA Kickstarter"/>
    <s v="I'm creating a cabaret in which all donations go directly to Broadway Cares/Equity Fights AIDS."/>
    <x v="67"/>
    <n v="129"/>
    <x v="3"/>
    <s v="US"/>
    <s v="USD"/>
    <n v="1411679804"/>
    <n v="1409087804"/>
    <b v="0"/>
    <n v="3"/>
    <b v="1"/>
    <x v="25"/>
    <n v="1.29"/>
    <n v="43"/>
    <x v="8"/>
    <s v="musical"/>
    <x v="3459"/>
    <d v="2417-05-05T20:47:20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s v="US"/>
    <s v="USD"/>
    <n v="1448586000"/>
    <n v="1447195695"/>
    <b v="0"/>
    <n v="83"/>
    <b v="1"/>
    <x v="18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s v="GB"/>
    <s v="GBP"/>
    <n v="1448922600"/>
    <n v="1446352529"/>
    <b v="0"/>
    <n v="14"/>
    <b v="1"/>
    <x v="23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s v="US"/>
    <s v="USD"/>
    <n v="1413784740"/>
    <n v="1412954547"/>
    <b v="0"/>
    <n v="16"/>
    <b v="1"/>
    <x v="23"/>
    <n v="1.2946666666666666"/>
    <n v="60.6875"/>
    <x v="8"/>
    <s v="plays"/>
    <x v="3462"/>
    <d v="2418-01-04T11:50:00"/>
  </r>
  <r>
    <n v="2104"/>
    <s v="In the Raw: the ink &amp; the Echo's debut album"/>
    <s v="In the Raw is Seattle's the Ink &amp; the Echo's debut album.  It is honest, compelling, and speaks of raw human emotion."/>
    <x v="168"/>
    <n v="1036"/>
    <x v="3"/>
    <s v="US"/>
    <s v="USD"/>
    <n v="1369958400"/>
    <n v="1367286434"/>
    <b v="0"/>
    <n v="37"/>
    <b v="1"/>
    <x v="7"/>
    <n v="1.2949999999999999"/>
    <n v="28"/>
    <x v="3"/>
    <s v="indie rock"/>
    <x v="3463"/>
    <d v="2404-02-15T00:00:00"/>
  </r>
  <r>
    <n v="3755"/>
    <s v="Retro Rhapsody"/>
    <s v="We have formed an innovative company that aims to create musical comedic performances suitable for a range of venues."/>
    <x v="35"/>
    <n v="713"/>
    <x v="3"/>
    <s v="GB"/>
    <s v="GBP"/>
    <n v="1460753307"/>
    <n v="1458161307"/>
    <b v="0"/>
    <n v="28"/>
    <b v="1"/>
    <x v="25"/>
    <n v="1.2963636363636364"/>
    <n v="25.464285714285715"/>
    <x v="8"/>
    <s v="musical"/>
    <x v="3464"/>
    <d v="2432-11-22T16:04:30"/>
  </r>
  <r>
    <n v="1748"/>
    <s v="So It Is: Vancouver"/>
    <s v="Telling the story of the city through remarkable people who live in Vancouver today."/>
    <x v="22"/>
    <n v="64974"/>
    <x v="3"/>
    <s v="CA"/>
    <s v="CAD"/>
    <n v="1441234143"/>
    <n v="1438642143"/>
    <b v="0"/>
    <n v="181"/>
    <b v="1"/>
    <x v="18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x v="3"/>
    <n v="780"/>
    <x v="3"/>
    <s v="GB"/>
    <s v="GBP"/>
    <n v="1425136462"/>
    <n v="1421680462"/>
    <b v="0"/>
    <n v="33"/>
    <b v="1"/>
    <x v="23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x v="17"/>
    <n v="1950"/>
    <x v="3"/>
    <s v="GB"/>
    <s v="GBP"/>
    <n v="1414927775"/>
    <n v="1412332175"/>
    <b v="1"/>
    <n v="51"/>
    <b v="1"/>
    <x v="23"/>
    <n v="1.3"/>
    <n v="38.235294117647058"/>
    <x v="8"/>
    <s v="plays"/>
    <x v="3467"/>
    <d v="2418-05-16T18:55:50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s v="US"/>
    <s v="USD"/>
    <n v="1429317420"/>
    <n v="1424226768"/>
    <b v="0"/>
    <n v="13"/>
    <b v="1"/>
    <x v="23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s v="US"/>
    <s v="USD"/>
    <n v="1425099540"/>
    <n v="1424280938"/>
    <b v="0"/>
    <n v="14"/>
    <b v="1"/>
    <x v="23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x v="3"/>
    <s v="GB"/>
    <s v="GBP"/>
    <n v="1478046661"/>
    <n v="1476837061"/>
    <b v="0"/>
    <n v="12"/>
    <b v="1"/>
    <x v="23"/>
    <n v="1.3"/>
    <n v="16.25"/>
    <x v="8"/>
    <s v="plays"/>
    <x v="3470"/>
    <d v="2438-05-17T05:10:10"/>
  </r>
  <r>
    <n v="3577"/>
    <s v="The Laramie Project in Utah County"/>
    <s v="Our goal is to bring this story of one town's processing of tragedy and their own community identity to Utah County."/>
    <x v="3"/>
    <n v="780"/>
    <x v="3"/>
    <s v="US"/>
    <s v="USD"/>
    <n v="1430029680"/>
    <n v="1427741583"/>
    <b v="0"/>
    <n v="27"/>
    <b v="1"/>
    <x v="23"/>
    <n v="1.3"/>
    <n v="28.888888888888889"/>
    <x v="8"/>
    <s v="plays"/>
    <x v="3471"/>
    <d v="2015-04-26T06:28:00"/>
  </r>
  <r>
    <n v="3600"/>
    <s v="Pariah"/>
    <s v="The First Play From The Man Who Brought You The Black James Bond!"/>
    <x v="312"/>
    <n v="13"/>
    <x v="3"/>
    <s v="US"/>
    <s v="USD"/>
    <n v="1476390164"/>
    <n v="1473970964"/>
    <b v="0"/>
    <n v="4"/>
    <b v="1"/>
    <x v="23"/>
    <n v="1.3"/>
    <n v="3.25"/>
    <x v="8"/>
    <s v="plays"/>
    <x v="3472"/>
    <d v="2437-11-06T11:47:20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s v="US"/>
    <s v="USD"/>
    <n v="1470369540"/>
    <n v="1467604804"/>
    <b v="0"/>
    <n v="166"/>
    <b v="1"/>
    <x v="36"/>
    <n v="1.3000180000000001"/>
    <n v="39.157168674698795"/>
    <x v="3"/>
    <s v="electronic music"/>
    <x v="3473"/>
    <d v="2435-12-10T15:50:00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s v="GB"/>
    <s v="GBP"/>
    <n v="1465672979"/>
    <n v="1463080979"/>
    <b v="0"/>
    <n v="64"/>
    <b v="1"/>
    <x v="34"/>
    <n v="1.3025"/>
    <n v="24.421875"/>
    <x v="2"/>
    <s v="nonfiction"/>
    <x v="3474"/>
    <d v="2434-06-15T01:49:50"/>
  </r>
  <r>
    <n v="1303"/>
    <s v="Forward Arena Theatre Company: Summer Season"/>
    <s v="Groundbreaking queer theatre."/>
    <x v="55"/>
    <n v="4559.13"/>
    <x v="3"/>
    <s v="GB"/>
    <s v="GBP"/>
    <n v="1469962800"/>
    <n v="1468578920"/>
    <b v="0"/>
    <n v="108"/>
    <b v="1"/>
    <x v="23"/>
    <n v="1.3026085714285716"/>
    <n v="42.214166666666671"/>
    <x v="8"/>
    <s v="plays"/>
    <x v="3475"/>
    <d v="2435-10-24T14:00:00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s v="GB"/>
    <s v="GBP"/>
    <n v="1471185057"/>
    <n v="1468593057"/>
    <b v="0"/>
    <n v="64"/>
    <b v="1"/>
    <x v="23"/>
    <n v="1.3026666666666666"/>
    <n v="61.0625"/>
    <x v="8"/>
    <s v="plays"/>
    <x v="3476"/>
    <d v="2436-03-14T01:09:30"/>
  </r>
  <r>
    <n v="305"/>
    <s v="My Friend Mott-ly"/>
    <s v="A documentary that I am making about the difficult, but inspiring, life of a late friend of mine."/>
    <x v="37"/>
    <n v="9775"/>
    <x v="3"/>
    <s v="US"/>
    <s v="USD"/>
    <n v="1331392049"/>
    <n v="1328800049"/>
    <b v="1"/>
    <n v="189"/>
    <b v="1"/>
    <x v="31"/>
    <n v="1.3033333333333332"/>
    <n v="51.719576719576722"/>
    <x v="0"/>
    <s v="documentary"/>
    <x v="3477"/>
    <d v="2391-11-26T07:14:50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s v="US"/>
    <s v="USD"/>
    <n v="1388017937"/>
    <n v="1385425937"/>
    <b v="0"/>
    <n v="242"/>
    <b v="1"/>
    <x v="39"/>
    <n v="1.303625"/>
    <n v="43.095041322314053"/>
    <x v="1"/>
    <s v="hardware"/>
    <x v="3478"/>
    <d v="2409-11-05T05:22:50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s v="CA"/>
    <s v="CAD"/>
    <n v="1484110800"/>
    <n v="1482281094"/>
    <b v="0"/>
    <n v="18"/>
    <b v="1"/>
    <x v="23"/>
    <n v="1.3041666666666667"/>
    <n v="86.944444444444443"/>
    <x v="8"/>
    <s v="plays"/>
    <x v="3479"/>
    <d v="2440-04-18T02:00:00"/>
  </r>
  <r>
    <n v="851"/>
    <s v="M.F.Crew, 1er Album &quot;First Ride&quot;"/>
    <s v="Salut, nous c'est M.F.Crew, on a besoin de vous pour produire notre premier album &quot;First Ride&quot; ! :)"/>
    <x v="38"/>
    <n v="2609"/>
    <x v="3"/>
    <s v="FR"/>
    <s v="EUR"/>
    <n v="1469994300"/>
    <n v="1464815253"/>
    <b v="0"/>
    <n v="70"/>
    <b v="1"/>
    <x v="33"/>
    <n v="1.3045"/>
    <n v="37.271428571428572"/>
    <x v="3"/>
    <s v="metal"/>
    <x v="3480"/>
    <d v="2435-10-28T05:30:00"/>
  </r>
  <r>
    <n v="34"/>
    <s v="#Josh: T.V. Show Sizzle Reel"/>
    <s v="A digitally dependent Josh, is forced to coexist with his promiscuous problematic cousin Wes, and face his fears of a human connection"/>
    <x v="377"/>
    <n v="3392"/>
    <x v="3"/>
    <s v="US"/>
    <s v="USD"/>
    <n v="1407224601"/>
    <n v="1405928601"/>
    <b v="0"/>
    <n v="68"/>
    <b v="1"/>
    <x v="29"/>
    <n v="1.3046153846153845"/>
    <n v="49.882352941176471"/>
    <x v="0"/>
    <s v="television"/>
    <x v="3481"/>
    <d v="2415-12-07T05:13:30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s v="US"/>
    <s v="USD"/>
    <n v="1420048208"/>
    <n v="1417456208"/>
    <b v="0"/>
    <n v="12"/>
    <b v="1"/>
    <x v="23"/>
    <n v="1.3055555555555556"/>
    <n v="97.916666666666671"/>
    <x v="8"/>
    <s v="plays"/>
    <x v="3482"/>
    <d v="2419-12-30T10:21:20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s v="US"/>
    <s v="USD"/>
    <n v="1316208031"/>
    <n v="1312320031"/>
    <b v="0"/>
    <n v="174"/>
    <b v="1"/>
    <x v="31"/>
    <n v="1.3065"/>
    <n v="45.051724137931032"/>
    <x v="0"/>
    <s v="documentary"/>
    <x v="3483"/>
    <d v="2387-02-02T21:25:10"/>
  </r>
  <r>
    <n v="729"/>
    <s v="The Malformation of Health Care"/>
    <s v="A true David vs.Goliath story about a young adult battling the U.S. health care system to survive and become an advocate for change."/>
    <x v="1"/>
    <n v="5226"/>
    <x v="3"/>
    <s v="US"/>
    <s v="USD"/>
    <n v="1348028861"/>
    <n v="1342844861"/>
    <b v="0"/>
    <n v="120"/>
    <b v="1"/>
    <x v="34"/>
    <n v="1.3065"/>
    <n v="43.55"/>
    <x v="2"/>
    <s v="nonfiction"/>
    <x v="3484"/>
    <d v="2397-03-04T20:36:50"/>
  </r>
  <r>
    <n v="110"/>
    <s v="Earlids"/>
    <s v="Lee, an awkward teenager with sound-blocking earlids, must confront his self-isolation after a girl moves in next door."/>
    <x v="303"/>
    <n v="1700"/>
    <x v="3"/>
    <s v="US"/>
    <s v="USD"/>
    <n v="1384408740"/>
    <n v="1381445253"/>
    <b v="0"/>
    <n v="26"/>
    <b v="1"/>
    <x v="30"/>
    <n v="1.3076923076923077"/>
    <n v="65.384615384615387"/>
    <x v="0"/>
    <s v="shorts"/>
    <x v="3485"/>
    <d v="2408-09-13T11:50:00"/>
  </r>
  <r>
    <n v="2927"/>
    <s v="The Addams Family Comes To Tuscaloosa"/>
    <s v="They're Creepy, They're Kooky, And They're coming to Tuscaloosa this October! Help Us Bring the World of The Addams Family To Life!"/>
    <x v="293"/>
    <n v="2355"/>
    <x v="3"/>
    <s v="US"/>
    <s v="USD"/>
    <n v="1405400400"/>
    <n v="1402934629"/>
    <b v="0"/>
    <n v="21"/>
    <b v="1"/>
    <x v="25"/>
    <n v="1.3083333333333333"/>
    <n v="112.14285714285714"/>
    <x v="8"/>
    <s v="musical"/>
    <x v="3486"/>
    <d v="2415-05-10T02:00:00"/>
  </r>
  <r>
    <n v="39"/>
    <s v="Deep Cuts - Series"/>
    <s v="Mystery-Drama Series. Following a shocking event, residents of a remote woodland community learn that some wounds never heal..."/>
    <x v="23"/>
    <n v="32745"/>
    <x v="3"/>
    <s v="GB"/>
    <s v="GBP"/>
    <n v="1401058740"/>
    <n v="1398388068"/>
    <b v="0"/>
    <n v="217"/>
    <b v="1"/>
    <x v="29"/>
    <n v="1.3098000000000001"/>
    <n v="150.89861751152074"/>
    <x v="0"/>
    <s v="television"/>
    <x v="3487"/>
    <d v="2413-12-23T13:50:00"/>
  </r>
  <r>
    <n v="834"/>
    <s v="VANS Warped Tour or BUST!"/>
    <s v="We were selected out of 4,000 bands to play on VANS Warped Tour! Amazing opportunity, but touring costs $$$!  We REALLY need your help!"/>
    <x v="10"/>
    <n v="7206"/>
    <x v="3"/>
    <s v="US"/>
    <s v="USD"/>
    <n v="1372651140"/>
    <n v="1369770292"/>
    <b v="0"/>
    <n v="75"/>
    <b v="1"/>
    <x v="32"/>
    <n v="1.3101818181818181"/>
    <n v="96.08"/>
    <x v="3"/>
    <s v="rock"/>
    <x v="3488"/>
    <d v="2404-12-22T15:50:00"/>
  </r>
  <r>
    <n v="3148"/>
    <s v="The Aurora Project: A Sci-Fi Epic by Bella Poynton"/>
    <s v="Help fund The Aurora Project, an immersive science fiction epic."/>
    <x v="293"/>
    <n v="2361"/>
    <x v="3"/>
    <s v="US"/>
    <s v="USD"/>
    <n v="1412136000"/>
    <n v="1410278284"/>
    <b v="1"/>
    <n v="57"/>
    <b v="1"/>
    <x v="23"/>
    <n v="1.3116666666666668"/>
    <n v="41.421052631578945"/>
    <x v="8"/>
    <s v="plays"/>
    <x v="3489"/>
    <d v="2417-06-27T16:00:00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s v="IT"/>
    <s v="EUR"/>
    <n v="1483120216"/>
    <n v="1479232216"/>
    <b v="0"/>
    <n v="74"/>
    <b v="1"/>
    <x v="21"/>
    <n v="1.3118399999999999"/>
    <n v="26.591351351351353"/>
    <x v="1"/>
    <s v="space exploration"/>
    <x v="3490"/>
    <d v="2439-12-25T10:22:40"/>
  </r>
  <r>
    <n v="3232"/>
    <s v="Honorable Men - Poor Yorick's Players 2016 Season"/>
    <s v="Honorable Men - Yorick's 10th season of free, outdoor Shakespeare.  Featuring Henry IV, part 1 and Julius Caesar."/>
    <x v="19"/>
    <n v="1312"/>
    <x v="3"/>
    <s v="US"/>
    <s v="USD"/>
    <n v="1462334340"/>
    <n v="1459711917"/>
    <b v="1"/>
    <n v="26"/>
    <b v="1"/>
    <x v="23"/>
    <n v="1.3120000000000001"/>
    <n v="50.46153846153846"/>
    <x v="8"/>
    <s v="plays"/>
    <x v="3491"/>
    <d v="2433-05-24T15:50:00"/>
  </r>
  <r>
    <n v="2078"/>
    <s v="Hoterway - Hot shower from the first second"/>
    <s v="With hoterway you won't wait anymore for hot water in the beginning of your shower. Save Water, Energy, Time and Money."/>
    <x v="2"/>
    <n v="26241"/>
    <x v="3"/>
    <s v="ES"/>
    <s v="EUR"/>
    <n v="1482085857"/>
    <n v="1479493857"/>
    <b v="0"/>
    <n v="48"/>
    <b v="1"/>
    <x v="39"/>
    <n v="1.3120499999999999"/>
    <n v="546.6875"/>
    <x v="1"/>
    <s v="hardware"/>
    <x v="3492"/>
    <d v="2439-08-27T17:09:30"/>
  </r>
  <r>
    <n v="3266"/>
    <s v="Macbeth"/>
    <s v="An original version of Shakespeare's masterpiece that emphasizes family and explores the destruction of blood ties"/>
    <x v="16"/>
    <n v="7877"/>
    <x v="3"/>
    <s v="US"/>
    <s v="USD"/>
    <n v="1434142800"/>
    <n v="1431435122"/>
    <b v="1"/>
    <n v="163"/>
    <b v="1"/>
    <x v="23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s v="US"/>
    <s v="USD"/>
    <n v="1373738400"/>
    <n v="1370568560"/>
    <b v="1"/>
    <n v="143"/>
    <b v="1"/>
    <x v="24"/>
    <n v="1.3138181818181818"/>
    <n v="50.531468531468533"/>
    <x v="8"/>
    <s v="spaces"/>
    <x v="3494"/>
    <d v="2405-04-27T12:00:00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s v="US"/>
    <s v="USD"/>
    <n v="1330214841"/>
    <n v="1327622841"/>
    <b v="0"/>
    <n v="21"/>
    <b v="1"/>
    <x v="30"/>
    <n v="1.3142857142857143"/>
    <n v="21.904761904761905"/>
    <x v="0"/>
    <s v="shorts"/>
    <x v="3495"/>
    <d v="2391-07-13T01:13:30"/>
  </r>
  <r>
    <n v="3027"/>
    <s v="Help ReNew the Rainbow Stage (&amp; office) for Future Stars"/>
    <s v="Wavy says let's LIGHT UP THE RAINBOW STAGE and as our stretch reward we'll throw all of us a PARTY!"/>
    <x v="65"/>
    <n v="52576"/>
    <x v="3"/>
    <s v="US"/>
    <s v="USD"/>
    <n v="1426866851"/>
    <n v="1424278451"/>
    <b v="0"/>
    <n v="320"/>
    <b v="1"/>
    <x v="24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n v="1401101499"/>
    <b v="1"/>
    <n v="165"/>
    <b v="1"/>
    <x v="31"/>
    <n v="1.3162883248730965"/>
    <n v="78.578424242424248"/>
    <x v="0"/>
    <s v="documentary"/>
    <x v="3497"/>
    <d v="2414-10-24T12:36:30"/>
  </r>
  <r>
    <n v="2036"/>
    <s v="L.E.D Portable Charger"/>
    <s v="A high-capacity portable charger with LED lights keeps your iPhone, iPad, smartphones, tablets and other devices juiced up on-the-go."/>
    <x v="41"/>
    <n v="39500.5"/>
    <x v="3"/>
    <s v="US"/>
    <s v="USD"/>
    <n v="1399668319"/>
    <n v="1397076319"/>
    <b v="1"/>
    <n v="848"/>
    <b v="1"/>
    <x v="39"/>
    <n v="1.3166833333333334"/>
    <n v="46.580778301886795"/>
    <x v="1"/>
    <s v="hardware"/>
    <x v="3498"/>
    <d v="2413-07-15T15:33:10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s v="US"/>
    <s v="USD"/>
    <n v="1433880605"/>
    <n v="1428696605"/>
    <b v="0"/>
    <n v="25"/>
    <b v="1"/>
    <x v="18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x v="7"/>
    <n v="3955"/>
    <x v="3"/>
    <s v="US"/>
    <s v="USD"/>
    <n v="1316716129"/>
    <n v="1314124129"/>
    <b v="0"/>
    <n v="56"/>
    <b v="1"/>
    <x v="32"/>
    <n v="1.3183333333333334"/>
    <n v="70.625"/>
    <x v="3"/>
    <s v="rock"/>
    <x v="3500"/>
    <d v="2387-04-02T16:48:10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x v="3"/>
    <s v="US"/>
    <s v="USD"/>
    <n v="1407788867"/>
    <n v="1405196867"/>
    <b v="0"/>
    <n v="27"/>
    <b v="1"/>
    <x v="4"/>
    <n v="1.3187625000000001"/>
    <n v="39.074444444444445"/>
    <x v="1"/>
    <s v="wearables"/>
    <x v="3501"/>
    <d v="2416-02-10T12:37:50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s v="US"/>
    <s v="USD"/>
    <n v="1428514969"/>
    <n v="1425922969"/>
    <b v="1"/>
    <n v="942"/>
    <b v="1"/>
    <x v="31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s v="US"/>
    <s v="USD"/>
    <n v="1436749200"/>
    <n v="1434997018"/>
    <b v="0"/>
    <n v="18"/>
    <b v="1"/>
    <x v="23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x v="23"/>
    <n v="33006"/>
    <x v="3"/>
    <s v="US"/>
    <s v="USD"/>
    <n v="1333909178"/>
    <n v="1331320778"/>
    <b v="0"/>
    <n v="153"/>
    <b v="1"/>
    <x v="34"/>
    <n v="1.3202400000000001"/>
    <n v="215.72549019607843"/>
    <x v="2"/>
    <s v="nonfiction"/>
    <x v="3504"/>
    <d v="2392-09-12T15:16:20"/>
  </r>
  <r>
    <n v="730"/>
    <s v="Encyclopedia of Surfing"/>
    <s v="A Massive but Cheerful Online Digital Archive of Surfing"/>
    <x v="2"/>
    <n v="26438"/>
    <x v="3"/>
    <s v="US"/>
    <s v="USD"/>
    <n v="1323280391"/>
    <n v="1320688391"/>
    <b v="0"/>
    <n v="265"/>
    <b v="1"/>
    <x v="34"/>
    <n v="1.3219000000000001"/>
    <n v="99.766037735849054"/>
    <x v="2"/>
    <s v="nonfiction"/>
    <x v="3505"/>
    <d v="2389-05-01T10:51:50"/>
  </r>
  <r>
    <n v="2163"/>
    <s v="Help MONGREL record our new cd !"/>
    <s v="Mongrel is looking to hit the studio once again in June so we can bring you a new cd later this year and we need your help!"/>
    <x v="46"/>
    <n v="3305"/>
    <x v="3"/>
    <s v="US"/>
    <s v="USD"/>
    <n v="1433735400"/>
    <n v="1429306520"/>
    <b v="0"/>
    <n v="44"/>
    <b v="1"/>
    <x v="32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x v="16"/>
    <n v="7934"/>
    <x v="3"/>
    <s v="US"/>
    <s v="USD"/>
    <n v="1355840400"/>
    <n v="1352524767"/>
    <b v="0"/>
    <n v="107"/>
    <b v="1"/>
    <x v="35"/>
    <n v="1.3223333333333334"/>
    <n v="74.149532710280369"/>
    <x v="3"/>
    <s v="pop"/>
    <x v="3507"/>
    <d v="2399-08-25T23:20:00"/>
  </r>
  <r>
    <n v="2099"/>
    <s v="Roosevelt Died."/>
    <s v="Our tour van died, we need help!"/>
    <x v="7"/>
    <n v="3971"/>
    <x v="3"/>
    <s v="US"/>
    <s v="USD"/>
    <n v="1435808400"/>
    <n v="1434650084"/>
    <b v="0"/>
    <n v="63"/>
    <b v="1"/>
    <x v="7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s v="US"/>
    <s v="USD"/>
    <n v="1464040800"/>
    <n v="1461527631"/>
    <b v="1"/>
    <n v="110"/>
    <b v="1"/>
    <x v="18"/>
    <n v="1.3242499999999999"/>
    <n v="48.154545454545456"/>
    <x v="7"/>
    <s v="photobooks"/>
    <x v="3509"/>
    <d v="2433-12-08T04:00:00"/>
  </r>
  <r>
    <n v="3751"/>
    <s v="GGC Productions 2016"/>
    <s v="I will be performing in TWO productions to kick off the 2016 season. NEED HELP TO FUND THESE GREAT SHOWS!"/>
    <x v="19"/>
    <n v="1326"/>
    <x v="3"/>
    <s v="US"/>
    <s v="USD"/>
    <n v="1459641073"/>
    <n v="1454460673"/>
    <b v="0"/>
    <n v="11"/>
    <b v="1"/>
    <x v="25"/>
    <n v="1.3260000000000001"/>
    <n v="120.54545454545455"/>
    <x v="8"/>
    <s v="musical"/>
    <x v="3510"/>
    <d v="2432-07-16T22:32:10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s v="US"/>
    <s v="USD"/>
    <n v="1408679055"/>
    <n v="1406087055"/>
    <b v="0"/>
    <n v="64"/>
    <b v="1"/>
    <x v="24"/>
    <n v="1.3270650000000002"/>
    <n v="82.941562500000003"/>
    <x v="8"/>
    <s v="spaces"/>
    <x v="3511"/>
    <d v="2416-05-23T13:22:30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s v="US"/>
    <s v="USD"/>
    <n v="1362814119"/>
    <n v="1360222119"/>
    <b v="0"/>
    <n v="73"/>
    <b v="1"/>
    <x v="36"/>
    <n v="1.3286666666666667"/>
    <n v="27.301369863013697"/>
    <x v="3"/>
    <s v="electronic music"/>
    <x v="3512"/>
    <d v="2401-11-10T02:46:30"/>
  </r>
  <r>
    <n v="2198"/>
    <s v="Rivals: Masters of the Deep"/>
    <s v="A tactical Miniatures board game for 2-4 players set in a mysterious underwater realm where 4 factions battle for supremacy."/>
    <x v="65"/>
    <n v="53157"/>
    <x v="3"/>
    <s v="US"/>
    <s v="USD"/>
    <n v="1447507200"/>
    <n v="1444911600"/>
    <b v="0"/>
    <n v="651"/>
    <b v="1"/>
    <x v="38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s v="GB"/>
    <s v="GBP"/>
    <n v="1420377366"/>
    <n v="1415193366"/>
    <b v="0"/>
    <n v="31"/>
    <b v="1"/>
    <x v="23"/>
    <n v="1.33"/>
    <n v="42.903225806451616"/>
    <x v="8"/>
    <s v="plays"/>
    <x v="3514"/>
    <d v="2420-02-06T12:41:00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s v="GB"/>
    <s v="GBP"/>
    <n v="1487580602"/>
    <n v="1485161402"/>
    <b v="0"/>
    <n v="25"/>
    <b v="1"/>
    <x v="23"/>
    <n v="1.3304200000000002"/>
    <n v="26.608400000000003"/>
    <x v="8"/>
    <s v="plays"/>
    <x v="3515"/>
    <d v="2441-05-24T16:20:20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s v="US"/>
    <s v="USD"/>
    <n v="1383264000"/>
    <n v="1378080409"/>
    <b v="1"/>
    <n v="665"/>
    <b v="1"/>
    <x v="31"/>
    <n v="1.3310911999999999"/>
    <n v="100.08204511278196"/>
    <x v="0"/>
    <s v="documentary"/>
    <x v="3516"/>
    <d v="2408-05-04T00:00:00"/>
  </r>
  <r>
    <n v="781"/>
    <s v="Touring the United States This July"/>
    <s v="&quot;WE ARE ON A MISSION TO TOUR THE UNITED STATES NON-STOP. TO DO SO WE NEED TO PURCHASE A NEW VAN.&quot;"/>
    <x v="168"/>
    <n v="1065.23"/>
    <x v="3"/>
    <s v="US"/>
    <s v="USD"/>
    <n v="1370649674"/>
    <n v="1368057674"/>
    <b v="0"/>
    <n v="25"/>
    <b v="1"/>
    <x v="32"/>
    <n v="1.3315375"/>
    <n v="42.609200000000001"/>
    <x v="3"/>
    <s v="rock"/>
    <x v="3517"/>
    <d v="2404-05-05T00:12:20"/>
  </r>
  <r>
    <n v="2801"/>
    <s v="A Dream Play"/>
    <s v="Arise Theatre Company's production of August Strindberg's expressionist masterpiece 'A Dream Play'."/>
    <x v="60"/>
    <n v="666"/>
    <x v="3"/>
    <s v="AU"/>
    <s v="AUD"/>
    <n v="1412938800"/>
    <n v="1411019409"/>
    <b v="0"/>
    <n v="13"/>
    <b v="1"/>
    <x v="23"/>
    <n v="1.3320000000000001"/>
    <n v="51.230769230769234"/>
    <x v="8"/>
    <s v="plays"/>
    <x v="3518"/>
    <d v="2417-09-28T14:00:00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s v="US"/>
    <s v="USD"/>
    <n v="1452299761"/>
    <n v="1447115761"/>
    <b v="0"/>
    <n v="14"/>
    <b v="1"/>
    <x v="29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s v="US"/>
    <s v="USD"/>
    <n v="1410755286"/>
    <n v="1408940886"/>
    <b v="0"/>
    <n v="23"/>
    <b v="1"/>
    <x v="32"/>
    <n v="1.3333333333333333"/>
    <n v="86.956521739130437"/>
    <x v="3"/>
    <s v="rock"/>
    <x v="3520"/>
    <d v="2417-01-18T20:41:00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s v="US"/>
    <s v="USD"/>
    <n v="1427319366"/>
    <n v="1424730966"/>
    <b v="0"/>
    <n v="42"/>
    <b v="1"/>
    <x v="7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x v="17"/>
    <n v="2000"/>
    <x v="3"/>
    <s v="GB"/>
    <s v="GBP"/>
    <n v="1405249113"/>
    <n v="1402657113"/>
    <b v="0"/>
    <n v="55"/>
    <b v="1"/>
    <x v="25"/>
    <n v="1.3333333333333333"/>
    <n v="36.363636363636367"/>
    <x v="8"/>
    <s v="musical"/>
    <x v="3522"/>
    <d v="2415-04-22T13:45:30"/>
  </r>
  <r>
    <n v="2479"/>
    <s v="FUEL FAKE NATIVES"/>
    <s v="Fake Natives is headed on tour this summer. Help them fill their tank with fossil fuels."/>
    <x v="119"/>
    <n v="400.33"/>
    <x v="3"/>
    <s v="US"/>
    <s v="USD"/>
    <n v="1343440800"/>
    <n v="1342545994"/>
    <b v="0"/>
    <n v="16"/>
    <b v="1"/>
    <x v="7"/>
    <n v="1.3344333333333334"/>
    <n v="25.020624999999999"/>
    <x v="3"/>
    <s v="indie rock"/>
    <x v="3523"/>
    <d v="2395-09-20T20:00:00"/>
  </r>
  <r>
    <n v="1860"/>
    <s v="A Simple Complex's 2013 CD Release Party DVD"/>
    <s v="ASC had a one-of-a-kind CD release party in 2013, and we want to share it with the world - in DVD format!"/>
    <x v="45"/>
    <n v="1001"/>
    <x v="3"/>
    <s v="US"/>
    <s v="USD"/>
    <n v="1391706084"/>
    <n v="1389891684"/>
    <b v="0"/>
    <n v="19"/>
    <b v="1"/>
    <x v="32"/>
    <n v="1.3346666666666667"/>
    <n v="52.684210526315788"/>
    <x v="3"/>
    <s v="rock"/>
    <x v="3524"/>
    <d v="2411-01-06T02:14:00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s v="US"/>
    <s v="USD"/>
    <n v="1470034740"/>
    <n v="1466185176"/>
    <b v="0"/>
    <n v="70"/>
    <b v="1"/>
    <x v="23"/>
    <n v="1.3346666666666667"/>
    <n v="57.2"/>
    <x v="8"/>
    <s v="plays"/>
    <x v="3525"/>
    <d v="2435-11-01T21:50:00"/>
  </r>
  <r>
    <n v="3159"/>
    <s v="Waxwing: A New Play"/>
    <s v="WAXWING is an exciting new world premiere of mythic (perhaps even apocalyptic!) proportions."/>
    <x v="17"/>
    <n v="2002.22"/>
    <x v="3"/>
    <s v="US"/>
    <s v="USD"/>
    <n v="1326927600"/>
    <n v="1323221761"/>
    <b v="1"/>
    <n v="52"/>
    <b v="1"/>
    <x v="23"/>
    <n v="1.3348133333333334"/>
    <n v="38.504230769230773"/>
    <x v="8"/>
    <s v="plays"/>
    <x v="3526"/>
    <d v="2390-06-27T14:00:00"/>
  </r>
  <r>
    <n v="2026"/>
    <s v="MIDI Sprout - Biodata Sonification Device"/>
    <s v="MIDI Sprout enables plants to play synthesizers in real time."/>
    <x v="23"/>
    <n v="33370.769999999997"/>
    <x v="3"/>
    <s v="US"/>
    <s v="USD"/>
    <n v="1398052740"/>
    <n v="1394127585"/>
    <b v="1"/>
    <n v="454"/>
    <b v="1"/>
    <x v="39"/>
    <n v="1.3348307999999998"/>
    <n v="73.503898678414089"/>
    <x v="1"/>
    <s v="hardware"/>
    <x v="3527"/>
    <d v="2413-01-09T15:50:00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s v="US"/>
    <s v="USD"/>
    <n v="1451430000"/>
    <n v="1448914500"/>
    <b v="0"/>
    <n v="15"/>
    <b v="1"/>
    <x v="28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x v="19"/>
    <n v="1336"/>
    <x v="3"/>
    <s v="US"/>
    <s v="USD"/>
    <n v="1362960000"/>
    <n v="1359946188"/>
    <b v="0"/>
    <n v="42"/>
    <b v="1"/>
    <x v="34"/>
    <n v="1.3360000000000001"/>
    <n v="31.80952380952381"/>
    <x v="2"/>
    <s v="nonfiction"/>
    <x v="3529"/>
    <d v="2401-11-27T00:00:00"/>
  </r>
  <r>
    <n v="2301"/>
    <s v="Time Crash"/>
    <s v="We are America's first trock band, and we're ready to bring you our first album!"/>
    <x v="6"/>
    <n v="6680.22"/>
    <x v="3"/>
    <s v="US"/>
    <s v="USD"/>
    <n v="1371785496"/>
    <n v="1369193496"/>
    <b v="1"/>
    <n v="211"/>
    <b v="1"/>
    <x v="7"/>
    <n v="1.336044"/>
    <n v="31.659810426540286"/>
    <x v="3"/>
    <s v="indie rock"/>
    <x v="3530"/>
    <d v="2404-09-13T11:16:00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s v="US"/>
    <s v="USD"/>
    <n v="1368117239"/>
    <n v="1365525239"/>
    <b v="0"/>
    <n v="75"/>
    <b v="1"/>
    <x v="7"/>
    <n v="1.3367142857142857"/>
    <n v="62.38"/>
    <x v="3"/>
    <s v="indie rock"/>
    <x v="3531"/>
    <d v="2403-07-16T21:39:50"/>
  </r>
  <r>
    <n v="820"/>
    <s v="Wyatt Lowe &amp; the Ottomatics Summer 2014 Tour!"/>
    <s v="Wyatt Lowe &amp; the Ottomatics will be hitting the road this June on a North and Southwest Summer 2014 tour!"/>
    <x v="38"/>
    <n v="2681"/>
    <x v="3"/>
    <s v="US"/>
    <s v="USD"/>
    <n v="1402290000"/>
    <n v="1399666342"/>
    <b v="0"/>
    <n v="38"/>
    <b v="1"/>
    <x v="32"/>
    <n v="1.3405"/>
    <n v="70.55263157894737"/>
    <x v="3"/>
    <s v="rock"/>
    <x v="3532"/>
    <d v="2414-05-15T02:00:00"/>
  </r>
  <r>
    <n v="247"/>
    <s v="Deja-Vu: Dissecting Memory on Camera"/>
    <s v="A young neuroscientist attempts to reconnect with his ailing father by obsessively studying old family footage._x000a_"/>
    <x v="6"/>
    <n v="6705"/>
    <x v="3"/>
    <s v="US"/>
    <s v="USD"/>
    <n v="1287200340"/>
    <n v="1284042614"/>
    <b v="1"/>
    <n v="62"/>
    <b v="1"/>
    <x v="31"/>
    <n v="1.341"/>
    <n v="108.14516129032258"/>
    <x v="0"/>
    <s v="documentary"/>
    <x v="3533"/>
    <d v="2377-11-24T12:30:00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x v="3"/>
    <s v="US"/>
    <s v="USD"/>
    <n v="1271573940"/>
    <n v="1268459318"/>
    <b v="0"/>
    <n v="54"/>
    <b v="1"/>
    <x v="32"/>
    <n v="1.3438124999999999"/>
    <n v="39.816666666666663"/>
    <x v="3"/>
    <s v="rock"/>
    <x v="3534"/>
    <d v="2372-12-11T21:50:00"/>
  </r>
  <r>
    <n v="2251"/>
    <s v="Werewolf: Full Moon Expansion"/>
    <s v="A great game full of lying, scheming, and werewolves.  Now with additional characters to add even more mayhem!"/>
    <x v="186"/>
    <n v="11428.19"/>
    <x v="3"/>
    <s v="US"/>
    <s v="USD"/>
    <n v="1408177077"/>
    <n v="1406362677"/>
    <b v="0"/>
    <n v="480"/>
    <b v="1"/>
    <x v="38"/>
    <n v="1.3444929411764706"/>
    <n v="23.808729166666669"/>
    <x v="5"/>
    <s v="tabletop games"/>
    <x v="3535"/>
    <d v="2416-03-26T10:59:30"/>
  </r>
  <r>
    <n v="2118"/>
    <s v="PORCHES. vs. THE U.S.A."/>
    <s v="PORCHES.  and Documentarians tour from New York to San Francisco and back."/>
    <x v="19"/>
    <n v="1346.11"/>
    <x v="3"/>
    <s v="US"/>
    <s v="USD"/>
    <n v="1311538136"/>
    <n v="1308946136"/>
    <b v="0"/>
    <n v="17"/>
    <b v="1"/>
    <x v="7"/>
    <n v="1.3461099999999999"/>
    <n v="79.182941176470578"/>
    <x v="3"/>
    <s v="indie rock"/>
    <x v="3536"/>
    <d v="2385-08-11T09:29:20"/>
  </r>
  <r>
    <n v="3439"/>
    <s v="Cirque Inspired Alice's Adventures in Wonderland"/>
    <s v="Help a small theater produce an original adaptation of Lewis Carroll's classic story."/>
    <x v="4"/>
    <n v="1616.14"/>
    <x v="3"/>
    <s v="US"/>
    <s v="USD"/>
    <n v="1453179540"/>
    <n v="1452030730"/>
    <b v="0"/>
    <n v="18"/>
    <b v="1"/>
    <x v="23"/>
    <n v="1.3467833333333334"/>
    <n v="89.785555555555561"/>
    <x v="8"/>
    <s v="plays"/>
    <x v="3537"/>
    <d v="2430-06-30T01:50:00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s v="US"/>
    <s v="USD"/>
    <n v="1476720840"/>
    <n v="1474469117"/>
    <b v="0"/>
    <n v="112"/>
    <b v="1"/>
    <x v="32"/>
    <n v="1.348074"/>
    <n v="60.181874999999998"/>
    <x v="3"/>
    <s v="rock"/>
    <x v="3538"/>
    <d v="2437-12-14T18:20:00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s v="US"/>
    <s v="USD"/>
    <n v="1445624695"/>
    <n v="1443464695"/>
    <b v="1"/>
    <n v="874"/>
    <b v="1"/>
    <x v="18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x v="46"/>
    <n v="3372.25"/>
    <x v="3"/>
    <s v="US"/>
    <s v="USD"/>
    <n v="1330760367"/>
    <n v="1326872367"/>
    <b v="0"/>
    <n v="57"/>
    <b v="1"/>
    <x v="32"/>
    <n v="1.3489"/>
    <n v="59.162280701754383"/>
    <x v="3"/>
    <s v="rock"/>
    <x v="3540"/>
    <d v="2391-09-14T04:34:30"/>
  </r>
  <r>
    <n v="1190"/>
    <s v="The Reality Of Chronic Illness - The Book"/>
    <s v="A pairing of self portraiture and writing to shed light on the reality of life with chronic illness."/>
    <x v="60"/>
    <n v="675"/>
    <x v="3"/>
    <s v="US"/>
    <s v="USD"/>
    <n v="1409500725"/>
    <n v="1406908725"/>
    <b v="0"/>
    <n v="13"/>
    <b v="1"/>
    <x v="18"/>
    <n v="1.35"/>
    <n v="51.92307692307692"/>
    <x v="7"/>
    <s v="photobooks"/>
    <x v="3541"/>
    <d v="2416-08-26T15:47:30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s v="IT"/>
    <s v="EUR"/>
    <n v="1450602000"/>
    <n v="1445415653"/>
    <b v="0"/>
    <n v="170"/>
    <b v="1"/>
    <x v="18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x v="7"/>
    <n v="4050"/>
    <x v="3"/>
    <s v="US"/>
    <s v="USD"/>
    <n v="1464807420"/>
    <n v="1461427938"/>
    <b v="0"/>
    <n v="24"/>
    <b v="1"/>
    <x v="23"/>
    <n v="1.35"/>
    <n v="168.75"/>
    <x v="8"/>
    <s v="plays"/>
    <x v="3543"/>
    <d v="2434-03-06T21:30:00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s v="US"/>
    <s v="USD"/>
    <n v="1354017600"/>
    <n v="1350967535"/>
    <b v="0"/>
    <n v="26"/>
    <b v="1"/>
    <x v="7"/>
    <n v="1.351"/>
    <n v="51.96153846153846"/>
    <x v="3"/>
    <s v="indie rock"/>
    <x v="3544"/>
    <d v="2399-01-27T00:00:00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s v="US"/>
    <s v="USD"/>
    <n v="1283562180"/>
    <n v="1277433980"/>
    <b v="0"/>
    <n v="104"/>
    <b v="1"/>
    <x v="7"/>
    <n v="1.3576026666666667"/>
    <n v="97.904038461538462"/>
    <x v="3"/>
    <s v="indie rock"/>
    <x v="3545"/>
    <d v="2376-09-29T10:30:00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s v="US"/>
    <s v="USD"/>
    <n v="1483481019"/>
    <n v="1480629819"/>
    <b v="0"/>
    <n v="284"/>
    <b v="1"/>
    <x v="18"/>
    <n v="1.359861"/>
    <n v="95.764859154929582"/>
    <x v="7"/>
    <s v="photobooks"/>
    <x v="3546"/>
    <d v="2440-02-05T04:36:30"/>
  </r>
  <r>
    <n v="2102"/>
    <s v="The Guru releases &quot;Native Sun&quot;"/>
    <s v="The Guru is basement parties, lake swimming, a smile shared between reunited friends, and the doe-eyed innocence of youth."/>
    <x v="19"/>
    <n v="1360"/>
    <x v="3"/>
    <s v="US"/>
    <s v="USD"/>
    <n v="1304628648"/>
    <n v="1302036648"/>
    <b v="0"/>
    <n v="38"/>
    <b v="1"/>
    <x v="7"/>
    <n v="1.36"/>
    <n v="35.789473684210527"/>
    <x v="3"/>
    <s v="indie rock"/>
    <x v="3547"/>
    <d v="2383-06-03T16:28:00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s v="GB"/>
    <s v="GBP"/>
    <n v="1456444800"/>
    <n v="1454337589"/>
    <b v="0"/>
    <n v="20"/>
    <b v="1"/>
    <x v="23"/>
    <n v="1.36"/>
    <n v="13.6"/>
    <x v="8"/>
    <s v="plays"/>
    <x v="3548"/>
    <d v="2431-07-13T00:00:00"/>
  </r>
  <r>
    <n v="3611"/>
    <s v="Xavier Project: Leftovers"/>
    <s v="How do you retain a sense identity after losing your home, your family and your country? Leftovers is a play about refugees in Nairobi."/>
    <x v="46"/>
    <n v="3400"/>
    <x v="3"/>
    <s v="GB"/>
    <s v="GBP"/>
    <n v="1428483201"/>
    <n v="1425891201"/>
    <b v="0"/>
    <n v="51"/>
    <b v="1"/>
    <x v="23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x v="20"/>
    <n v="13614"/>
    <x v="3"/>
    <s v="US"/>
    <s v="USD"/>
    <n v="1441425540"/>
    <n v="1436968366"/>
    <b v="0"/>
    <n v="227"/>
    <b v="1"/>
    <x v="34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x v="7"/>
    <n v="4085"/>
    <x v="3"/>
    <s v="US"/>
    <s v="USD"/>
    <n v="1430329862"/>
    <n v="1428515462"/>
    <b v="0"/>
    <n v="88"/>
    <b v="1"/>
    <x v="23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x v="88"/>
    <n v="170271"/>
    <x v="3"/>
    <s v="US"/>
    <s v="USD"/>
    <n v="1480568340"/>
    <n v="1477996325"/>
    <b v="1"/>
    <n v="379"/>
    <b v="1"/>
    <x v="39"/>
    <n v="1.362168"/>
    <n v="449.26385224274406"/>
    <x v="1"/>
    <s v="hardware"/>
    <x v="3552"/>
    <d v="2439-03-05T01:50:00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s v="GB"/>
    <s v="GBP"/>
    <n v="1464712394"/>
    <n v="1459528394"/>
    <b v="0"/>
    <n v="27"/>
    <b v="1"/>
    <x v="23"/>
    <n v="1.3633666666666666"/>
    <n v="15.148518518518518"/>
    <x v="8"/>
    <s v="plays"/>
    <x v="3553"/>
    <d v="2434-02-23T21:32:20"/>
  </r>
  <r>
    <n v="327"/>
    <s v="Finding Beauty In the Rubble"/>
    <s v="A short film documenting the inspirational life of Mrs. Fukuoka, a tsunami survivor helping to bring hope back to her community."/>
    <x v="1"/>
    <n v="5456"/>
    <x v="3"/>
    <s v="US"/>
    <s v="USD"/>
    <n v="1427011200"/>
    <n v="1424669929"/>
    <b v="1"/>
    <n v="34"/>
    <b v="1"/>
    <x v="31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x v="60"/>
    <n v="683"/>
    <x v="3"/>
    <s v="US"/>
    <s v="USD"/>
    <n v="1307459881"/>
    <n v="1304867881"/>
    <b v="0"/>
    <n v="26"/>
    <b v="1"/>
    <x v="7"/>
    <n v="1.3660000000000001"/>
    <n v="26.26923076923077"/>
    <x v="3"/>
    <s v="indie rock"/>
    <x v="3555"/>
    <d v="2384-04-26T09:00:10"/>
  </r>
  <r>
    <n v="1387"/>
    <s v="FAMILY BUSINESS KICKSTARTER"/>
    <s v="Less than one week to PLEDGE YOUR SUPPORT for THE FAMILY BUSINESS as the band raises funds for the next full length rock album."/>
    <x v="1"/>
    <n v="5465"/>
    <x v="3"/>
    <s v="US"/>
    <s v="USD"/>
    <n v="1433305800"/>
    <n v="1430604395"/>
    <b v="0"/>
    <n v="78"/>
    <b v="1"/>
    <x v="32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s v="US"/>
    <s v="USD"/>
    <n v="1341028740"/>
    <n v="1339704141"/>
    <b v="0"/>
    <n v="27"/>
    <b v="1"/>
    <x v="7"/>
    <n v="1.3666666666666667"/>
    <n v="30.37037037037037"/>
    <x v="3"/>
    <s v="indie rock"/>
    <x v="3557"/>
    <d v="2394-12-15T15:50:00"/>
  </r>
  <r>
    <n v="409"/>
    <s v="The Lost Generation"/>
    <s v="I am working on a project that explores the relationship between education to work for youth within the European Union."/>
    <x v="60"/>
    <n v="684"/>
    <x v="3"/>
    <s v="GB"/>
    <s v="GBP"/>
    <n v="1469220144"/>
    <n v="1466628144"/>
    <b v="0"/>
    <n v="15"/>
    <b v="1"/>
    <x v="31"/>
    <n v="1.3680000000000001"/>
    <n v="45.6"/>
    <x v="0"/>
    <s v="documentary"/>
    <x v="3558"/>
    <d v="2435-07-30T15:04:00"/>
  </r>
  <r>
    <n v="1921"/>
    <s v="The Fine Spirits are making an album!"/>
    <s v="The Fine Spirits are making an album, but we need your help!"/>
    <x v="17"/>
    <n v="2052"/>
    <x v="3"/>
    <s v="US"/>
    <s v="USD"/>
    <n v="1342243143"/>
    <n v="1339651143"/>
    <b v="0"/>
    <n v="38"/>
    <b v="1"/>
    <x v="7"/>
    <n v="1.3680000000000001"/>
    <n v="54"/>
    <x v="3"/>
    <s v="indie rock"/>
    <x v="3559"/>
    <d v="2395-05-05T05:10:30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x v="3"/>
    <s v="US"/>
    <s v="USD"/>
    <n v="1437620400"/>
    <n v="1434931811"/>
    <b v="0"/>
    <n v="182"/>
    <b v="1"/>
    <x v="29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x v="408"/>
    <n v="1466"/>
    <x v="3"/>
    <s v="US"/>
    <s v="USD"/>
    <n v="1464485339"/>
    <n v="1462325339"/>
    <b v="0"/>
    <n v="42"/>
    <b v="1"/>
    <x v="21"/>
    <n v="1.3700934579439252"/>
    <n v="34.904761904761905"/>
    <x v="1"/>
    <s v="space exploration"/>
    <x v="3561"/>
    <d v="2434-01-28T14:49:50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s v="US"/>
    <s v="USD"/>
    <n v="1331441940"/>
    <n v="1326810211"/>
    <b v="0"/>
    <n v="23"/>
    <b v="1"/>
    <x v="32"/>
    <n v="1.3711066666666665"/>
    <n v="89.419999999999987"/>
    <x v="3"/>
    <s v="rock"/>
    <x v="3562"/>
    <d v="2391-12-02T01:50:00"/>
  </r>
  <r>
    <n v="1479"/>
    <s v="Let's Talk Calmly About Security and Privacy"/>
    <s v="A former intelligence analyst/government transparency advocate talks to his colleagues about the past year's NSA revelations."/>
    <x v="232"/>
    <n v="2198"/>
    <x v="3"/>
    <s v="US"/>
    <s v="USD"/>
    <n v="1399694340"/>
    <n v="1398448389"/>
    <b v="1"/>
    <n v="71"/>
    <b v="1"/>
    <x v="40"/>
    <n v="1.37375"/>
    <n v="30.95774647887324"/>
    <x v="2"/>
    <s v="radio &amp; podcasts"/>
    <x v="3563"/>
    <d v="2413-07-18T15:50:00"/>
  </r>
  <r>
    <n v="2238"/>
    <s v="28mm Fantasy Miniature range Feral Orcs!"/>
    <s v="28mm Fantasy Miniature Range in leadfree white metal: Orcs, wolves and more."/>
    <x v="1"/>
    <n v="5496"/>
    <x v="3"/>
    <s v="DE"/>
    <s v="EUR"/>
    <n v="1489157716"/>
    <n v="1486565716"/>
    <b v="0"/>
    <n v="79"/>
    <b v="1"/>
    <x v="38"/>
    <n v="1.3740000000000001"/>
    <n v="69.569620253164558"/>
    <x v="5"/>
    <s v="tabletop games"/>
    <x v="3564"/>
    <d v="2441-11-23T05:12:40"/>
  </r>
  <r>
    <n v="1675"/>
    <s v="The Great Party's Debut Album!"/>
    <s v="The Great Party is releasing their debut album. Here's your chance to be a part of it!"/>
    <x v="19"/>
    <n v="1374.16"/>
    <x v="3"/>
    <s v="US"/>
    <s v="USD"/>
    <n v="1318802580"/>
    <n v="1316194540"/>
    <b v="0"/>
    <n v="34"/>
    <b v="1"/>
    <x v="35"/>
    <n v="1.37416"/>
    <n v="40.416470588235299"/>
    <x v="3"/>
    <s v="pop"/>
    <x v="3565"/>
    <d v="2387-11-30T04:30:00"/>
  </r>
  <r>
    <n v="303"/>
    <s v="The Forest for the Trees"/>
    <s v="The story of Jadab Payeng, an Indian man who single handedly planted nearly 1400 acres of forest to save his island, Majuli."/>
    <x v="7"/>
    <n v="4124"/>
    <x v="3"/>
    <s v="US"/>
    <s v="USD"/>
    <n v="1338601346"/>
    <n v="1336009346"/>
    <b v="1"/>
    <n v="82"/>
    <b v="1"/>
    <x v="31"/>
    <n v="1.3746666666666667"/>
    <n v="50.292682926829265"/>
    <x v="0"/>
    <s v="documentary"/>
    <x v="3566"/>
    <d v="2394-03-09T17:04:20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s v="GB"/>
    <s v="GBP"/>
    <n v="1456876740"/>
    <n v="1455063886"/>
    <b v="0"/>
    <n v="17"/>
    <b v="1"/>
    <x v="23"/>
    <n v="1.3757142857142857"/>
    <n v="28.323529411764707"/>
    <x v="8"/>
    <s v="plays"/>
    <x v="3567"/>
    <d v="2431-08-31T23:50:00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s v="US"/>
    <s v="USD"/>
    <n v="1382658169"/>
    <n v="1380238969"/>
    <b v="1"/>
    <n v="141"/>
    <b v="1"/>
    <x v="32"/>
    <n v="1.3765714285714286"/>
    <n v="34.170212765957444"/>
    <x v="3"/>
    <s v="rock"/>
    <x v="3568"/>
    <d v="2408-02-23T21:08:10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s v="US"/>
    <s v="USD"/>
    <n v="1355585777"/>
    <n v="1352993777"/>
    <b v="0"/>
    <n v="209"/>
    <b v="1"/>
    <x v="32"/>
    <n v="1.3792666666666666"/>
    <n v="98.990430622009569"/>
    <x v="3"/>
    <s v="rock"/>
    <x v="3569"/>
    <d v="2399-07-27T12:02:50"/>
  </r>
  <r>
    <n v="3420"/>
    <s v="Rounds. Set design campaign."/>
    <s v="A powerful and urgent tale of the first line of defence for the NHS. Based on true stories from junior doctors."/>
    <x v="121"/>
    <n v="966"/>
    <x v="3"/>
    <s v="GB"/>
    <s v="GBP"/>
    <n v="1455408000"/>
    <n v="1454638202"/>
    <b v="0"/>
    <n v="34"/>
    <b v="1"/>
    <x v="23"/>
    <n v="1.38"/>
    <n v="28.411764705882351"/>
    <x v="8"/>
    <s v="plays"/>
    <x v="3570"/>
    <d v="2431-03-15T00:00:00"/>
  </r>
  <r>
    <n v="3340"/>
    <s v="King Lear"/>
    <s v="The Eno River Players is a community theater in Durham, North Carolina. We are trying to raise money to get our second show on its feet"/>
    <x v="7"/>
    <n v="4145"/>
    <x v="3"/>
    <s v="US"/>
    <s v="USD"/>
    <n v="1481066554"/>
    <n v="1478906554"/>
    <b v="0"/>
    <n v="38"/>
    <b v="1"/>
    <x v="23"/>
    <n v="1.3816666666666666"/>
    <n v="109.07894736842105"/>
    <x v="8"/>
    <s v="plays"/>
    <x v="3571"/>
    <d v="2439-05-01T17:45:40"/>
  </r>
  <r>
    <n v="3669"/>
    <s v="Prowl Theatre Company"/>
    <s v="Prowl Theatre Company is brand new. We are putting on our first play 'Sexual perversity in Chicago', from the 10th to the 16th August"/>
    <x v="19"/>
    <n v="1382"/>
    <x v="3"/>
    <s v="GB"/>
    <s v="GBP"/>
    <n v="1434039137"/>
    <n v="1431447137"/>
    <b v="0"/>
    <n v="17"/>
    <b v="1"/>
    <x v="23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x v="7"/>
    <n v="4150"/>
    <x v="3"/>
    <s v="GB"/>
    <s v="GBP"/>
    <n v="1404671466"/>
    <n v="1402079466"/>
    <b v="0"/>
    <n v="80"/>
    <b v="1"/>
    <x v="23"/>
    <n v="1.3833333333333333"/>
    <n v="51.875"/>
    <x v="8"/>
    <s v="plays"/>
    <x v="3573"/>
    <d v="2415-02-14T17:11:00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s v="US"/>
    <s v="USD"/>
    <n v="1309809140"/>
    <n v="1302033140"/>
    <b v="1"/>
    <n v="95"/>
    <b v="1"/>
    <x v="39"/>
    <n v="1.3844033333333334"/>
    <n v="87.436000000000007"/>
    <x v="1"/>
    <s v="hardware"/>
    <x v="3574"/>
    <d v="2385-01-23T06:43:20"/>
  </r>
  <r>
    <n v="3371"/>
    <s v="Red Planet (or One Way Ticket) Staged Reading"/>
    <s v="Help support Red Planet, a new science fiction play based off the Mars One exploration."/>
    <x v="26"/>
    <n v="277"/>
    <x v="3"/>
    <s v="US"/>
    <s v="USD"/>
    <n v="1449089965"/>
    <n v="1446670765"/>
    <b v="0"/>
    <n v="9"/>
    <b v="1"/>
    <x v="23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x v="409"/>
    <n v="5366"/>
    <x v="3"/>
    <s v="US"/>
    <s v="USD"/>
    <n v="1438259422"/>
    <n v="1435667422"/>
    <b v="0"/>
    <n v="46"/>
    <b v="1"/>
    <x v="23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x v="46"/>
    <n v="3466"/>
    <x v="3"/>
    <s v="FR"/>
    <s v="EUR"/>
    <n v="1460127635"/>
    <n v="1457539235"/>
    <b v="0"/>
    <n v="117"/>
    <b v="1"/>
    <x v="32"/>
    <n v="1.3864000000000001"/>
    <n v="29.623931623931625"/>
    <x v="3"/>
    <s v="rock"/>
    <x v="3577"/>
    <d v="2432-09-11T06:05:50"/>
  </r>
  <r>
    <n v="2178"/>
    <s v="The Letter Black - New Record"/>
    <s v="We are making our third studio album and no longer have a label telling us what we can/can't do. This record is for the fans."/>
    <x v="23"/>
    <n v="34660"/>
    <x v="3"/>
    <s v="US"/>
    <s v="USD"/>
    <n v="1484752597"/>
    <n v="1482160597"/>
    <b v="0"/>
    <n v="859"/>
    <b v="1"/>
    <x v="32"/>
    <n v="1.3864000000000001"/>
    <n v="40.349243306169967"/>
    <x v="3"/>
    <s v="rock"/>
    <x v="3578"/>
    <d v="2440-07-01T08:46:10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s v="US"/>
    <s v="USD"/>
    <n v="1381928503"/>
    <n v="1379336503"/>
    <b v="1"/>
    <n v="336"/>
    <b v="1"/>
    <x v="40"/>
    <n v="1.3870400000000001"/>
    <n v="103.20238095238095"/>
    <x v="2"/>
    <s v="radio &amp; podcasts"/>
    <x v="3579"/>
    <d v="2407-12-01T10:17:10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x v="3"/>
    <s v="US"/>
    <s v="USD"/>
    <n v="1413575739"/>
    <n v="1410983739"/>
    <b v="1"/>
    <n v="452"/>
    <b v="1"/>
    <x v="18"/>
    <n v="1.3896574712643677"/>
    <n v="133.7391592920354"/>
    <x v="7"/>
    <s v="photobooks"/>
    <x v="3580"/>
    <d v="2417-12-11T07:16:30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s v="US"/>
    <s v="USD"/>
    <n v="1477710000"/>
    <n v="1475248279"/>
    <b v="0"/>
    <n v="12"/>
    <b v="1"/>
    <x v="23"/>
    <n v="1.39"/>
    <n v="57.916666666666664"/>
    <x v="8"/>
    <s v="plays"/>
    <x v="3581"/>
    <d v="2438-04-08T06:00:00"/>
  </r>
  <r>
    <n v="3684"/>
    <s v="Cassiopeia"/>
    <s v="Thespis Theater Festival presents Cassiopeia: A romantic tale of a bride finding her way to her unknown groom before it is too late."/>
    <x v="45"/>
    <n v="1043"/>
    <x v="3"/>
    <s v="US"/>
    <s v="USD"/>
    <n v="1441167586"/>
    <n v="1438575586"/>
    <b v="0"/>
    <n v="23"/>
    <b v="1"/>
    <x v="23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s v="US"/>
    <s v="USD"/>
    <n v="1363458467"/>
    <n v="1360866467"/>
    <b v="1"/>
    <n v="275"/>
    <b v="1"/>
    <x v="31"/>
    <n v="1.391"/>
    <n v="65.756363636363631"/>
    <x v="0"/>
    <s v="documentary"/>
    <x v="3583"/>
    <d v="2402-01-23T16:37:50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s v="US"/>
    <s v="USD"/>
    <n v="1402901940"/>
    <n v="1399998418"/>
    <b v="0"/>
    <n v="67"/>
    <b v="1"/>
    <x v="23"/>
    <n v="1.3919999999999999"/>
    <n v="62.328358208955223"/>
    <x v="8"/>
    <s v="plays"/>
    <x v="3584"/>
    <d v="2414-07-24T21:50:00"/>
  </r>
  <r>
    <n v="1669"/>
    <s v="Summer Gill 'Stormy Weather' EP"/>
    <s v="Hi guys! I'll be recording a 6-7 song EP this summer and I need your help to make it happen! _x000a_Any support is appreciated!"/>
    <x v="38"/>
    <n v="2795"/>
    <x v="3"/>
    <s v="US"/>
    <s v="USD"/>
    <n v="1464729276"/>
    <n v="1459545276"/>
    <b v="0"/>
    <n v="52"/>
    <b v="1"/>
    <x v="35"/>
    <n v="1.3975"/>
    <n v="53.75"/>
    <x v="3"/>
    <s v="pop"/>
    <x v="3585"/>
    <d v="2434-02-25T20:26:00"/>
  </r>
  <r>
    <n v="649"/>
    <s v="VIVO Solar Bag"/>
    <s v="A backpack with a built in solar panel to charge any USB device. Includes removable battery pack, USB cable, and 7 different adapters!"/>
    <x v="46"/>
    <n v="3499"/>
    <x v="3"/>
    <s v="US"/>
    <s v="USD"/>
    <n v="1410904413"/>
    <n v="1409090013"/>
    <b v="0"/>
    <n v="82"/>
    <b v="1"/>
    <x v="4"/>
    <n v="1.3996"/>
    <n v="42.670731707317074"/>
    <x v="1"/>
    <s v="wearables"/>
    <x v="3586"/>
    <d v="2417-02-05T02:55:30"/>
  </r>
  <r>
    <n v="3423"/>
    <s v="And That's How The Story Goes"/>
    <s v="Forest Hills Eastern's Student Run Show 2015. Our goal is to present a professional quality show on a budget."/>
    <x v="49"/>
    <n v="350"/>
    <x v="3"/>
    <s v="US"/>
    <s v="USD"/>
    <n v="1429912341"/>
    <n v="1427320341"/>
    <b v="0"/>
    <n v="10"/>
    <b v="1"/>
    <x v="23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x v="63"/>
    <n v="70"/>
    <x v="3"/>
    <s v="GB"/>
    <s v="GBP"/>
    <n v="1463353200"/>
    <n v="1462285182"/>
    <b v="0"/>
    <n v="3"/>
    <b v="1"/>
    <x v="23"/>
    <n v="1.4"/>
    <n v="23.333333333333332"/>
    <x v="8"/>
    <s v="plays"/>
    <x v="3588"/>
    <d v="2433-09-19T14:00:00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s v="US"/>
    <s v="USD"/>
    <n v="1420060088"/>
    <n v="1414872488"/>
    <b v="0"/>
    <n v="176"/>
    <b v="1"/>
    <x v="39"/>
    <n v="1.4005000000000001"/>
    <n v="95.48863636363636"/>
    <x v="1"/>
    <s v="hardware"/>
    <x v="3589"/>
    <d v="2419-12-31T19:21:20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s v="US"/>
    <s v="USD"/>
    <n v="1427860740"/>
    <n v="1424727712"/>
    <b v="0"/>
    <n v="34"/>
    <b v="1"/>
    <x v="23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x v="38"/>
    <n v="2804"/>
    <x v="3"/>
    <s v="US"/>
    <s v="USD"/>
    <n v="1423720740"/>
    <n v="1421081857"/>
    <b v="0"/>
    <n v="55"/>
    <b v="1"/>
    <x v="23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x v="33"/>
    <n v="632"/>
    <x v="3"/>
    <s v="US"/>
    <s v="USD"/>
    <n v="1328377444"/>
    <n v="1326217444"/>
    <b v="0"/>
    <n v="22"/>
    <b v="1"/>
    <x v="30"/>
    <n v="1.4044444444444444"/>
    <n v="28.727272727272727"/>
    <x v="0"/>
    <s v="shorts"/>
    <x v="3592"/>
    <d v="2390-12-12T09:20:40"/>
  </r>
  <r>
    <n v="113"/>
    <s v="&quot;The First Day&quot; by Julia Othmer- Music Video"/>
    <s v="A living memorial for all those dealing with trauma, grief and loss."/>
    <x v="6"/>
    <n v="7050"/>
    <x v="3"/>
    <s v="US"/>
    <s v="USD"/>
    <n v="1312642800"/>
    <n v="1311963128"/>
    <b v="0"/>
    <n v="78"/>
    <b v="1"/>
    <x v="30"/>
    <n v="1.41"/>
    <n v="90.384615384615387"/>
    <x v="0"/>
    <s v="shorts"/>
    <x v="3593"/>
    <d v="2385-12-17T06:00:00"/>
  </r>
  <r>
    <n v="2277"/>
    <s v="Police Precinct"/>
    <s v="Police Precinct is a cooperative game where the players take on the roles as police officers, with different areas of expertise."/>
    <x v="186"/>
    <n v="11992"/>
    <x v="3"/>
    <s v="US"/>
    <s v="USD"/>
    <n v="1330359423"/>
    <n v="1327767423"/>
    <b v="0"/>
    <n v="207"/>
    <b v="1"/>
    <x v="38"/>
    <n v="1.4108235294117648"/>
    <n v="57.932367149758456"/>
    <x v="5"/>
    <s v="tabletop games"/>
    <x v="3594"/>
    <d v="2391-07-29T18:50:30"/>
  </r>
  <r>
    <n v="3710"/>
    <s v="&quot;Loving Alanis&quot; Rocky Mountain Regional Premier"/>
    <s v="A comedy about, life, death, men, women, and the power of a good Kegel."/>
    <x v="303"/>
    <n v="1835"/>
    <x v="3"/>
    <s v="US"/>
    <s v="USD"/>
    <n v="1428068988"/>
    <n v="1425908988"/>
    <b v="0"/>
    <n v="27"/>
    <b v="1"/>
    <x v="23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s v="GB"/>
    <s v="GBP"/>
    <n v="1457914373"/>
    <n v="1456189973"/>
    <b v="0"/>
    <n v="23"/>
    <b v="1"/>
    <x v="23"/>
    <n v="1.411764705882353"/>
    <n v="52.173913043478258"/>
    <x v="8"/>
    <s v="plays"/>
    <x v="3596"/>
    <d v="2431-12-30T02:08:50"/>
  </r>
  <r>
    <n v="2610"/>
    <s v="Restore the Pluto Discovery Telescope"/>
    <s v="Preserve the telescope that Clyde Tombaugh used to discover Pluto for generations to come!"/>
    <x v="411"/>
    <n v="32172.66"/>
    <x v="3"/>
    <s v="US"/>
    <s v="USD"/>
    <n v="1471849140"/>
    <n v="1468444125"/>
    <b v="1"/>
    <n v="577"/>
    <b v="1"/>
    <x v="21"/>
    <n v="1.4132510432681749"/>
    <n v="55.758509532062391"/>
    <x v="1"/>
    <s v="space exploration"/>
    <x v="3597"/>
    <d v="2436-05-29T21:50:00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s v="US"/>
    <s v="USD"/>
    <n v="1440082240"/>
    <n v="1436885440"/>
    <b v="0"/>
    <n v="1107"/>
    <b v="1"/>
    <x v="4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x v="1"/>
    <n v="5660"/>
    <x v="3"/>
    <s v="US"/>
    <s v="USD"/>
    <n v="1453569392"/>
    <n v="1451409392"/>
    <b v="0"/>
    <n v="49"/>
    <b v="1"/>
    <x v="31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x v="38"/>
    <n v="2831"/>
    <x v="3"/>
    <s v="US"/>
    <s v="USD"/>
    <n v="1381314437"/>
    <n v="1378722437"/>
    <b v="0"/>
    <n v="32"/>
    <b v="1"/>
    <x v="35"/>
    <n v="1.4155"/>
    <n v="88.46875"/>
    <x v="3"/>
    <s v="pop"/>
    <x v="3600"/>
    <d v="2407-09-21T08:32:50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s v="GB"/>
    <s v="GBP"/>
    <n v="1438531200"/>
    <n v="1435921992"/>
    <b v="0"/>
    <n v="169"/>
    <b v="1"/>
    <x v="23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s v="US"/>
    <s v="USD"/>
    <n v="1446731817"/>
    <n v="1444913817"/>
    <b v="0"/>
    <n v="43"/>
    <b v="1"/>
    <x v="31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x v="42"/>
    <n v="19860"/>
    <x v="3"/>
    <s v="US"/>
    <s v="USD"/>
    <n v="1419780026"/>
    <n v="1417188026"/>
    <b v="0"/>
    <n v="169"/>
    <b v="1"/>
    <x v="29"/>
    <n v="1.4185714285714286"/>
    <n v="117.51479289940828"/>
    <x v="0"/>
    <s v="television"/>
    <x v="3603"/>
    <d v="2419-11-29T09:24:20"/>
  </r>
  <r>
    <n v="36"/>
    <s v="THE LISTENING BOX"/>
    <s v="A modern day priest makes an unusual discovery, setting off a chain of events."/>
    <x v="16"/>
    <n v="8529"/>
    <x v="3"/>
    <s v="US"/>
    <s v="USD"/>
    <n v="1428128525"/>
    <n v="1425540125"/>
    <b v="0"/>
    <n v="44"/>
    <b v="1"/>
    <x v="29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x v="35"/>
    <n v="783"/>
    <x v="3"/>
    <s v="GB"/>
    <s v="GBP"/>
    <n v="1406470645"/>
    <n v="1403878645"/>
    <b v="0"/>
    <n v="27"/>
    <b v="1"/>
    <x v="23"/>
    <n v="1.4236363636363636"/>
    <n v="29"/>
    <x v="8"/>
    <s v="plays"/>
    <x v="3605"/>
    <d v="2415-09-10T22:54:10"/>
  </r>
  <r>
    <n v="1"/>
    <s v="FannibalFest Fan Convention"/>
    <s v="A Hannibal TV Show Fan Convention and Art Collective"/>
    <x v="412"/>
    <n v="14653"/>
    <x v="3"/>
    <s v="US"/>
    <s v="USD"/>
    <n v="1488464683"/>
    <n v="1485872683"/>
    <b v="0"/>
    <n v="79"/>
    <b v="1"/>
    <x v="29"/>
    <n v="1.4260827250608272"/>
    <n v="185.48101265822785"/>
    <x v="0"/>
    <s v="television"/>
    <x v="3606"/>
    <d v="2441-09-04T00:07:10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s v="US"/>
    <s v="USD"/>
    <n v="1436562000"/>
    <n v="1434440227"/>
    <b v="0"/>
    <n v="13"/>
    <b v="1"/>
    <x v="23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x v="6"/>
    <n v="7140"/>
    <x v="3"/>
    <s v="US"/>
    <s v="USD"/>
    <n v="1336751220"/>
    <n v="1331774434"/>
    <b v="0"/>
    <n v="44"/>
    <b v="1"/>
    <x v="32"/>
    <n v="1.4279999999999999"/>
    <n v="162.27272727272728"/>
    <x v="3"/>
    <s v="rock"/>
    <x v="3608"/>
    <d v="2393-08-07T13:50:00"/>
  </r>
  <r>
    <n v="1832"/>
    <s v="Black Swan Theories Debut CD"/>
    <s v="Hi! We're the music duo Black Swan Theories and our project is to manufacture our debut CD of 10 already-completed songs.  "/>
    <x v="320"/>
    <n v="500"/>
    <x v="3"/>
    <s v="US"/>
    <s v="USD"/>
    <n v="1299243427"/>
    <n v="1296651427"/>
    <b v="0"/>
    <n v="20"/>
    <b v="1"/>
    <x v="32"/>
    <n v="1.4285714285714286"/>
    <n v="25"/>
    <x v="3"/>
    <s v="rock"/>
    <x v="3609"/>
    <d v="2381-09-18T09:31:10"/>
  </r>
  <r>
    <n v="1655"/>
    <s v="Meg Porter Debut EP!"/>
    <s v="Berklee College of Music student, Meg Porter needs YOUR help to fund her very first EP!"/>
    <x v="17"/>
    <n v="2143"/>
    <x v="3"/>
    <s v="US"/>
    <s v="USD"/>
    <n v="1333648820"/>
    <n v="1331060420"/>
    <b v="0"/>
    <n v="48"/>
    <b v="1"/>
    <x v="35"/>
    <n v="1.4286666666666668"/>
    <n v="44.645833333333336"/>
    <x v="3"/>
    <s v="pop"/>
    <x v="3610"/>
    <d v="2392-08-13T12:03:20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s v="US"/>
    <s v="USD"/>
    <n v="1411790400"/>
    <n v="1409884821"/>
    <b v="0"/>
    <n v="59"/>
    <b v="1"/>
    <x v="25"/>
    <n v="1.4319999999999999"/>
    <n v="48.542372881355931"/>
    <x v="8"/>
    <s v="musical"/>
    <x v="3611"/>
    <d v="2417-05-18T16:00:00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s v="GB"/>
    <s v="GBP"/>
    <n v="1488538892"/>
    <n v="1487329292"/>
    <b v="0"/>
    <n v="25"/>
    <b v="1"/>
    <x v="24"/>
    <n v="1.4333333333333333"/>
    <n v="51.6"/>
    <x v="8"/>
    <s v="spaces"/>
    <x v="3612"/>
    <d v="2441-09-12T14:15:20"/>
  </r>
  <r>
    <n v="3820"/>
    <s v="TUSENTACK THEATRE"/>
    <s v="Tusentack Theatre is a professional theatre company providing opportunities to adults who access Mental Health Services."/>
    <x v="119"/>
    <n v="430"/>
    <x v="3"/>
    <s v="GB"/>
    <s v="GBP"/>
    <n v="1436110717"/>
    <n v="1433518717"/>
    <b v="0"/>
    <n v="20"/>
    <b v="1"/>
    <x v="23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s v="US"/>
    <s v="USD"/>
    <n v="1454277540"/>
    <n v="1450880854"/>
    <b v="0"/>
    <n v="375"/>
    <b v="1"/>
    <x v="39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x v="3"/>
    <s v="AU"/>
    <s v="AUD"/>
    <n v="1444525200"/>
    <n v="1441339242"/>
    <b v="1"/>
    <n v="1251"/>
    <b v="1"/>
    <x v="21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s v="US"/>
    <s v="USD"/>
    <n v="1327851291"/>
    <n v="1325432091"/>
    <b v="0"/>
    <n v="41"/>
    <b v="1"/>
    <x v="34"/>
    <n v="1.4394736842105262"/>
    <n v="66.707317073170728"/>
    <x v="2"/>
    <s v="nonfiction"/>
    <x v="3616"/>
    <d v="2390-10-12T11:48:30"/>
  </r>
  <r>
    <n v="3558"/>
    <s v="SPILL - A verbatim show about sex"/>
    <s v="We're making a show about sex. Because it's important, everyone wants to talk about it and it's at the start of everything."/>
    <x v="320"/>
    <n v="504"/>
    <x v="3"/>
    <s v="GB"/>
    <s v="GBP"/>
    <n v="1435352400"/>
    <n v="1431718575"/>
    <b v="0"/>
    <n v="22"/>
    <b v="1"/>
    <x v="23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s v="GB"/>
    <s v="GBP"/>
    <n v="1429138740"/>
    <n v="1426528418"/>
    <b v="0"/>
    <n v="76"/>
    <b v="1"/>
    <x v="33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x v="17"/>
    <n v="2161"/>
    <x v="3"/>
    <s v="GB"/>
    <s v="GBP"/>
    <n v="1448229600"/>
    <n v="1446401372"/>
    <b v="0"/>
    <n v="47"/>
    <b v="1"/>
    <x v="23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s v="FR"/>
    <s v="EUR"/>
    <n v="1480028400"/>
    <n v="1478685915"/>
    <b v="0"/>
    <n v="2"/>
    <b v="1"/>
    <x v="4"/>
    <n v="1.4428571428571428"/>
    <n v="50.5"/>
    <x v="1"/>
    <s v="wearables"/>
    <x v="3620"/>
    <d v="2439-01-01T14:00:00"/>
  </r>
  <r>
    <n v="2331"/>
    <s v="Meadowlands Chocolate"/>
    <s v="Handcrafted, organic, single-origin, bean-to-bar, dark chocolate. Like fine wine, the secret is in the terroir."/>
    <x v="28"/>
    <n v="11545.1"/>
    <x v="3"/>
    <s v="US"/>
    <s v="USD"/>
    <n v="1408320490"/>
    <n v="1405728490"/>
    <b v="1"/>
    <n v="283"/>
    <b v="1"/>
    <x v="28"/>
    <n v="1.4431375"/>
    <n v="40.795406360424032"/>
    <x v="6"/>
    <s v="small batch"/>
    <x v="3621"/>
    <d v="2416-04-12T01:21:40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s v="US"/>
    <s v="USD"/>
    <n v="1359680939"/>
    <n v="1357088939"/>
    <b v="0"/>
    <n v="156"/>
    <b v="1"/>
    <x v="32"/>
    <n v="1.443746"/>
    <n v="92.547820512820508"/>
    <x v="3"/>
    <s v="rock"/>
    <x v="3622"/>
    <d v="2400-11-12T11:29:50"/>
  </r>
  <r>
    <n v="3612"/>
    <s v="Welcome Back To Harlem: A Hellfighter's Story"/>
    <s v="A Harlem Hellfighter struggles to re-integrate into his community after heroically fighting for his country in WW1."/>
    <x v="6"/>
    <n v="7220"/>
    <x v="3"/>
    <s v="CA"/>
    <s v="CAD"/>
    <n v="1402334811"/>
    <n v="1401470811"/>
    <b v="0"/>
    <n v="57"/>
    <b v="1"/>
    <x v="23"/>
    <n v="1.444"/>
    <n v="126.66666666666667"/>
    <x v="8"/>
    <s v="plays"/>
    <x v="3623"/>
    <d v="2414-05-20T06:28:30"/>
  </r>
  <r>
    <n v="1898"/>
    <s v="Degenerate Matters EP Funding Campaign"/>
    <s v="We are heading into the studio to create the most soulfully orchestrated Indie Pop masterpiece mankind has ever witnessed."/>
    <x v="19"/>
    <n v="1445"/>
    <x v="3"/>
    <s v="US"/>
    <s v="USD"/>
    <n v="1454349600"/>
    <n v="1451277473"/>
    <b v="0"/>
    <n v="21"/>
    <b v="1"/>
    <x v="7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x v="65"/>
    <n v="57817"/>
    <x v="3"/>
    <s v="CA"/>
    <s v="CAD"/>
    <n v="1488390735"/>
    <n v="1484070735"/>
    <b v="0"/>
    <n v="113"/>
    <b v="1"/>
    <x v="39"/>
    <n v="1.445425"/>
    <n v="511.65486725663715"/>
    <x v="1"/>
    <s v="hardware"/>
    <x v="3625"/>
    <d v="2441-08-26T10:42:30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s v="US"/>
    <s v="USD"/>
    <n v="1355597528"/>
    <n v="1353005528"/>
    <b v="0"/>
    <n v="246"/>
    <b v="1"/>
    <x v="7"/>
    <n v="1.4458441666666668"/>
    <n v="70.5289837398374"/>
    <x v="3"/>
    <s v="indie rock"/>
    <x v="3626"/>
    <d v="2399-07-28T20:41:20"/>
  </r>
  <r>
    <n v="1607"/>
    <s v="New Tour Bus for The Slants"/>
    <s v="The world's only all-Asian American dance rock band, The Slants, needs a bus to tour cons, shows, and festivals."/>
    <x v="20"/>
    <n v="14511"/>
    <x v="3"/>
    <s v="US"/>
    <s v="USD"/>
    <n v="1339701851"/>
    <n v="1337887451"/>
    <b v="0"/>
    <n v="205"/>
    <b v="1"/>
    <x v="32"/>
    <n v="1.4511000000000001"/>
    <n v="70.785365853658533"/>
    <x v="3"/>
    <s v="rock"/>
    <x v="3627"/>
    <d v="2394-07-15T02:01:50"/>
  </r>
  <r>
    <n v="1533"/>
    <s v="The Cancer Family Book Project"/>
    <s v="This is an intimate story about a family, focusing on their love and strength in the face of mortality."/>
    <x v="44"/>
    <n v="65313"/>
    <x v="3"/>
    <s v="US"/>
    <s v="USD"/>
    <n v="1462161540"/>
    <n v="1457913777"/>
    <b v="1"/>
    <n v="740"/>
    <b v="1"/>
    <x v="18"/>
    <n v="1.4514"/>
    <n v="88.26081081081081"/>
    <x v="7"/>
    <s v="photobooks"/>
    <x v="3628"/>
    <d v="2433-05-04T15:50:00"/>
  </r>
  <r>
    <n v="19"/>
    <s v="Brouhaha (an Original Sitcom)"/>
    <s v="Brouhaha chronicles the adventures of aspiring comedian and prolific hedonist Jenny Carmichael as she works at a clickbait website."/>
    <x v="62"/>
    <n v="1235"/>
    <x v="3"/>
    <s v="US"/>
    <s v="USD"/>
    <n v="1437420934"/>
    <n v="1434828934"/>
    <b v="0"/>
    <n v="22"/>
    <b v="1"/>
    <x v="29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s v="US"/>
    <s v="USD"/>
    <n v="1458362023"/>
    <n v="1455773623"/>
    <b v="0"/>
    <n v="61"/>
    <b v="1"/>
    <x v="36"/>
    <n v="1.4533333333333334"/>
    <n v="35.73770491803279"/>
    <x v="3"/>
    <s v="electronic music"/>
    <x v="3630"/>
    <d v="2432-02-19T21:37:10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s v="US"/>
    <s v="USD"/>
    <n v="1326835985"/>
    <n v="1324243985"/>
    <b v="0"/>
    <n v="61"/>
    <b v="1"/>
    <x v="32"/>
    <n v="1.454"/>
    <n v="47.672131147540981"/>
    <x v="3"/>
    <s v="rock"/>
    <x v="3631"/>
    <d v="2390-06-16T23:30:50"/>
  </r>
  <r>
    <n v="1389"/>
    <s v="Pre-order DANCEHALL's first record!!!"/>
    <s v="Help fund the pressing of DANCEHALL's first record by pre-ordering it in advance!!!"/>
    <x v="60"/>
    <n v="727"/>
    <x v="3"/>
    <s v="GB"/>
    <s v="GBP"/>
    <n v="1471087957"/>
    <n v="1468495957"/>
    <b v="0"/>
    <n v="34"/>
    <b v="1"/>
    <x v="32"/>
    <n v="1.454"/>
    <n v="21.382352941176471"/>
    <x v="3"/>
    <s v="rock"/>
    <x v="3632"/>
    <d v="2436-03-02T19:26:10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s v="US"/>
    <s v="USD"/>
    <n v="1271994660"/>
    <n v="1264565507"/>
    <b v="1"/>
    <n v="36"/>
    <b v="1"/>
    <x v="31"/>
    <n v="1.4550000000000001"/>
    <n v="40.416666666666664"/>
    <x v="0"/>
    <s v="documentary"/>
    <x v="3633"/>
    <d v="2373-01-29T14:30:00"/>
  </r>
  <r>
    <n v="1216"/>
    <s v="In Training: a book of Bonsai photographs"/>
    <s v="A fine art photography book taking a new look at the art of bonsai."/>
    <x v="42"/>
    <n v="20398"/>
    <x v="3"/>
    <s v="US"/>
    <s v="USD"/>
    <n v="1443826980"/>
    <n v="1441032457"/>
    <b v="0"/>
    <n v="222"/>
    <b v="1"/>
    <x v="18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s v="US"/>
    <s v="USD"/>
    <n v="1428390000"/>
    <n v="1425224391"/>
    <b v="0"/>
    <n v="42"/>
    <b v="1"/>
    <x v="23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x v="11"/>
    <n v="10210"/>
    <x v="3"/>
    <s v="US"/>
    <s v="USD"/>
    <n v="1383332400"/>
    <n v="1380470188"/>
    <b v="0"/>
    <n v="158"/>
    <b v="1"/>
    <x v="32"/>
    <n v="1.4585714285714286"/>
    <n v="64.620253164556956"/>
    <x v="3"/>
    <s v="rock"/>
    <x v="3636"/>
    <d v="2408-05-11T22:00:00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s v="US"/>
    <s v="USD"/>
    <n v="1432230988"/>
    <n v="1429638988"/>
    <b v="1"/>
    <n v="465"/>
    <b v="1"/>
    <x v="21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x v="19"/>
    <n v="1460"/>
    <x v="3"/>
    <s v="US"/>
    <s v="USD"/>
    <n v="1463529600"/>
    <n v="1462307652"/>
    <b v="0"/>
    <n v="38"/>
    <b v="1"/>
    <x v="25"/>
    <n v="1.46"/>
    <n v="38.421052631578945"/>
    <x v="8"/>
    <s v="musical"/>
    <x v="3638"/>
    <d v="2433-10-10T00:00:00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s v="US"/>
    <s v="USD"/>
    <n v="1358702480"/>
    <n v="1356110480"/>
    <b v="0"/>
    <n v="112"/>
    <b v="1"/>
    <x v="32"/>
    <n v="1.4608079999999999"/>
    <n v="65.214642857142863"/>
    <x v="3"/>
    <s v="rock"/>
    <x v="3639"/>
    <d v="2400-07-22T05:33:20"/>
  </r>
  <r>
    <n v="2103"/>
    <s v="Matthew Moon's New Album"/>
    <s v="Indie rocker, Matthew Moon, has something to share with you..."/>
    <x v="259"/>
    <n v="11364"/>
    <x v="3"/>
    <s v="US"/>
    <s v="USD"/>
    <n v="1352488027"/>
    <n v="1349892427"/>
    <b v="0"/>
    <n v="115"/>
    <b v="1"/>
    <x v="7"/>
    <n v="1.4612318374694613"/>
    <n v="98.817391304347822"/>
    <x v="3"/>
    <s v="indie rock"/>
    <x v="3640"/>
    <d v="2398-08-02T23:11:10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x v="3"/>
    <s v="US"/>
    <s v="USD"/>
    <n v="1404522000"/>
    <n v="1404308883"/>
    <b v="0"/>
    <n v="9"/>
    <b v="1"/>
    <x v="23"/>
    <n v="1.4638888888888888"/>
    <n v="292.77777777777777"/>
    <x v="8"/>
    <s v="plays"/>
    <x v="3641"/>
    <d v="2415-01-28T10:00:00"/>
  </r>
  <r>
    <n v="2258"/>
    <s v="A Sundered World"/>
    <s v="A Dungeon World campaign setting that takes place after the end of the worlds."/>
    <x v="54"/>
    <n v="3223"/>
    <x v="3"/>
    <s v="US"/>
    <s v="USD"/>
    <n v="1434045687"/>
    <n v="1431453687"/>
    <b v="0"/>
    <n v="205"/>
    <b v="1"/>
    <x v="38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x v="7"/>
    <n v="4396"/>
    <x v="3"/>
    <s v="US"/>
    <s v="USD"/>
    <n v="1471487925"/>
    <n v="1468895925"/>
    <b v="0"/>
    <n v="23"/>
    <b v="1"/>
    <x v="24"/>
    <n v="1.4653333333333334"/>
    <n v="191.13043478260869"/>
    <x v="8"/>
    <s v="spaces"/>
    <x v="3643"/>
    <d v="2436-04-18T02:27:30"/>
  </r>
  <r>
    <n v="2983"/>
    <s v="Build the House of Dad's!"/>
    <s v="Dad's Garage Theatre Company needs your help buying our new, forever home by hitting our $150,000 STRETCH GOAL!"/>
    <x v="414"/>
    <n v="169985.91"/>
    <x v="3"/>
    <s v="US"/>
    <s v="USD"/>
    <n v="1415722236"/>
    <n v="1410534636"/>
    <b v="1"/>
    <n v="1095"/>
    <b v="1"/>
    <x v="24"/>
    <n v="1.465395775862069"/>
    <n v="155.23827397260274"/>
    <x v="8"/>
    <s v="spaces"/>
    <x v="3644"/>
    <d v="2418-08-16T17:46:00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s v="US"/>
    <s v="USD"/>
    <n v="1417813618"/>
    <n v="1413922018"/>
    <b v="0"/>
    <n v="32"/>
    <b v="1"/>
    <x v="32"/>
    <n v="1.466"/>
    <n v="91.625"/>
    <x v="3"/>
    <s v="rock"/>
    <x v="3645"/>
    <d v="2419-04-15T19:09:40"/>
  </r>
  <r>
    <n v="655"/>
    <s v="Spark: The Watch That Keeps You Awake"/>
    <s v="Meet Spark: The friendly companion that helps you stay awake during the day. Re-released with new features!"/>
    <x v="28"/>
    <n v="11751"/>
    <x v="3"/>
    <s v="US"/>
    <s v="USD"/>
    <n v="1426197512"/>
    <n v="1423609112"/>
    <b v="0"/>
    <n v="274"/>
    <b v="1"/>
    <x v="4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x v="47"/>
    <n v="13228"/>
    <x v="3"/>
    <s v="IE"/>
    <s v="EUR"/>
    <n v="1444903198"/>
    <n v="1442311198"/>
    <b v="1"/>
    <n v="251"/>
    <b v="1"/>
    <x v="38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s v="AU"/>
    <s v="AUD"/>
    <n v="1487738622"/>
    <n v="1485146622"/>
    <b v="1"/>
    <n v="1596"/>
    <b v="1"/>
    <x v="31"/>
    <n v="1.4723377"/>
    <n v="92.251735588972423"/>
    <x v="0"/>
    <s v="documentary"/>
    <x v="3648"/>
    <d v="2441-06-11T23:17:00"/>
  </r>
  <r>
    <n v="1346"/>
    <s v="Anthology of Stories from LGBT Nepal"/>
    <s v="An anthology of nonfiction stories written by Nepal's Lesbian, Gay, Bisexual, and Transgender (LGBT) community."/>
    <x v="315"/>
    <n v="7219"/>
    <x v="3"/>
    <s v="US"/>
    <s v="USD"/>
    <n v="1372297751"/>
    <n v="1369705751"/>
    <b v="0"/>
    <n v="149"/>
    <b v="1"/>
    <x v="34"/>
    <n v="1.473265306122449"/>
    <n v="48.449664429530202"/>
    <x v="2"/>
    <s v="nonfiction"/>
    <x v="3649"/>
    <d v="2404-11-11T18:11:50"/>
  </r>
  <r>
    <n v="276"/>
    <s v="Abalimi"/>
    <s v="A film about Xhosa women in townships of South Africa micro-farming to fight extreme poverty, gain health, and create food security."/>
    <x v="1"/>
    <n v="5904"/>
    <x v="3"/>
    <s v="US"/>
    <s v="USD"/>
    <n v="1335574674"/>
    <n v="1330394274"/>
    <b v="1"/>
    <n v="62"/>
    <b v="1"/>
    <x v="31"/>
    <n v="1.476"/>
    <n v="95.225806451612897"/>
    <x v="0"/>
    <s v="documentary"/>
    <x v="3650"/>
    <d v="2393-03-24T09:39:00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s v="US"/>
    <s v="USD"/>
    <n v="1365367938"/>
    <n v="1361483538"/>
    <b v="1"/>
    <n v="25"/>
    <b v="1"/>
    <x v="40"/>
    <n v="1.4766666666666666"/>
    <n v="35.44"/>
    <x v="2"/>
    <s v="radio &amp; podcasts"/>
    <x v="3651"/>
    <d v="2402-09-01T16:43:00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s v="US"/>
    <s v="USD"/>
    <n v="1445921940"/>
    <n v="1444699549"/>
    <b v="0"/>
    <n v="35"/>
    <b v="1"/>
    <x v="7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s v="US"/>
    <s v="USD"/>
    <n v="1478402804"/>
    <n v="1473218804"/>
    <b v="0"/>
    <n v="15"/>
    <b v="1"/>
    <x v="39"/>
    <n v="1.4794"/>
    <n v="493.13333333333333"/>
    <x v="1"/>
    <s v="hardware"/>
    <x v="3653"/>
    <d v="2438-06-27T10:27:20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s v="US"/>
    <s v="USD"/>
    <n v="1334610000"/>
    <n v="1332435685"/>
    <b v="0"/>
    <n v="15"/>
    <b v="1"/>
    <x v="34"/>
    <n v="1.48"/>
    <n v="54.266666666666666"/>
    <x v="2"/>
    <s v="nonfiction"/>
    <x v="3654"/>
    <d v="2392-12-02T18:00:00"/>
  </r>
  <r>
    <n v="2063"/>
    <s v="Up to 4 axis Beaglebone black based CNC control"/>
    <s v="Build a professional grade Linux CNC control with Beaglebone black and our CNC cape."/>
    <x v="1"/>
    <n v="5922"/>
    <x v="3"/>
    <s v="DE"/>
    <s v="EUR"/>
    <n v="1463333701"/>
    <n v="1460482501"/>
    <b v="0"/>
    <n v="49"/>
    <b v="1"/>
    <x v="39"/>
    <n v="1.4804999999999999"/>
    <n v="120.85714285714286"/>
    <x v="1"/>
    <s v="hardware"/>
    <x v="3655"/>
    <d v="2433-09-17T07:50:10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s v="US"/>
    <s v="USD"/>
    <n v="1479952800"/>
    <n v="1477368867"/>
    <b v="0"/>
    <n v="107"/>
    <b v="1"/>
    <x v="18"/>
    <n v="1.4810000000000001"/>
    <n v="207.61682242990653"/>
    <x v="7"/>
    <s v="photobooks"/>
    <x v="3656"/>
    <d v="2438-12-23T20:00:00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s v="US"/>
    <s v="USD"/>
    <n v="1335564000"/>
    <n v="1332182049"/>
    <b v="0"/>
    <n v="35"/>
    <b v="1"/>
    <x v="32"/>
    <n v="1.4813333333333334"/>
    <n v="63.485714285714288"/>
    <x v="3"/>
    <s v="rock"/>
    <x v="3657"/>
    <d v="2393-03-23T04:00:00"/>
  </r>
  <r>
    <n v="61"/>
    <s v="SPLITTING THE SYNAPSE"/>
    <s v="An exploration of the shadows that follow us from our past, the darkness that lives inside us and the ability to find our own freedom"/>
    <x v="6"/>
    <n v="7415"/>
    <x v="3"/>
    <s v="US"/>
    <s v="USD"/>
    <n v="1370547157"/>
    <n v="1368646357"/>
    <b v="0"/>
    <n v="23"/>
    <b v="1"/>
    <x v="30"/>
    <n v="1.4830000000000001"/>
    <n v="322.39130434782606"/>
    <x v="0"/>
    <s v="shorts"/>
    <x v="3658"/>
    <d v="2404-04-23T03:26:10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s v="US"/>
    <s v="USD"/>
    <n v="1369323491"/>
    <n v="1366731491"/>
    <b v="0"/>
    <n v="1373"/>
    <b v="1"/>
    <x v="39"/>
    <n v="1.4833229411764706"/>
    <n v="91.82989803350327"/>
    <x v="1"/>
    <s v="hardware"/>
    <x v="3659"/>
    <d v="2403-12-03T12:21:5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GB"/>
    <s v="GBP"/>
    <n v="1457906400"/>
    <n v="1457115427"/>
    <b v="0"/>
    <n v="31"/>
    <b v="1"/>
    <x v="23"/>
    <n v="1.4888888888888889"/>
    <n v="15.129032258064516"/>
    <x v="8"/>
    <s v="plays"/>
    <x v="3660"/>
    <d v="2431-12-29T04:00:00"/>
  </r>
  <r>
    <n v="3047"/>
    <s v="Acting V Senior Showcase"/>
    <s v="Hi! We're the Graduating Seniors Acting V Seniors at Temple University! Welcome to our Kick starter Page!"/>
    <x v="60"/>
    <n v="745"/>
    <x v="3"/>
    <s v="US"/>
    <s v="USD"/>
    <n v="1461762960"/>
    <n v="1457999054"/>
    <b v="0"/>
    <n v="20"/>
    <b v="1"/>
    <x v="24"/>
    <n v="1.49"/>
    <n v="37.25"/>
    <x v="8"/>
    <s v="spaces"/>
    <x v="3661"/>
    <d v="2433-03-19T12:40:00"/>
  </r>
  <r>
    <n v="2296"/>
    <s v="HAMELL ON TRIAL IS RECORDING AN ALBUM"/>
    <s v="Ed Hamell AKA Hamell on Trial is recording an album titled The Happiest Man in the World. He needs your help."/>
    <x v="11"/>
    <n v="10435"/>
    <x v="3"/>
    <s v="US"/>
    <s v="USD"/>
    <n v="1330018426"/>
    <n v="1326994426"/>
    <b v="0"/>
    <n v="145"/>
    <b v="1"/>
    <x v="32"/>
    <n v="1.4907142857142857"/>
    <n v="71.965517241379317"/>
    <x v="3"/>
    <s v="rock"/>
    <x v="3662"/>
    <d v="2391-06-20T07:37:40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s v="US"/>
    <s v="USD"/>
    <n v="1397961361"/>
    <n v="1392780961"/>
    <b v="1"/>
    <n v="70"/>
    <b v="1"/>
    <x v="39"/>
    <n v="1.4974666666666667"/>
    <n v="160.44285714285715"/>
    <x v="1"/>
    <s v="hardware"/>
    <x v="3663"/>
    <d v="2412-12-30T02:00:10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s v="GB"/>
    <s v="GBP"/>
    <n v="1457031600"/>
    <n v="1455640559"/>
    <b v="0"/>
    <n v="3"/>
    <b v="1"/>
    <x v="23"/>
    <n v="1.5"/>
    <n v="25"/>
    <x v="8"/>
    <s v="plays"/>
    <x v="3664"/>
    <d v="2431-09-18T22:00:00"/>
  </r>
  <r>
    <n v="3470"/>
    <s v="She Kills Monsters"/>
    <s v="The New Artist's Circle is a theatre company dedicated to bringing the arts to young people."/>
    <x v="49"/>
    <n v="375"/>
    <x v="3"/>
    <s v="US"/>
    <s v="USD"/>
    <n v="1468618680"/>
    <n v="1465345902"/>
    <b v="0"/>
    <n v="9"/>
    <b v="1"/>
    <x v="23"/>
    <n v="1.5"/>
    <n v="41.666666666666664"/>
    <x v="8"/>
    <s v="plays"/>
    <x v="3665"/>
    <d v="2435-05-22T00:20:00"/>
  </r>
  <r>
    <n v="1513"/>
    <s v="Russian Interiors"/>
    <s v="An intimate portrait of Russian women in their private spaces by late photographer Andy Rocchelli published by Cesura."/>
    <x v="28"/>
    <n v="12001.5"/>
    <x v="3"/>
    <s v="GB"/>
    <s v="GBP"/>
    <n v="1405523866"/>
    <n v="1402931866"/>
    <b v="1"/>
    <n v="215"/>
    <b v="1"/>
    <x v="18"/>
    <n v="1.5001875"/>
    <n v="55.82093023255814"/>
    <x v="7"/>
    <s v="photobooks"/>
    <x v="3666"/>
    <d v="2415-05-24T08:57:40"/>
  </r>
  <r>
    <n v="278"/>
    <s v="The Babushkas of Chernobyl"/>
    <s v="An unlikely story of spirit, defiance and beauty from the most contaminated place on Earth"/>
    <x v="96"/>
    <n v="40594"/>
    <x v="3"/>
    <s v="US"/>
    <s v="USD"/>
    <n v="1350003539"/>
    <n v="1347411539"/>
    <b v="1"/>
    <n v="415"/>
    <b v="1"/>
    <x v="31"/>
    <n v="1.5034814814814814"/>
    <n v="97.816867469879512"/>
    <x v="0"/>
    <s v="documentary"/>
    <x v="3667"/>
    <d v="2397-10-19T09:49:50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s v="GB"/>
    <s v="GBP"/>
    <n v="1470132180"/>
    <n v="1467040769"/>
    <b v="0"/>
    <n v="30"/>
    <b v="1"/>
    <x v="25"/>
    <n v="1.5075000000000001"/>
    <n v="100.5"/>
    <x v="8"/>
    <s v="musical"/>
    <x v="3668"/>
    <d v="2435-11-13T04:30:00"/>
  </r>
  <r>
    <n v="2209"/>
    <s v="NYPC's North American (+ Colombia!) Tour May 2014 - Part 2"/>
    <s v="Support us and pledge for rewards on our new bigger Tour of the US, Canada and Colombia!"/>
    <x v="60"/>
    <n v="754"/>
    <x v="3"/>
    <s v="GB"/>
    <s v="GBP"/>
    <n v="1397516400"/>
    <n v="1396524644"/>
    <b v="0"/>
    <n v="15"/>
    <b v="1"/>
    <x v="36"/>
    <n v="1.508"/>
    <n v="50.266666666666666"/>
    <x v="3"/>
    <s v="electronic music"/>
    <x v="3669"/>
    <d v="2412-11-08T14:00:00"/>
  </r>
  <r>
    <n v="1248"/>
    <s v="The Vandies // Full length album!"/>
    <s v="The Vandies make pop rock in glorious Portland, Oregon. Help us fund our first full length album!"/>
    <x v="46"/>
    <n v="3791"/>
    <x v="3"/>
    <s v="US"/>
    <s v="USD"/>
    <n v="1402642740"/>
    <n v="1399563953"/>
    <b v="1"/>
    <n v="59"/>
    <b v="1"/>
    <x v="32"/>
    <n v="1.5164"/>
    <n v="64.254237288135599"/>
    <x v="3"/>
    <s v="rock"/>
    <x v="3670"/>
    <d v="2414-06-24T21:50:00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s v="US"/>
    <s v="USD"/>
    <n v="1362146280"/>
    <n v="1357604752"/>
    <b v="0"/>
    <n v="33"/>
    <b v="1"/>
    <x v="32"/>
    <n v="1.5183333333333333"/>
    <n v="27.606060606060606"/>
    <x v="3"/>
    <s v="rock"/>
    <x v="3671"/>
    <d v="2401-08-24T19:40:00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s v="US"/>
    <s v="USD"/>
    <n v="1338579789"/>
    <n v="1335987789"/>
    <b v="0"/>
    <n v="27"/>
    <b v="1"/>
    <x v="36"/>
    <n v="1.52"/>
    <n v="42.222222222222221"/>
    <x v="3"/>
    <s v="electronic music"/>
    <x v="3672"/>
    <d v="2394-03-07T05:11:30"/>
  </r>
  <r>
    <n v="3450"/>
    <s v="The Beautiful House"/>
    <s v="The Beautiful House' is a story of modern mummification and the present day post-humanist crisis in our relationship with death."/>
    <x v="60"/>
    <n v="760"/>
    <x v="3"/>
    <s v="GB"/>
    <s v="GBP"/>
    <n v="1427990071"/>
    <n v="1422809671"/>
    <b v="0"/>
    <n v="39"/>
    <b v="1"/>
    <x v="23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x v="17"/>
    <n v="2282"/>
    <x v="3"/>
    <s v="GB"/>
    <s v="GBP"/>
    <n v="1410431054"/>
    <n v="1407839054"/>
    <b v="0"/>
    <n v="56"/>
    <b v="1"/>
    <x v="32"/>
    <n v="1.5213333333333334"/>
    <n v="40.75"/>
    <x v="3"/>
    <s v="rock"/>
    <x v="3674"/>
    <d v="2416-12-12T08:02:20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s v="US"/>
    <s v="USD"/>
    <n v="1431100918"/>
    <n v="1427212918"/>
    <b v="0"/>
    <n v="470"/>
    <b v="1"/>
    <x v="39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s v="US"/>
    <s v="USD"/>
    <n v="1306296000"/>
    <n v="1301950070"/>
    <b v="1"/>
    <n v="61"/>
    <b v="1"/>
    <x v="31"/>
    <n v="1.5260869565217392"/>
    <n v="57.540983606557376"/>
    <x v="0"/>
    <s v="documentary"/>
    <x v="3676"/>
    <d v="2383-12-13T16:00:00"/>
  </r>
  <r>
    <n v="3827"/>
    <s v="BROKEN BISCUITS EDINBURGH"/>
    <s v="IAM TRYING TO TAKE MY DEBUT PLAY BROKEN BISCUITS TO EDINGBURGH FESTIVAL 2015 AND REALLY NEED SOME FUNDING TO HELP ME ACHIEVE THIS GOAL"/>
    <x v="7"/>
    <n v="4580"/>
    <x v="3"/>
    <s v="GB"/>
    <s v="GBP"/>
    <n v="1427414400"/>
    <n v="1422656201"/>
    <b v="0"/>
    <n v="65"/>
    <b v="1"/>
    <x v="23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s v="US"/>
    <s v="USD"/>
    <n v="1487635653"/>
    <n v="1486426053"/>
    <b v="0"/>
    <n v="53"/>
    <b v="1"/>
    <x v="38"/>
    <n v="1.5309999999999999"/>
    <n v="57.773584905660378"/>
    <x v="5"/>
    <s v="tabletop games"/>
    <x v="3678"/>
    <d v="2441-05-31T01:15:30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s v="US"/>
    <s v="USD"/>
    <n v="1406087940"/>
    <n v="1404141626"/>
    <b v="0"/>
    <n v="37"/>
    <b v="1"/>
    <x v="23"/>
    <n v="1.532"/>
    <n v="41.405405405405403"/>
    <x v="8"/>
    <s v="plays"/>
    <x v="3679"/>
    <d v="2415-07-28T15:50:00"/>
  </r>
  <r>
    <n v="2235"/>
    <s v="Miniature Scenery Terrain for Tabletop gaming and Wargames"/>
    <s v="An amazing set of sceneries to create unique atmospheres for your tabletop gaming."/>
    <x v="75"/>
    <n v="19931"/>
    <x v="3"/>
    <s v="CA"/>
    <s v="CAD"/>
    <n v="1427585511"/>
    <n v="1424997111"/>
    <b v="0"/>
    <n v="147"/>
    <b v="1"/>
    <x v="38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GB"/>
    <s v="GBP"/>
    <n v="1459378085"/>
    <n v="1456789685"/>
    <b v="0"/>
    <n v="21"/>
    <b v="1"/>
    <x v="23"/>
    <n v="1.5331632653061225"/>
    <n v="143.0952380952381"/>
    <x v="8"/>
    <s v="plays"/>
    <x v="3681"/>
    <d v="2432-06-16T12:00:50"/>
  </r>
  <r>
    <n v="76"/>
    <s v="Star Wars: Insidious"/>
    <s v="Karn A'Mor has awoken bloodied on a distant battlefield with no memory of his past! JOIN THE RESISTANCE and find out more..."/>
    <x v="119"/>
    <n v="460"/>
    <x v="3"/>
    <s v="US"/>
    <s v="USD"/>
    <n v="1325007358"/>
    <n v="1319819758"/>
    <b v="0"/>
    <n v="15"/>
    <b v="1"/>
    <x v="30"/>
    <n v="1.5333333333333334"/>
    <n v="30.666666666666668"/>
    <x v="0"/>
    <s v="shorts"/>
    <x v="3682"/>
    <d v="2389-11-17T07:59:40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x v="3"/>
    <s v="GB"/>
    <s v="GBP"/>
    <n v="1450612740"/>
    <n v="1448040425"/>
    <b v="0"/>
    <n v="17"/>
    <b v="1"/>
    <x v="23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s v="US"/>
    <s v="USD"/>
    <n v="1465837200"/>
    <n v="1463971172"/>
    <b v="0"/>
    <n v="14"/>
    <b v="1"/>
    <x v="23"/>
    <n v="1.534"/>
    <n v="109.57142857142857"/>
    <x v="8"/>
    <s v="plays"/>
    <x v="3684"/>
    <d v="2434-07-04T02:00:00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s v="US"/>
    <s v="USD"/>
    <n v="1366222542"/>
    <n v="1363630542"/>
    <b v="0"/>
    <n v="554"/>
    <b v="1"/>
    <x v="39"/>
    <n v="1.5345200000000001"/>
    <n v="138.49458483754512"/>
    <x v="1"/>
    <s v="hardware"/>
    <x v="3685"/>
    <d v="2402-12-09T14:37:00"/>
  </r>
  <r>
    <n v="3712"/>
    <s v="IT'S JUST MY LIFE"/>
    <s v="Married, Single, Divorced, Straight, Gay, Transgendered, Birth Mother, Adoptive Mother.... Everyone has a story.  These are ours."/>
    <x v="37"/>
    <n v="11530"/>
    <x v="3"/>
    <s v="US"/>
    <s v="USD"/>
    <n v="1433055540"/>
    <n v="1431230867"/>
    <b v="0"/>
    <n v="104"/>
    <b v="1"/>
    <x v="23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x v="19"/>
    <n v="1538"/>
    <x v="3"/>
    <s v="US"/>
    <s v="USD"/>
    <n v="1423022400"/>
    <n v="1421436099"/>
    <b v="0"/>
    <n v="32"/>
    <b v="1"/>
    <x v="38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x v="134"/>
    <n v="92340.21"/>
    <x v="3"/>
    <s v="US"/>
    <s v="USD"/>
    <n v="1407549600"/>
    <n v="1404797428"/>
    <b v="1"/>
    <n v="1088"/>
    <b v="1"/>
    <x v="24"/>
    <n v="1.5390035000000002"/>
    <n v="84.871516544117654"/>
    <x v="8"/>
    <s v="spaces"/>
    <x v="3688"/>
    <d v="2416-01-13T20:00:00"/>
  </r>
  <r>
    <n v="1855"/>
    <s v="Motion Device Debut EP"/>
    <s v="11 year old Sara &amp; Motion Device want rock &amp; metal fans all over the world to unite and join the ROCK REVOLUTION!!!"/>
    <x v="89"/>
    <n v="13480.16"/>
    <x v="3"/>
    <s v="CA"/>
    <s v="CAD"/>
    <n v="1389012940"/>
    <n v="1385124940"/>
    <b v="0"/>
    <n v="191"/>
    <b v="1"/>
    <x v="32"/>
    <n v="1.5405897142857143"/>
    <n v="70.576753926701571"/>
    <x v="3"/>
    <s v="rock"/>
    <x v="3689"/>
    <d v="2410-02-28T09:16:40"/>
  </r>
  <r>
    <n v="2262"/>
    <s v="Riders: A Game About Cheating Doomsday"/>
    <s v="An RPG about mortal servants of the Horsemen of the Apocalypse deciding to not end the world."/>
    <x v="59"/>
    <n v="5087"/>
    <x v="3"/>
    <s v="US"/>
    <s v="USD"/>
    <n v="1416268800"/>
    <n v="1413295358"/>
    <b v="0"/>
    <n v="181"/>
    <b v="1"/>
    <x v="38"/>
    <n v="1.5415151515151515"/>
    <n v="28.104972375690608"/>
    <x v="5"/>
    <s v="tabletop games"/>
    <x v="3690"/>
    <d v="2418-10-19T00:00:00"/>
  </r>
  <r>
    <n v="3272"/>
    <s v="&quot;Next Stop&quot; - Adjusting to dating in NYC"/>
    <s v="A new original play that follows two Israeli singles navigate the humorous and confusing dating scene of NYC."/>
    <x v="20"/>
    <n v="15443"/>
    <x v="3"/>
    <s v="US"/>
    <s v="USD"/>
    <n v="1446814809"/>
    <n v="1444219209"/>
    <b v="1"/>
    <n v="145"/>
    <b v="1"/>
    <x v="23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x v="55"/>
    <n v="5410"/>
    <x v="3"/>
    <s v="AU"/>
    <s v="AUD"/>
    <n v="1433059187"/>
    <n v="1430467187"/>
    <b v="0"/>
    <n v="53"/>
    <b v="1"/>
    <x v="30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s v="US"/>
    <s v="USD"/>
    <n v="1486053409"/>
    <n v="1483461409"/>
    <b v="0"/>
    <n v="67"/>
    <b v="1"/>
    <x v="28"/>
    <n v="1.5469999999999999"/>
    <n v="69.268656716417908"/>
    <x v="6"/>
    <s v="small batch"/>
    <x v="3693"/>
    <d v="2440-11-28T22:08:10"/>
  </r>
  <r>
    <n v="62"/>
    <s v="SPECIMEN 0625c - Sci-Fi Thriller"/>
    <s v="A man is forced to repeatedly crawl through a mysterious maze not knowing who captured him or why, but he is determined to find out."/>
    <x v="7"/>
    <n v="4642"/>
    <x v="3"/>
    <s v="US"/>
    <s v="USD"/>
    <n v="1362337878"/>
    <n v="1360177878"/>
    <b v="0"/>
    <n v="48"/>
    <b v="1"/>
    <x v="30"/>
    <n v="1.5473333333333332"/>
    <n v="96.708333333333329"/>
    <x v="0"/>
    <s v="shorts"/>
    <x v="3694"/>
    <d v="2401-09-15T23:53:00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s v="US"/>
    <s v="USD"/>
    <n v="1403661600"/>
    <n v="1401196766"/>
    <b v="1"/>
    <n v="190"/>
    <b v="1"/>
    <x v="32"/>
    <n v="1.5493846153846154"/>
    <n v="53.005263157894738"/>
    <x v="3"/>
    <s v="rock"/>
    <x v="3695"/>
    <d v="2414-10-20T20:00:00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s v="US"/>
    <s v="USD"/>
    <n v="1346344425"/>
    <n v="1343320425"/>
    <b v="1"/>
    <n v="467"/>
    <b v="1"/>
    <x v="32"/>
    <n v="1.5497535999999998"/>
    <n v="82.963254817987149"/>
    <x v="3"/>
    <s v="rock"/>
    <x v="3696"/>
    <d v="2396-08-21T21:37:30"/>
  </r>
  <r>
    <n v="1761"/>
    <s v="I Wanted To See Boobs"/>
    <s v="A hardcover photobook telling the naked truth of a young photographers journey."/>
    <x v="67"/>
    <n v="155"/>
    <x v="3"/>
    <s v="GB"/>
    <s v="GBP"/>
    <n v="1442065060"/>
    <n v="1437745060"/>
    <b v="0"/>
    <n v="3"/>
    <b v="1"/>
    <x v="18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s v="GB"/>
    <s v="GBP"/>
    <n v="1423838916"/>
    <n v="1418654916"/>
    <b v="0"/>
    <n v="78"/>
    <b v="1"/>
    <x v="23"/>
    <n v="1.55"/>
    <n v="39.743589743589745"/>
    <x v="8"/>
    <s v="plays"/>
    <x v="3698"/>
    <d v="2421-03-13T04:06:00"/>
  </r>
  <r>
    <n v="850"/>
    <s v="Yet Further: Sioum's Second Full-Length Album"/>
    <s v="Help Chicago-based instrumental group Sioum complete the production of their 2nd full-length album."/>
    <x v="1"/>
    <n v="6207"/>
    <x v="3"/>
    <s v="US"/>
    <s v="USD"/>
    <n v="1461560340"/>
    <n v="1458762717"/>
    <b v="0"/>
    <n v="133"/>
    <b v="1"/>
    <x v="33"/>
    <n v="1.55175"/>
    <n v="46.669172932330824"/>
    <x v="3"/>
    <s v="metal"/>
    <x v="3699"/>
    <d v="2433-02-24T01:50:00"/>
  </r>
  <r>
    <n v="26"/>
    <s v="You, Me &amp; Sicily:  Part I Editing"/>
    <s v="Highlighting Sicily's points of light: its extraordinary people. Editing phase is now underway!!!"/>
    <x v="203"/>
    <n v="1940"/>
    <x v="3"/>
    <s v="US"/>
    <s v="USD"/>
    <n v="1408278144"/>
    <n v="1404822144"/>
    <b v="0"/>
    <n v="19"/>
    <b v="1"/>
    <x v="29"/>
    <n v="1.552"/>
    <n v="102.10526315789474"/>
    <x v="0"/>
    <s v="television"/>
    <x v="3700"/>
    <d v="2416-04-07T03:44:00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s v="US"/>
    <s v="USD"/>
    <n v="1433314740"/>
    <n v="1430600401"/>
    <b v="0"/>
    <n v="56"/>
    <b v="1"/>
    <x v="23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x v="20"/>
    <n v="15530"/>
    <x v="3"/>
    <s v="US"/>
    <s v="USD"/>
    <n v="1458835264"/>
    <n v="1456246864"/>
    <b v="0"/>
    <n v="75"/>
    <b v="1"/>
    <x v="18"/>
    <n v="1.5529999999999999"/>
    <n v="207.06666666666666"/>
    <x v="7"/>
    <s v="photobooks"/>
    <x v="3702"/>
    <d v="2432-04-14T16:10:40"/>
  </r>
  <r>
    <n v="1625"/>
    <s v="Redemption's New DVD!"/>
    <s v="Progressive metal band Redemption is preparing to film its second live DVD at the Progpower festival in Atlanta, GA in September, 2012."/>
    <x v="37"/>
    <n v="11650"/>
    <x v="3"/>
    <s v="US"/>
    <s v="USD"/>
    <n v="1347382053"/>
    <n v="1344962853"/>
    <b v="0"/>
    <n v="104"/>
    <b v="1"/>
    <x v="32"/>
    <n v="1.5533333333333332"/>
    <n v="112.01923076923077"/>
    <x v="3"/>
    <s v="rock"/>
    <x v="3703"/>
    <d v="2396-12-19T23:55:30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s v="US"/>
    <s v="USD"/>
    <n v="1358198400"/>
    <n v="1354580949"/>
    <b v="0"/>
    <n v="149"/>
    <b v="1"/>
    <x v="34"/>
    <n v="1.5551428571428572"/>
    <n v="36.530201342281877"/>
    <x v="2"/>
    <s v="nonfiction"/>
    <x v="3704"/>
    <d v="2400-05-24T21:20:00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s v="US"/>
    <s v="USD"/>
    <n v="1348202807"/>
    <n v="1343018807"/>
    <b v="0"/>
    <n v="60"/>
    <b v="1"/>
    <x v="37"/>
    <n v="1.5553333333333332"/>
    <n v="38.883333333333333"/>
    <x v="3"/>
    <s v="classical music"/>
    <x v="3705"/>
    <d v="2397-03-24T23:47:50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s v="US"/>
    <s v="USD"/>
    <n v="1344358860"/>
    <n v="1343682681"/>
    <b v="0"/>
    <n v="19"/>
    <b v="1"/>
    <x v="32"/>
    <n v="1.5571428571428572"/>
    <n v="28.684210526315791"/>
    <x v="3"/>
    <s v="rock"/>
    <x v="3706"/>
    <d v="2396-01-05T02:10:00"/>
  </r>
  <r>
    <n v="3716"/>
    <s v="Sylvia (a benefit show)"/>
    <s v="I am raising money to pay for the rights to produce Sylvia by A.R. Gurney. The show will be a fundraiser for Wayside Waifs."/>
    <x v="168"/>
    <n v="1246"/>
    <x v="3"/>
    <s v="US"/>
    <s v="USD"/>
    <n v="1453411109"/>
    <n v="1450819109"/>
    <b v="0"/>
    <n v="24"/>
    <b v="1"/>
    <x v="23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s v="US"/>
    <s v="USD"/>
    <n v="1350074261"/>
    <n v="1347482261"/>
    <b v="0"/>
    <n v="133"/>
    <b v="1"/>
    <x v="32"/>
    <n v="1.5590999999999999"/>
    <n v="117.22556390977444"/>
    <x v="3"/>
    <s v="rock"/>
    <x v="3708"/>
    <d v="2397-10-27T14:16:50"/>
  </r>
  <r>
    <n v="274"/>
    <s v="In Search of Nabad (Documentary Film)"/>
    <s v="An intimate documentary sharing the powerful voices of Seattle's Somali refugees and their search for peace in their new home."/>
    <x v="1"/>
    <n v="6240"/>
    <x v="3"/>
    <s v="US"/>
    <s v="USD"/>
    <n v="1333609140"/>
    <n v="1330638829"/>
    <b v="1"/>
    <n v="113"/>
    <b v="1"/>
    <x v="31"/>
    <n v="1.56"/>
    <n v="55.221238938053098"/>
    <x v="0"/>
    <s v="documentary"/>
    <x v="3709"/>
    <d v="2392-08-08T21:50:00"/>
  </r>
  <r>
    <n v="280"/>
    <s v="Korengal Theatrical Release"/>
    <s v="My latest film Korengal, takes us back to the same valley with the same troops as in my Academy AwardÂ® nominated film Restrepo."/>
    <x v="53"/>
    <n v="117108"/>
    <x v="3"/>
    <s v="US"/>
    <s v="USD"/>
    <n v="1401459035"/>
    <n v="1397571035"/>
    <b v="1"/>
    <n v="2139"/>
    <b v="1"/>
    <x v="31"/>
    <n v="1.5614399999999999"/>
    <n v="54.748948106591868"/>
    <x v="0"/>
    <s v="documentary"/>
    <x v="3710"/>
    <d v="2414-02-07T21:45:50"/>
  </r>
  <r>
    <n v="3534"/>
    <s v="Night of Ashes"/>
    <s v="A Theatrical Prequel to Hell's Rebels, the current Pathfinder Adventure Path from Paizo Publishing"/>
    <x v="6"/>
    <n v="7810"/>
    <x v="3"/>
    <s v="US"/>
    <s v="USD"/>
    <n v="1443711623"/>
    <n v="1440687623"/>
    <b v="0"/>
    <n v="204"/>
    <b v="1"/>
    <x v="23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x v="35"/>
    <n v="860"/>
    <x v="3"/>
    <s v="US"/>
    <s v="USD"/>
    <n v="1331621940"/>
    <n v="1329671572"/>
    <b v="0"/>
    <n v="33"/>
    <b v="1"/>
    <x v="36"/>
    <n v="1.5636363636363637"/>
    <n v="26.060606060606062"/>
    <x v="3"/>
    <s v="electronic music"/>
    <x v="3712"/>
    <d v="2391-12-22T21:50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s v="US"/>
    <s v="USD"/>
    <n v="1293937200"/>
    <n v="1291257298"/>
    <b v="0"/>
    <n v="13"/>
    <b v="1"/>
    <x v="37"/>
    <n v="1.5640000000000001"/>
    <n v="30.076923076923077"/>
    <x v="3"/>
    <s v="classical music"/>
    <x v="3713"/>
    <d v="2380-01-13T06:00:00"/>
  </r>
  <r>
    <n v="2523"/>
    <s v="Pater Noster Project"/>
    <s v="PATER NOSTER (2003) by Thomas Oboe Lee, scored for baritone solo and string quartet.  Hauntingly beautiful, yet never performed."/>
    <x v="78"/>
    <n v="1408"/>
    <x v="3"/>
    <s v="US"/>
    <s v="USD"/>
    <n v="1416270292"/>
    <n v="1413674692"/>
    <b v="0"/>
    <n v="26"/>
    <b v="1"/>
    <x v="37"/>
    <n v="1.5644444444444445"/>
    <n v="54.153846153846153"/>
    <x v="3"/>
    <s v="classical music"/>
    <x v="3714"/>
    <d v="2418-10-19T04:08:40"/>
  </r>
  <r>
    <n v="1959"/>
    <s v="Heat Seek NYC"/>
    <s v="A thermometer that connects to the internet to help New York City turn the heat on for thousands of tenants with no heat in the winter."/>
    <x v="20"/>
    <n v="15673.44"/>
    <x v="3"/>
    <s v="US"/>
    <s v="USD"/>
    <n v="1412121600"/>
    <n v="1408565860"/>
    <b v="1"/>
    <n v="424"/>
    <b v="1"/>
    <x v="39"/>
    <n v="1.5673440000000001"/>
    <n v="36.965660377358489"/>
    <x v="1"/>
    <s v="hardware"/>
    <x v="3715"/>
    <d v="2417-06-26T00:00:00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s v="US"/>
    <s v="USD"/>
    <n v="1434917049"/>
    <n v="1432325049"/>
    <b v="0"/>
    <n v="107"/>
    <b v="1"/>
    <x v="24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s v="US"/>
    <s v="USD"/>
    <n v="1339074857"/>
    <n v="1336482857"/>
    <b v="1"/>
    <n v="50"/>
    <b v="1"/>
    <x v="7"/>
    <n v="1.5697000000000001"/>
    <n v="37.672800000000002"/>
    <x v="3"/>
    <s v="indie rock"/>
    <x v="3717"/>
    <d v="2394-05-03T12:22:50"/>
  </r>
  <r>
    <n v="1515"/>
    <s v="Eyes as Big as Plates"/>
    <s v="Eyes as Big as Plates - The book! Featuring over 50 portraits, field notes and behind the scenes stories from seniors around the world."/>
    <x v="87"/>
    <n v="471567"/>
    <x v="3"/>
    <s v="NO"/>
    <s v="NOK"/>
    <n v="1458104697"/>
    <n v="1455516297"/>
    <b v="1"/>
    <n v="555"/>
    <b v="1"/>
    <x v="18"/>
    <n v="1.57189"/>
    <n v="849.67027027027029"/>
    <x v="7"/>
    <s v="photobooks"/>
    <x v="3718"/>
    <d v="2432-01-21T02:49:30"/>
  </r>
  <r>
    <n v="279"/>
    <s v="Instructions on Parting"/>
    <s v="This documentary film is an intimate portrait of love and loss that observes family and nature undergoing the cycle of birth to death."/>
    <x v="13"/>
    <n v="26744.11"/>
    <x v="3"/>
    <s v="US"/>
    <s v="USD"/>
    <n v="1488160860"/>
    <n v="1485237096"/>
    <b v="1"/>
    <n v="305"/>
    <b v="1"/>
    <x v="31"/>
    <n v="1.5731829411764706"/>
    <n v="87.685606557377056"/>
    <x v="0"/>
    <s v="documentary"/>
    <x v="3719"/>
    <d v="2441-07-30T20:10:00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s v="GB"/>
    <s v="GBP"/>
    <n v="1384374155"/>
    <n v="1381778555"/>
    <b v="0"/>
    <n v="301"/>
    <b v="1"/>
    <x v="38"/>
    <n v="1.5737692307692308"/>
    <n v="67.970099667774093"/>
    <x v="5"/>
    <s v="tabletop games"/>
    <x v="3720"/>
    <d v="2408-09-09T11:45:50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s v="AU"/>
    <s v="AUD"/>
    <n v="1467280800"/>
    <n v="1464921112"/>
    <b v="0"/>
    <n v="81"/>
    <b v="1"/>
    <x v="21"/>
    <n v="1.579"/>
    <n v="38.987654320987652"/>
    <x v="1"/>
    <s v="space exploration"/>
    <x v="3721"/>
    <d v="2434-12-18T04:00:00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s v="US"/>
    <s v="USD"/>
    <n v="1424548719"/>
    <n v="1419364719"/>
    <b v="0"/>
    <n v="15"/>
    <b v="1"/>
    <x v="24"/>
    <n v="1.58"/>
    <n v="158"/>
    <x v="8"/>
    <s v="spaces"/>
    <x v="3722"/>
    <d v="2421-06-03T07:46:30"/>
  </r>
  <r>
    <n v="3491"/>
    <s v="William Shakespeare's The Tempest"/>
    <s v="Shakespeare Company at UCLA presents The Tempest under the stars in the Fowler Museum Amphitheater. Bring your blankets and enjoy!"/>
    <x v="60"/>
    <n v="791"/>
    <x v="3"/>
    <s v="US"/>
    <s v="USD"/>
    <n v="1431928784"/>
    <n v="1430114384"/>
    <b v="0"/>
    <n v="10"/>
    <b v="1"/>
    <x v="23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s v="US"/>
    <s v="USD"/>
    <n v="1407758629"/>
    <n v="1404907429"/>
    <b v="0"/>
    <n v="139"/>
    <b v="1"/>
    <x v="34"/>
    <n v="1.5833333333333333"/>
    <n v="68.345323741007192"/>
    <x v="2"/>
    <s v="nonfiction"/>
    <x v="3724"/>
    <d v="2416-02-07T00:38:10"/>
  </r>
  <r>
    <n v="1219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x v="18"/>
    <n v="1.5916819571865444"/>
    <n v="102.86166007905139"/>
    <x v="7"/>
    <s v="photobooks"/>
    <x v="3725"/>
    <d v="2438-01-11T14:52:10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s v="US"/>
    <s v="USD"/>
    <n v="1443214800"/>
    <n v="1440008439"/>
    <b v="0"/>
    <n v="206"/>
    <b v="1"/>
    <x v="26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x v="320"/>
    <n v="558"/>
    <x v="3"/>
    <s v="GB"/>
    <s v="GBP"/>
    <n v="1476632178"/>
    <n v="1473953778"/>
    <b v="0"/>
    <n v="31"/>
    <b v="1"/>
    <x v="23"/>
    <n v="1.5942857142857143"/>
    <n v="18"/>
    <x v="8"/>
    <s v="plays"/>
    <x v="3727"/>
    <d v="2437-12-04T12:03:00"/>
  </r>
  <r>
    <n v="3483"/>
    <s v="The Faculty Lounge"/>
    <s v="Join 5 high school teachers in the lounge of every high school in America.  Hear what they never say in the classroom."/>
    <x v="314"/>
    <n v="5358"/>
    <x v="3"/>
    <s v="US"/>
    <s v="USD"/>
    <n v="1404403381"/>
    <n v="1401811381"/>
    <b v="0"/>
    <n v="133"/>
    <b v="1"/>
    <x v="23"/>
    <n v="1.599402985074627"/>
    <n v="40.285714285714285"/>
    <x v="8"/>
    <s v="plays"/>
    <x v="3728"/>
    <d v="2415-01-14T16:30:10"/>
  </r>
  <r>
    <n v="13"/>
    <s v="Can't Go Home"/>
    <s v="A travel series hosted by touring musicians that profiles a different American city in each episode."/>
    <x v="55"/>
    <n v="5599"/>
    <x v="3"/>
    <s v="US"/>
    <s v="USD"/>
    <n v="1466713620"/>
    <n v="1463588109"/>
    <b v="0"/>
    <n v="51"/>
    <b v="1"/>
    <x v="29"/>
    <n v="1.5997142857142856"/>
    <n v="109.78431372549019"/>
    <x v="0"/>
    <s v="television"/>
    <x v="3729"/>
    <d v="2434-10-13T12:30:00"/>
  </r>
  <r>
    <n v="813"/>
    <s v="Rules of Civility and Decent Behavior"/>
    <s v="A pre order campaign to fund the pressing of our second full length vinyl LP"/>
    <x v="17"/>
    <n v="2399.94"/>
    <x v="3"/>
    <s v="US"/>
    <s v="USD"/>
    <n v="1342825365"/>
    <n v="1340233365"/>
    <b v="0"/>
    <n v="96"/>
    <b v="1"/>
    <x v="32"/>
    <n v="1.59996"/>
    <n v="24.999375000000001"/>
    <x v="3"/>
    <s v="rock"/>
    <x v="3730"/>
    <d v="2395-07-11T14:27:30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s v="GB"/>
    <s v="GBP"/>
    <n v="1380449461"/>
    <n v="1375265461"/>
    <b v="0"/>
    <n v="13"/>
    <b v="1"/>
    <x v="34"/>
    <n v="1.6"/>
    <n v="4.9230769230769234"/>
    <x v="2"/>
    <s v="nonfiction"/>
    <x v="3731"/>
    <d v="2407-06-13T05:50:10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s v="GB"/>
    <s v="GBP"/>
    <n v="1461278208"/>
    <n v="1459463808"/>
    <b v="0"/>
    <n v="8"/>
    <b v="1"/>
    <x v="23"/>
    <n v="1.6"/>
    <n v="40"/>
    <x v="8"/>
    <s v="plays"/>
    <x v="3732"/>
    <d v="2433-01-22T10:08:00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s v="US"/>
    <s v="USD"/>
    <n v="1416988740"/>
    <n v="1414514153"/>
    <b v="1"/>
    <n v="930"/>
    <b v="1"/>
    <x v="23"/>
    <n v="1.6022808571428573"/>
    <n v="60.300892473118282"/>
    <x v="8"/>
    <s v="plays"/>
    <x v="3733"/>
    <d v="2419-01-10T07:50:00"/>
  </r>
  <r>
    <n v="1188"/>
    <s v="Because Dance."/>
    <s v="A photobook of young dancers and their inspiring stories, photographed in beautiful and unique locations."/>
    <x v="38"/>
    <n v="3211"/>
    <x v="3"/>
    <s v="CA"/>
    <s v="CAD"/>
    <n v="1482943740"/>
    <n v="1481129340"/>
    <b v="0"/>
    <n v="85"/>
    <b v="1"/>
    <x v="18"/>
    <n v="1.6054999999999999"/>
    <n v="37.776470588235291"/>
    <x v="7"/>
    <s v="photobooks"/>
    <x v="3734"/>
    <d v="2439-12-05T00:10:00"/>
  </r>
  <r>
    <n v="1666"/>
    <s v="Venus On Fire + Extraordinary Producer = Legendary New EP"/>
    <s v="Play a KEY role in Venus On Fire's success - Working with a World Class Producer to make a memorable EP."/>
    <x v="46"/>
    <n v="4022"/>
    <x v="3"/>
    <s v="US"/>
    <s v="USD"/>
    <n v="1364447073"/>
    <n v="1361858673"/>
    <b v="0"/>
    <n v="98"/>
    <b v="1"/>
    <x v="35"/>
    <n v="1.6088"/>
    <n v="41.04081632653061"/>
    <x v="3"/>
    <s v="pop"/>
    <x v="3735"/>
    <d v="2402-05-18T02:45:30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s v="US"/>
    <s v="USD"/>
    <n v="1460846347"/>
    <n v="1458254347"/>
    <b v="0"/>
    <n v="28"/>
    <b v="1"/>
    <x v="23"/>
    <n v="1.61"/>
    <n v="57.5"/>
    <x v="8"/>
    <s v="plays"/>
    <x v="3736"/>
    <d v="2432-12-03T10:31:10"/>
  </r>
  <r>
    <n v="2179"/>
    <s v="Woodhouse EP"/>
    <s v="Woodhouse is making an EP!  If you are a fan of whiskey and loud guitars, contribute to the cause!"/>
    <x v="19"/>
    <n v="1614"/>
    <x v="3"/>
    <s v="US"/>
    <s v="USD"/>
    <n v="1428725192"/>
    <n v="1426133192"/>
    <b v="0"/>
    <n v="21"/>
    <b v="1"/>
    <x v="32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s v="US"/>
    <s v="USD"/>
    <n v="1434017153"/>
    <n v="1431425153"/>
    <b v="1"/>
    <n v="353"/>
    <b v="1"/>
    <x v="39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s v="US"/>
    <s v="USD"/>
    <n v="1417845600"/>
    <n v="1415194553"/>
    <b v="1"/>
    <n v="615"/>
    <b v="1"/>
    <x v="18"/>
    <n v="1.6197999999999999"/>
    <n v="39.507317073170732"/>
    <x v="7"/>
    <s v="photobooks"/>
    <x v="3739"/>
    <d v="2419-04-19T12:00:00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s v="US"/>
    <s v="USD"/>
    <n v="1375908587"/>
    <n v="1372884587"/>
    <b v="1"/>
    <n v="389"/>
    <b v="1"/>
    <x v="32"/>
    <n v="1.6214066666666667"/>
    <n v="62.522107969151669"/>
    <x v="3"/>
    <s v="rock"/>
    <x v="3740"/>
    <d v="2406-01-03T16:17:50"/>
  </r>
  <r>
    <n v="3610"/>
    <s v="The Florence Company presents 'America'"/>
    <s v="The Florence Company premieres its first stage play at the Chelsea Theatre in London with an original piece of writing"/>
    <x v="19"/>
    <n v="1623"/>
    <x v="3"/>
    <s v="GB"/>
    <s v="GBP"/>
    <n v="1439806936"/>
    <n v="1437214936"/>
    <b v="0"/>
    <n v="31"/>
    <b v="1"/>
    <x v="23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s v="CA"/>
    <s v="CAD"/>
    <n v="1430693460"/>
    <n v="1428087153"/>
    <b v="0"/>
    <n v="17"/>
    <b v="1"/>
    <x v="23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s v="US"/>
    <s v="USD"/>
    <n v="1327776847"/>
    <n v="1325184847"/>
    <b v="0"/>
    <n v="30"/>
    <b v="1"/>
    <x v="38"/>
    <n v="1.6259999999999999"/>
    <n v="27.1"/>
    <x v="5"/>
    <s v="tabletop games"/>
    <x v="3743"/>
    <d v="2390-10-03T21:01:10"/>
  </r>
  <r>
    <n v="3165"/>
    <s v="THE MOON PLAY"/>
    <s v="THE MOON PLAY is a new play written by Carolyn Gilliam. The play follows an astronaut on the moon who has lost his reason to explore."/>
    <x v="45"/>
    <n v="1220"/>
    <x v="3"/>
    <s v="US"/>
    <s v="USD"/>
    <n v="1304395140"/>
    <n v="1302493760"/>
    <b v="1"/>
    <n v="21"/>
    <b v="1"/>
    <x v="23"/>
    <n v="1.6266666666666667"/>
    <n v="58.095238095238095"/>
    <x v="8"/>
    <s v="plays"/>
    <x v="3744"/>
    <d v="2383-05-07T15:50:00"/>
  </r>
  <r>
    <n v="1464"/>
    <s v="Science Studio"/>
    <s v="The Best Science Media on the Web"/>
    <x v="6"/>
    <n v="8160"/>
    <x v="3"/>
    <s v="US"/>
    <s v="USD"/>
    <n v="1361029958"/>
    <n v="1358437958"/>
    <b v="1"/>
    <n v="234"/>
    <b v="1"/>
    <x v="40"/>
    <n v="1.6319999999999999"/>
    <n v="34.871794871794869"/>
    <x v="2"/>
    <s v="radio &amp; podcasts"/>
    <x v="3745"/>
    <d v="2401-04-17T14:46:20"/>
  </r>
  <r>
    <n v="2639"/>
    <s v="Mission Space"/>
    <s v="Mission Space is run by me, a teenager who has a passion for space! I will fly a weather balloon to the edge of space with your help."/>
    <x v="119"/>
    <n v="492"/>
    <x v="3"/>
    <s v="GB"/>
    <s v="GBP"/>
    <n v="1424378748"/>
    <n v="1421786748"/>
    <b v="0"/>
    <n v="49"/>
    <b v="1"/>
    <x v="21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s v="IE"/>
    <s v="EUR"/>
    <n v="1449162000"/>
    <n v="1446570315"/>
    <b v="1"/>
    <n v="63"/>
    <b v="1"/>
    <x v="23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x v="41"/>
    <n v="49588"/>
    <x v="3"/>
    <s v="US"/>
    <s v="USD"/>
    <n v="1405479600"/>
    <n v="1401642425"/>
    <b v="0"/>
    <n v="827"/>
    <b v="1"/>
    <x v="29"/>
    <n v="1.6529333333333334"/>
    <n v="59.961305925030231"/>
    <x v="0"/>
    <s v="television"/>
    <x v="3748"/>
    <d v="2415-05-19T06:00:00"/>
  </r>
  <r>
    <n v="1760"/>
    <s v="Portraits by Aris Jerome"/>
    <s v="Thank you all so much for your pledges! We reached the goal! To continue supporting or for any questions email arisjerome@gmail.com"/>
    <x v="6"/>
    <n v="8272"/>
    <x v="3"/>
    <s v="US"/>
    <s v="USD"/>
    <n v="1456416513"/>
    <n v="1454688513"/>
    <b v="0"/>
    <n v="102"/>
    <b v="1"/>
    <x v="18"/>
    <n v="1.6544000000000001"/>
    <n v="81.098039215686271"/>
    <x v="7"/>
    <s v="photobooks"/>
    <x v="3749"/>
    <d v="2431-07-09T17:25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s v="US"/>
    <s v="USD"/>
    <n v="1275368340"/>
    <n v="1272692732"/>
    <b v="0"/>
    <n v="89"/>
    <b v="1"/>
    <x v="7"/>
    <n v="1.6608000000000001"/>
    <n v="46.651685393258425"/>
    <x v="3"/>
    <s v="indie rock"/>
    <x v="3750"/>
    <d v="2374-02-24T01:50:00"/>
  </r>
  <r>
    <n v="2637"/>
    <s v="SPEED OF LIGHT: Biggest Mystery of the Universe"/>
    <s v="Help us collect the data to solve the mystery of the century: Is light slowing down?"/>
    <x v="60"/>
    <n v="831"/>
    <x v="3"/>
    <s v="US"/>
    <s v="USD"/>
    <n v="1476277875"/>
    <n v="1474895475"/>
    <b v="0"/>
    <n v="26"/>
    <b v="1"/>
    <x v="21"/>
    <n v="1.6619999999999999"/>
    <n v="31.96153846153846"/>
    <x v="1"/>
    <s v="space exploration"/>
    <x v="3751"/>
    <d v="2437-10-24T11:52:30"/>
  </r>
  <r>
    <n v="1501"/>
    <s v="This is Nowhere"/>
    <s v="A hardcover book of surf, outdoor and nature photos from the British Columbia coast."/>
    <x v="419"/>
    <n v="86492"/>
    <x v="3"/>
    <s v="CA"/>
    <s v="CAD"/>
    <n v="1436364023"/>
    <n v="1433772023"/>
    <b v="1"/>
    <n v="885"/>
    <b v="1"/>
    <x v="18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x v="6"/>
    <n v="8320"/>
    <x v="3"/>
    <s v="US"/>
    <s v="USD"/>
    <n v="1420060920"/>
    <n v="1417556262"/>
    <b v="0"/>
    <n v="47"/>
    <b v="1"/>
    <x v="24"/>
    <n v="1.6639999999999999"/>
    <n v="177.02127659574469"/>
    <x v="8"/>
    <s v="spaces"/>
    <x v="3753"/>
    <d v="2419-12-31T21:40:00"/>
  </r>
  <r>
    <n v="1264"/>
    <s v="Bear. is recording their first ep!"/>
    <s v="We are a four piece from Golden, CO, and have our hearts on getting into the studio this fall to get music from our heads to your ears."/>
    <x v="217"/>
    <n v="1082"/>
    <x v="3"/>
    <s v="US"/>
    <s v="USD"/>
    <n v="1383062083"/>
    <n v="1380556483"/>
    <b v="1"/>
    <n v="34"/>
    <b v="1"/>
    <x v="32"/>
    <n v="1.6646153846153846"/>
    <n v="31.823529411764707"/>
    <x v="3"/>
    <s v="rock"/>
    <x v="3754"/>
    <d v="2408-04-10T15:07:10"/>
  </r>
  <r>
    <n v="35"/>
    <s v="Why Adam? A TV show about the science behind everyday life!"/>
    <s v="Why Adam? is an independent TV show that explores concepts of basic science in everyday life."/>
    <x v="19"/>
    <n v="1665"/>
    <x v="3"/>
    <s v="US"/>
    <s v="USD"/>
    <n v="1430179200"/>
    <n v="1428130814"/>
    <b v="0"/>
    <n v="28"/>
    <b v="1"/>
    <x v="29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x v="17"/>
    <n v="2500.25"/>
    <x v="3"/>
    <s v="US"/>
    <s v="USD"/>
    <n v="1295647200"/>
    <n v="1291428371"/>
    <b v="0"/>
    <n v="33"/>
    <b v="1"/>
    <x v="32"/>
    <n v="1.6668333333333334"/>
    <n v="75.765151515151516"/>
    <x v="3"/>
    <s v="rock"/>
    <x v="3756"/>
    <d v="2380-07-29T04:00:00"/>
  </r>
  <r>
    <n v="2055"/>
    <s v="The I2C and SPI Education System"/>
    <s v="An Arduino compatible shield matched with a web based tutorial system to teach you how to talk with I2C and SPI components."/>
    <x v="16"/>
    <n v="10045"/>
    <x v="3"/>
    <s v="US"/>
    <s v="USD"/>
    <n v="1417579200"/>
    <n v="1415031043"/>
    <b v="0"/>
    <n v="101"/>
    <b v="1"/>
    <x v="39"/>
    <n v="1.6741666666666666"/>
    <n v="99.455445544554451"/>
    <x v="1"/>
    <s v="hardware"/>
    <x v="3757"/>
    <d v="2419-03-19T16:00:00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s v="GB"/>
    <s v="GBP"/>
    <n v="1465709400"/>
    <n v="1462695073"/>
    <b v="0"/>
    <n v="34"/>
    <b v="1"/>
    <x v="32"/>
    <n v="1.6742857142857144"/>
    <n v="17.235294117647058"/>
    <x v="3"/>
    <s v="rock"/>
    <x v="3758"/>
    <d v="2434-06-19T07:00:00"/>
  </r>
  <r>
    <n v="1957"/>
    <s v="freeSoC and freeSoC Mini"/>
    <s v="An open hardware platform for the best microcontroller in the world."/>
    <x v="41"/>
    <n v="50251.41"/>
    <x v="3"/>
    <s v="US"/>
    <s v="USD"/>
    <n v="1351304513"/>
    <n v="1348712513"/>
    <b v="1"/>
    <n v="660"/>
    <b v="1"/>
    <x v="39"/>
    <n v="1.6750470000000002"/>
    <n v="76.138500000000008"/>
    <x v="1"/>
    <s v="hardware"/>
    <x v="3759"/>
    <d v="2398-03-18T23:38:50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s v="US"/>
    <s v="USD"/>
    <n v="1480174071"/>
    <n v="1477578471"/>
    <b v="0"/>
    <n v="111"/>
    <b v="1"/>
    <x v="28"/>
    <n v="1.6798"/>
    <n v="75.666666666666671"/>
    <x v="6"/>
    <s v="small batch"/>
    <x v="3760"/>
    <d v="2439-01-18T10:38:30"/>
  </r>
  <r>
    <n v="3028"/>
    <s v="A Home for Vegas Theatre Hub"/>
    <s v="We have a space! Help us fill it with a stage, chairs, gear and audiences' laughter!"/>
    <x v="6"/>
    <n v="8401"/>
    <x v="3"/>
    <s v="US"/>
    <s v="USD"/>
    <n v="1471242025"/>
    <n v="1468650025"/>
    <b v="0"/>
    <n v="99"/>
    <b v="1"/>
    <x v="24"/>
    <n v="1.6801999999999999"/>
    <n v="84.858585858585855"/>
    <x v="8"/>
    <s v="spaces"/>
    <x v="3761"/>
    <d v="2436-03-20T15:24:10"/>
  </r>
  <r>
    <n v="2058"/>
    <s v="Raspberry Pi Debug Clip"/>
    <s v="Making using the serial terminal on the Raspberry Pi as easy as Pi!"/>
    <x v="420"/>
    <n v="4308"/>
    <x v="3"/>
    <s v="GB"/>
    <s v="GBP"/>
    <n v="1425326400"/>
    <n v="1421916830"/>
    <b v="0"/>
    <n v="410"/>
    <b v="1"/>
    <x v="39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x v="55"/>
    <n v="5907"/>
    <x v="3"/>
    <s v="US"/>
    <s v="USD"/>
    <n v="1364917965"/>
    <n v="1362329565"/>
    <b v="0"/>
    <n v="180"/>
    <b v="1"/>
    <x v="38"/>
    <n v="1.6877142857142857"/>
    <n v="32.81666666666667"/>
    <x v="5"/>
    <s v="tabletop games"/>
    <x v="3763"/>
    <d v="2402-07-11T14:47:30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s v="US"/>
    <s v="USD"/>
    <n v="1411980020"/>
    <n v="1409388020"/>
    <b v="0"/>
    <n v="13"/>
    <b v="1"/>
    <x v="23"/>
    <n v="1.6942857142857144"/>
    <n v="45.615384615384613"/>
    <x v="8"/>
    <s v="plays"/>
    <x v="3764"/>
    <d v="2417-06-09T14:43:20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s v="GB"/>
    <s v="GBP"/>
    <n v="1462017600"/>
    <n v="1458820564"/>
    <b v="0"/>
    <n v="72"/>
    <b v="1"/>
    <x v="21"/>
    <n v="1.6976511744127936"/>
    <n v="47.180555555555557"/>
    <x v="1"/>
    <s v="space exploration"/>
    <x v="3765"/>
    <d v="2433-04-18T00:00:00"/>
  </r>
  <r>
    <n v="1640"/>
    <s v="Lovers and Poets- music video"/>
    <s v="We are a friendly neighborhood electronic pop duo from Los Angeles. We want to shoot a music video for a song from our debut album."/>
    <x v="34"/>
    <n v="679.44"/>
    <x v="3"/>
    <s v="US"/>
    <s v="USD"/>
    <n v="1280800740"/>
    <n v="1279603955"/>
    <b v="0"/>
    <n v="17"/>
    <b v="1"/>
    <x v="32"/>
    <n v="1.6986000000000001"/>
    <n v="39.967058823529413"/>
    <x v="3"/>
    <s v="rock"/>
    <x v="3766"/>
    <d v="2375-11-14T19:50:00"/>
  </r>
  <r>
    <n v="2834"/>
    <s v="Thank You For Smoking"/>
    <s v="Thank You For Smoking. A play about love, 5 trillion cigarettes and how the Flintstones earned the tobacco industry millions."/>
    <x v="168"/>
    <n v="1360"/>
    <x v="3"/>
    <s v="GB"/>
    <s v="GBP"/>
    <n v="1422658930"/>
    <n v="1421362930"/>
    <b v="0"/>
    <n v="21"/>
    <b v="1"/>
    <x v="23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s v="US"/>
    <s v="USD"/>
    <n v="1444824021"/>
    <n v="1442232021"/>
    <b v="1"/>
    <n v="188"/>
    <b v="1"/>
    <x v="31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x v="96"/>
    <n v="45979.01"/>
    <x v="3"/>
    <s v="US"/>
    <s v="USD"/>
    <n v="1366635575"/>
    <n v="1363611575"/>
    <b v="0"/>
    <n v="682"/>
    <b v="1"/>
    <x v="39"/>
    <n v="1.7029262962962963"/>
    <n v="67.417903225806455"/>
    <x v="1"/>
    <s v="hardware"/>
    <x v="3769"/>
    <d v="2403-01-26T09:55:50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s v="NZ"/>
    <s v="NZD"/>
    <n v="1488622352"/>
    <n v="1486030352"/>
    <b v="0"/>
    <n v="91"/>
    <b v="1"/>
    <x v="23"/>
    <n v="1.7044444444444444"/>
    <n v="84.285714285714292"/>
    <x v="8"/>
    <s v="plays"/>
    <x v="3770"/>
    <d v="2441-09-22T06:05:20"/>
  </r>
  <r>
    <n v="3449"/>
    <s v="Love Letters To My Children, directed by Charles J. Ouda"/>
    <s v="Help us produce this original play! The play will be presented at the LSTFI July 12-14. Follow us on Facebook."/>
    <x v="168"/>
    <n v="1365"/>
    <x v="3"/>
    <s v="US"/>
    <s v="USD"/>
    <n v="1468036800"/>
    <n v="1465607738"/>
    <b v="0"/>
    <n v="20"/>
    <b v="1"/>
    <x v="23"/>
    <n v="1.70625"/>
    <n v="68.25"/>
    <x v="8"/>
    <s v="plays"/>
    <x v="3771"/>
    <d v="2435-03-15T16:00:00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s v="US"/>
    <s v="USD"/>
    <n v="1388473200"/>
    <n v="1385585434"/>
    <b v="1"/>
    <n v="85"/>
    <b v="1"/>
    <x v="7"/>
    <n v="1.7065217391304348"/>
    <n v="46.176470588235297"/>
    <x v="3"/>
    <s v="indie rock"/>
    <x v="3772"/>
    <d v="2409-12-27T22:00:00"/>
  </r>
  <r>
    <n v="3603"/>
    <s v="Thank You For Waiting"/>
    <s v="Help produce &quot;Thank You For Waiting,&quot; a new play that explores friendship, loss, and mental illness, at the 2016 Frigid Festival!"/>
    <x v="17"/>
    <n v="2560"/>
    <x v="3"/>
    <s v="US"/>
    <s v="USD"/>
    <n v="1446759880"/>
    <n v="1444164280"/>
    <b v="0"/>
    <n v="57"/>
    <b v="1"/>
    <x v="23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x v="19"/>
    <n v="1707"/>
    <x v="3"/>
    <s v="CA"/>
    <s v="CAD"/>
    <n v="1447079520"/>
    <n v="1443449265"/>
    <b v="0"/>
    <n v="28"/>
    <b v="1"/>
    <x v="26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x v="217"/>
    <n v="1111"/>
    <x v="3"/>
    <s v="US"/>
    <s v="USD"/>
    <n v="1308110340"/>
    <n v="1304770233"/>
    <b v="0"/>
    <n v="31"/>
    <b v="1"/>
    <x v="7"/>
    <n v="1.7092307692307693"/>
    <n v="35.838709677419352"/>
    <x v="3"/>
    <s v="indie rock"/>
    <x v="3775"/>
    <d v="2384-07-10T15:50:00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s v="US"/>
    <s v="USD"/>
    <n v="1378180800"/>
    <n v="1375113391"/>
    <b v="0"/>
    <n v="539"/>
    <b v="1"/>
    <x v="38"/>
    <n v="1.7104755366949576"/>
    <n v="25.42547309833024"/>
    <x v="5"/>
    <s v="tabletop games"/>
    <x v="3776"/>
    <d v="2406-09-23T16:00:00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s v="FR"/>
    <s v="EUR"/>
    <n v="1484444119"/>
    <n v="1481852119"/>
    <b v="0"/>
    <n v="109"/>
    <b v="1"/>
    <x v="32"/>
    <n v="1.7132499999999999"/>
    <n v="62.871559633027523"/>
    <x v="3"/>
    <s v="rock"/>
    <x v="3777"/>
    <d v="2440-05-26T15:53:10"/>
  </r>
  <r>
    <n v="2477"/>
    <s v="Debut Album"/>
    <s v="Releasing my first album in August, and I need your help in order to get it done!"/>
    <x v="45"/>
    <n v="1285"/>
    <x v="3"/>
    <s v="US"/>
    <s v="USD"/>
    <n v="1344789345"/>
    <n v="1340901345"/>
    <b v="0"/>
    <n v="41"/>
    <b v="1"/>
    <x v="7"/>
    <n v="1.7133333333333334"/>
    <n v="31.341463414634145"/>
    <x v="3"/>
    <s v="indie rock"/>
    <x v="3778"/>
    <d v="2396-02-23T21:57:30"/>
  </r>
  <r>
    <n v="2976"/>
    <s v="Pizza Delique"/>
    <s v="A play that addresses an important social issue, brought to light by members of the UoM Drama Society."/>
    <x v="413"/>
    <n v="120"/>
    <x v="3"/>
    <s v="GB"/>
    <s v="GBP"/>
    <n v="1457870400"/>
    <n v="1456421530"/>
    <b v="0"/>
    <n v="14"/>
    <b v="1"/>
    <x v="23"/>
    <n v="1.7142857142857142"/>
    <n v="8.5714285714285712"/>
    <x v="8"/>
    <s v="plays"/>
    <x v="3779"/>
    <d v="2431-12-25T00:00:00"/>
  </r>
  <r>
    <n v="3343"/>
    <s v="The Girl Who Touched the Stars"/>
    <s v="Two sisters make a set of paper dolls which take them on a journey across lands, creating memories along the way."/>
    <x v="121"/>
    <n v="1200"/>
    <x v="3"/>
    <s v="GB"/>
    <s v="GBP"/>
    <n v="1460553480"/>
    <n v="1458770384"/>
    <b v="0"/>
    <n v="23"/>
    <b v="1"/>
    <x v="23"/>
    <n v="1.7142857142857142"/>
    <n v="52.173913043478258"/>
    <x v="8"/>
    <s v="plays"/>
    <x v="3780"/>
    <d v="2432-10-30T13:00:00"/>
  </r>
  <r>
    <n v="3178"/>
    <s v="Cutting Off Kate Bush"/>
    <s v="Cutting Off Kate Bush is a one-woman show written &amp; performed by Lucy Benson-Brown, premiering at the Edinburgh Fringe Festival 2014"/>
    <x v="17"/>
    <n v="2576"/>
    <x v="3"/>
    <s v="GB"/>
    <s v="GBP"/>
    <n v="1405521075"/>
    <n v="1402929075"/>
    <b v="1"/>
    <n v="78"/>
    <b v="1"/>
    <x v="23"/>
    <n v="1.7173333333333334"/>
    <n v="33.025641025641029"/>
    <x v="8"/>
    <s v="plays"/>
    <x v="3781"/>
    <d v="2415-05-24T01:12:30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s v="US"/>
    <s v="USD"/>
    <n v="1420773970"/>
    <n v="1418095570"/>
    <b v="1"/>
    <n v="294"/>
    <b v="1"/>
    <x v="21"/>
    <n v="1.7176130000000001"/>
    <n v="58.422210884353746"/>
    <x v="1"/>
    <s v="space exploration"/>
    <x v="3782"/>
    <d v="2420-03-23T10:21:40"/>
  </r>
  <r>
    <n v="2996"/>
    <s v="Sea Tea Improv's Comedy Theater in Hartford, CT"/>
    <s v="A permanent home for comedy in Connecticut in the heart of downtown Hartford."/>
    <x v="104"/>
    <n v="60180"/>
    <x v="3"/>
    <s v="US"/>
    <s v="USD"/>
    <n v="1432677240"/>
    <n v="1427493240"/>
    <b v="0"/>
    <n v="392"/>
    <b v="1"/>
    <x v="24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x v="47"/>
    <n v="15505"/>
    <x v="3"/>
    <s v="US"/>
    <s v="USD"/>
    <n v="1446346800"/>
    <n v="1443714800"/>
    <b v="0"/>
    <n v="89"/>
    <b v="1"/>
    <x v="18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s v="US"/>
    <s v="USD"/>
    <n v="1411787307"/>
    <n v="1409195307"/>
    <b v="0"/>
    <n v="110"/>
    <b v="1"/>
    <x v="7"/>
    <n v="1.7243333333333333"/>
    <n v="94.054545454545448"/>
    <x v="3"/>
    <s v="indie rock"/>
    <x v="3785"/>
    <d v="2417-05-18T07:24:30"/>
  </r>
  <r>
    <n v="1881"/>
    <s v="Story Rock by The Jolly Llamas -- Our First Album!"/>
    <s v="We're now raising money to produce a music video. Those who donate get a vote in deciding which song!"/>
    <x v="38"/>
    <n v="3453.69"/>
    <x v="3"/>
    <s v="US"/>
    <s v="USD"/>
    <n v="1425955189"/>
    <n v="1423366789"/>
    <b v="0"/>
    <n v="70"/>
    <b v="1"/>
    <x v="7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s v="US"/>
    <s v="USD"/>
    <n v="1335153600"/>
    <n v="1332199618"/>
    <b v="0"/>
    <n v="43"/>
    <b v="1"/>
    <x v="32"/>
    <n v="1.728"/>
    <n v="100.46511627906976"/>
    <x v="3"/>
    <s v="rock"/>
    <x v="3787"/>
    <d v="2393-02-03T16:00:00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s v="US"/>
    <s v="USD"/>
    <n v="1443242021"/>
    <n v="1440650021"/>
    <b v="0"/>
    <n v="115"/>
    <b v="1"/>
    <x v="28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x v="17"/>
    <n v="2598"/>
    <x v="3"/>
    <s v="US"/>
    <s v="USD"/>
    <n v="1343943420"/>
    <n v="1341524220"/>
    <b v="0"/>
    <n v="81"/>
    <b v="1"/>
    <x v="34"/>
    <n v="1.732"/>
    <n v="32.074074074074076"/>
    <x v="2"/>
    <s v="nonfiction"/>
    <x v="3789"/>
    <d v="2395-11-18T00:10:00"/>
  </r>
  <r>
    <n v="64"/>
    <s v="Millennial, The Movie"/>
    <s v="At the dawn of the New Millennium, a group of teenagers battle the Y2K bug to save humanity from boredom. The 2nd film by and/or."/>
    <x v="4"/>
    <n v="2080"/>
    <x v="3"/>
    <s v="US"/>
    <s v="USD"/>
    <n v="1373243181"/>
    <n v="1370651181"/>
    <b v="0"/>
    <n v="24"/>
    <b v="1"/>
    <x v="30"/>
    <n v="1.7333333333333334"/>
    <n v="86.666666666666671"/>
    <x v="0"/>
    <s v="shorts"/>
    <x v="3790"/>
    <d v="2405-03-01T04:23:30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s v="US"/>
    <s v="USD"/>
    <n v="1429852797"/>
    <n v="1426396797"/>
    <b v="1"/>
    <n v="303"/>
    <b v="1"/>
    <x v="31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s v="US"/>
    <s v="USD"/>
    <n v="1471539138"/>
    <n v="1468947138"/>
    <b v="1"/>
    <n v="140"/>
    <b v="1"/>
    <x v="18"/>
    <n v="1.7400576923076922"/>
    <n v="32.315357142857138"/>
    <x v="7"/>
    <s v="photobooks"/>
    <x v="3792"/>
    <d v="2436-04-24T00:43:00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s v="US"/>
    <s v="USD"/>
    <n v="1303675296"/>
    <n v="1300996896"/>
    <b v="0"/>
    <n v="168"/>
    <b v="1"/>
    <x v="35"/>
    <n v="1.7423040000000001"/>
    <n v="51.854285714285716"/>
    <x v="3"/>
    <s v="pop"/>
    <x v="3793"/>
    <d v="2383-02-13T08:16:00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s v="GB"/>
    <s v="GBP"/>
    <n v="1459702800"/>
    <n v="1457690386"/>
    <b v="0"/>
    <n v="38"/>
    <b v="1"/>
    <x v="23"/>
    <n v="1.744"/>
    <n v="68.84210526315789"/>
    <x v="8"/>
    <s v="plays"/>
    <x v="3794"/>
    <d v="2432-07-24T02:00:00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s v="US"/>
    <s v="USD"/>
    <n v="1451620800"/>
    <n v="1449171508"/>
    <b v="0"/>
    <n v="33"/>
    <b v="1"/>
    <x v="23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s v="US"/>
    <s v="USD"/>
    <n v="1311298745"/>
    <n v="1309311545"/>
    <b v="0"/>
    <n v="56"/>
    <b v="1"/>
    <x v="35"/>
    <n v="1.75"/>
    <n v="62.5"/>
    <x v="3"/>
    <s v="pop"/>
    <x v="3796"/>
    <d v="2385-07-14T16:30:50"/>
  </r>
  <r>
    <n v="3255"/>
    <s v="Henry V"/>
    <s v="5 Actors, 30 Characters, 90 Minutes._x000a_Let us transport you from London to the fields of Agincourt, using the power of your imagination."/>
    <x v="119"/>
    <n v="525"/>
    <x v="3"/>
    <s v="GB"/>
    <s v="GBP"/>
    <n v="1412706375"/>
    <n v="1410114375"/>
    <b v="1"/>
    <n v="18"/>
    <b v="1"/>
    <x v="23"/>
    <n v="1.75"/>
    <n v="29.166666666666668"/>
    <x v="8"/>
    <s v="plays"/>
    <x v="3797"/>
    <d v="2417-09-01T16:22:30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s v="US"/>
    <s v="USD"/>
    <n v="1422075540"/>
    <n v="1419979544"/>
    <b v="0"/>
    <n v="18"/>
    <b v="1"/>
    <x v="23"/>
    <n v="1.75"/>
    <n v="68.055555555555557"/>
    <x v="8"/>
    <s v="plays"/>
    <x v="3798"/>
    <d v="2420-08-21T01:50:00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s v="US"/>
    <s v="USD"/>
    <n v="1465527600"/>
    <n v="1462252542"/>
    <b v="0"/>
    <n v="54"/>
    <b v="1"/>
    <x v="23"/>
    <n v="1.7533333333333334"/>
    <n v="48.703703703703702"/>
    <x v="8"/>
    <s v="plays"/>
    <x v="3799"/>
    <d v="2434-05-29T06:00:00"/>
  </r>
  <r>
    <n v="2313"/>
    <s v="A SUNNY DAY IN GLASGOW"/>
    <s v="A Sunny Day in Glasgow are recording a new album and we need your help!"/>
    <x v="6"/>
    <n v="8792.02"/>
    <x v="3"/>
    <s v="US"/>
    <s v="USD"/>
    <n v="1336086026"/>
    <n v="1333494026"/>
    <b v="1"/>
    <n v="157"/>
    <b v="1"/>
    <x v="7"/>
    <n v="1.7584040000000001"/>
    <n v="56.000127388535034"/>
    <x v="3"/>
    <s v="indie rock"/>
    <x v="3800"/>
    <d v="2393-05-22T14:04:20"/>
  </r>
  <r>
    <n v="1531"/>
    <s v="Smell the [City of] Roses"/>
    <s v="A street level, film, photographic representation of the character of the City of Roses, from a native Portlander's honest perspective."/>
    <x v="423"/>
    <n v="4135"/>
    <x v="3"/>
    <s v="US"/>
    <s v="USD"/>
    <n v="1417402800"/>
    <n v="1414610126"/>
    <b v="1"/>
    <n v="73"/>
    <b v="1"/>
    <x v="18"/>
    <n v="1.7595744680851064"/>
    <n v="56.643835616438359"/>
    <x v="7"/>
    <s v="photobooks"/>
    <x v="3801"/>
    <d v="2419-02-27T06:00:00"/>
  </r>
  <r>
    <n v="287"/>
    <s v="In Country: A Documentary Film (POSTPRODUCTION)"/>
    <s v="War is hell. Why would anyone want to spend their weekends there?"/>
    <x v="57"/>
    <n v="26445"/>
    <x v="3"/>
    <s v="US"/>
    <s v="USD"/>
    <n v="1351828800"/>
    <n v="1349160018"/>
    <b v="1"/>
    <n v="290"/>
    <b v="1"/>
    <x v="31"/>
    <n v="1.7629999999999999"/>
    <n v="91.189655172413794"/>
    <x v="0"/>
    <s v="documentary"/>
    <x v="3802"/>
    <d v="2398-05-18T16:00:00"/>
  </r>
  <r>
    <n v="2989"/>
    <s v="Let's Light Up The Gem!"/>
    <s v="Bring the movies back to Bethel, Maine."/>
    <x v="2"/>
    <n v="35307"/>
    <x v="3"/>
    <s v="US"/>
    <s v="USD"/>
    <n v="1450673940"/>
    <n v="1448756962"/>
    <b v="0"/>
    <n v="364"/>
    <b v="1"/>
    <x v="24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s v="US"/>
    <s v="USD"/>
    <n v="1272480540"/>
    <n v="1267220191"/>
    <b v="1"/>
    <n v="65"/>
    <b v="1"/>
    <x v="31"/>
    <n v="1.7743366666666667"/>
    <n v="81.892461538461546"/>
    <x v="0"/>
    <s v="documentary"/>
    <x v="3804"/>
    <d v="2373-03-26T20:10:00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s v="US"/>
    <s v="USD"/>
    <n v="1398477518"/>
    <n v="1395885518"/>
    <b v="1"/>
    <n v="158"/>
    <b v="1"/>
    <x v="39"/>
    <n v="1.7867599999999999"/>
    <n v="282.71518987341773"/>
    <x v="1"/>
    <s v="hardware"/>
    <x v="3805"/>
    <d v="2413-02-27T19:46:20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s v="US"/>
    <s v="USD"/>
    <n v="1289975060"/>
    <n v="1287379460"/>
    <b v="1"/>
    <n v="244"/>
    <b v="1"/>
    <x v="31"/>
    <n v="1.789525"/>
    <n v="73.341188524590166"/>
    <x v="0"/>
    <s v="documentary"/>
    <x v="3806"/>
    <d v="2378-10-11T16:03:20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s v="US"/>
    <s v="USD"/>
    <n v="1367588645"/>
    <n v="1364996645"/>
    <b v="0"/>
    <n v="74"/>
    <b v="1"/>
    <x v="34"/>
    <n v="1.7909909909909909"/>
    <n v="53.729729729729726"/>
    <x v="2"/>
    <s v="nonfiction"/>
    <x v="3807"/>
    <d v="2403-05-16T17:20:50"/>
  </r>
  <r>
    <n v="823"/>
    <s v="Debut Album"/>
    <s v="Eyes For Fire is finally ready to release their Debut Album but we need YOU to help us put the final touches on it."/>
    <x v="168"/>
    <n v="1436"/>
    <x v="3"/>
    <s v="US"/>
    <s v="USD"/>
    <n v="1427062852"/>
    <n v="1424474452"/>
    <b v="0"/>
    <n v="33"/>
    <b v="1"/>
    <x v="32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x v="39"/>
    <n v="21588"/>
    <x v="3"/>
    <s v="DE"/>
    <s v="EUR"/>
    <n v="1470506400"/>
    <n v="1467358427"/>
    <b v="1"/>
    <n v="224"/>
    <b v="1"/>
    <x v="18"/>
    <n v="1.7989999999999999"/>
    <n v="96.375"/>
    <x v="7"/>
    <s v="photobooks"/>
    <x v="3809"/>
    <d v="2435-12-26T12:00:00"/>
  </r>
  <r>
    <n v="3007"/>
    <s v="Bethlem"/>
    <s v="Consuite for 2015 CoreCon.  An adventure into insanity."/>
    <x v="3"/>
    <n v="1080"/>
    <x v="3"/>
    <s v="US"/>
    <s v="USD"/>
    <n v="1429938683"/>
    <n v="1428124283"/>
    <b v="0"/>
    <n v="20"/>
    <b v="1"/>
    <x v="24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x v="67"/>
    <n v="180"/>
    <x v="3"/>
    <s v="GB"/>
    <s v="GBP"/>
    <n v="1462914000"/>
    <n v="1460914253"/>
    <b v="0"/>
    <n v="15"/>
    <b v="1"/>
    <x v="23"/>
    <n v="1.8"/>
    <n v="12"/>
    <x v="8"/>
    <s v="plays"/>
    <x v="3811"/>
    <d v="2433-07-30T18:00:00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s v="US"/>
    <s v="USD"/>
    <n v="1463972400"/>
    <n v="1462543114"/>
    <b v="0"/>
    <n v="445"/>
    <b v="1"/>
    <x v="38"/>
    <n v="1.8003333333333333"/>
    <n v="24.274157303370785"/>
    <x v="5"/>
    <s v="tabletop games"/>
    <x v="3812"/>
    <d v="2433-11-30T06:00:00"/>
  </r>
  <r>
    <n v="2465"/>
    <s v="The Lion Oh My - Our first full length release"/>
    <s v="An indie band from Spokane, WA looking to master and package their first full length album."/>
    <x v="121"/>
    <n v="1261"/>
    <x v="3"/>
    <s v="US"/>
    <s v="USD"/>
    <n v="1348420548"/>
    <n v="1345828548"/>
    <b v="0"/>
    <n v="48"/>
    <b v="1"/>
    <x v="7"/>
    <n v="1.8014285714285714"/>
    <n v="26.270833333333332"/>
    <x v="3"/>
    <s v="indie rock"/>
    <x v="3813"/>
    <d v="2397-04-19T04:38:00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s v="CA"/>
    <s v="CAD"/>
    <n v="1416211140"/>
    <n v="1413016216"/>
    <b v="0"/>
    <n v="28"/>
    <b v="1"/>
    <x v="23"/>
    <n v="1.8044444444444445"/>
    <n v="43.5"/>
    <x v="8"/>
    <s v="plays"/>
    <x v="3814"/>
    <d v="2418-10-12T07:50:00"/>
  </r>
  <r>
    <n v="785"/>
    <s v="Treedom's NEW album fund!"/>
    <s v="Treedom wants to record a second album! We have a lot of new material, and we wanted to capture our new sound in a record for our fans."/>
    <x v="60"/>
    <n v="903.14"/>
    <x v="3"/>
    <s v="US"/>
    <s v="USD"/>
    <n v="1362060915"/>
    <n v="1359468915"/>
    <b v="0"/>
    <n v="29"/>
    <b v="1"/>
    <x v="32"/>
    <n v="1.8062799999999999"/>
    <n v="31.142758620689655"/>
    <x v="3"/>
    <s v="rock"/>
    <x v="3815"/>
    <d v="2401-08-14T22:32:30"/>
  </r>
  <r>
    <n v="2170"/>
    <s v="STETSON'S NEW EP"/>
    <s v="We are a hard rock band from Northern California trying to raise $350 for our next EP. Be a part of our journey!"/>
    <x v="320"/>
    <n v="633"/>
    <x v="3"/>
    <s v="US"/>
    <s v="USD"/>
    <n v="1440266422"/>
    <n v="1436810422"/>
    <b v="0"/>
    <n v="19"/>
    <b v="1"/>
    <x v="32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x v="17"/>
    <n v="2713"/>
    <x v="3"/>
    <s v="US"/>
    <s v="USD"/>
    <n v="1488063839"/>
    <n v="1485471839"/>
    <b v="0"/>
    <n v="67"/>
    <b v="1"/>
    <x v="28"/>
    <n v="1.8086666666666666"/>
    <n v="40.492537313432834"/>
    <x v="6"/>
    <s v="small batch"/>
    <x v="3817"/>
    <d v="2441-07-19T14:39:50"/>
  </r>
  <r>
    <n v="389"/>
    <s v="The Food Cure"/>
    <s v="What difference can food really make? A documentary film about six people who make the radical choice to face cancer with their plates."/>
    <x v="150"/>
    <n v="123444.12"/>
    <x v="3"/>
    <s v="US"/>
    <s v="USD"/>
    <n v="1394233140"/>
    <n v="1391477450"/>
    <b v="0"/>
    <n v="1510"/>
    <b v="1"/>
    <x v="31"/>
    <n v="1.8153547058823529"/>
    <n v="81.75107284768211"/>
    <x v="0"/>
    <s v="documentary"/>
    <x v="3818"/>
    <d v="2411-10-25T13:50:00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s v="US"/>
    <s v="USD"/>
    <n v="1478785027"/>
    <n v="1476189427"/>
    <b v="0"/>
    <n v="120"/>
    <b v="1"/>
    <x v="39"/>
    <n v="1.8186315789473684"/>
    <n v="143.97499999999999"/>
    <x v="1"/>
    <s v="hardware"/>
    <x v="3819"/>
    <d v="2438-08-10T16:11:10"/>
  </r>
  <r>
    <n v="2455"/>
    <s v="Yo Mama's Sauces &amp; Rubs"/>
    <s v="Mama wants everyone to try her secret recipes for sauces and rubs. She uses only the freshest ingredients for them."/>
    <x v="119"/>
    <n v="546"/>
    <x v="3"/>
    <s v="US"/>
    <s v="USD"/>
    <n v="1461177950"/>
    <n v="1458758750"/>
    <b v="0"/>
    <n v="16"/>
    <b v="1"/>
    <x v="28"/>
    <n v="1.82"/>
    <n v="34.125"/>
    <x v="6"/>
    <s v="small batch"/>
    <x v="3820"/>
    <d v="2433-01-10T19:38:20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s v="US"/>
    <s v="USD"/>
    <n v="1372985760"/>
    <n v="1370393760"/>
    <b v="0"/>
    <n v="87"/>
    <b v="1"/>
    <x v="34"/>
    <n v="1.8281058823529412"/>
    <n v="71.443218390804603"/>
    <x v="2"/>
    <s v="nonfiction"/>
    <x v="3821"/>
    <d v="2405-01-30T09:20:00"/>
  </r>
  <r>
    <n v="37"/>
    <s v="The Journey"/>
    <s v="Take an unscripted, real-time journey with Greg Aiello to the planet's wildest and most iconic places on this adventure travel TV show."/>
    <x v="107"/>
    <n v="40357"/>
    <x v="3"/>
    <s v="US"/>
    <s v="USD"/>
    <n v="1425055079"/>
    <n v="1422463079"/>
    <b v="0"/>
    <n v="253"/>
    <b v="1"/>
    <x v="29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x v="60"/>
    <n v="920"/>
    <x v="3"/>
    <s v="GB"/>
    <s v="GBP"/>
    <n v="1433009400"/>
    <n v="1431795944"/>
    <b v="0"/>
    <n v="38"/>
    <b v="1"/>
    <x v="23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s v="GB"/>
    <s v="GBP"/>
    <n v="1455390126"/>
    <n v="1452798126"/>
    <b v="0"/>
    <n v="15"/>
    <b v="1"/>
    <x v="23"/>
    <n v="1.84"/>
    <n v="30.666666666666668"/>
    <x v="8"/>
    <s v="plays"/>
    <x v="3824"/>
    <d v="2431-03-12T22:21:00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s v="US"/>
    <s v="USD"/>
    <n v="1275364740"/>
    <n v="1269878058"/>
    <b v="1"/>
    <n v="108"/>
    <b v="1"/>
    <x v="31"/>
    <n v="1.8455999999999999"/>
    <n v="85.444444444444443"/>
    <x v="0"/>
    <s v="documentary"/>
    <x v="3825"/>
    <d v="2374-02-23T15:50:00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s v="US"/>
    <s v="USD"/>
    <n v="1458716340"/>
    <n v="1455721204"/>
    <b v="0"/>
    <n v="537"/>
    <b v="1"/>
    <x v="38"/>
    <n v="1.8461052631578947"/>
    <n v="65.318435754189949"/>
    <x v="5"/>
    <s v="tabletop games"/>
    <x v="3826"/>
    <d v="2432-03-31T21:50:00"/>
  </r>
  <r>
    <n v="2281"/>
    <s v="Lewis Robertson Band EP!"/>
    <s v="I am trying to get a new band off the ground, and in order to be taken seriously and get gigs, we need some killer recordings!"/>
    <x v="119"/>
    <n v="555"/>
    <x v="3"/>
    <s v="US"/>
    <s v="USD"/>
    <n v="1311576600"/>
    <n v="1306219897"/>
    <b v="0"/>
    <n v="11"/>
    <b v="1"/>
    <x v="32"/>
    <n v="1.85"/>
    <n v="50.454545454545453"/>
    <x v="3"/>
    <s v="rock"/>
    <x v="3827"/>
    <d v="2385-08-15T20:20:00"/>
  </r>
  <r>
    <n v="2282"/>
    <s v="Sage King's Debut Album"/>
    <s v="Sage King is recording his debut album and wants YOU to be a part of the creation process"/>
    <x v="45"/>
    <n v="1390"/>
    <x v="3"/>
    <s v="US"/>
    <s v="USD"/>
    <n v="1452744686"/>
    <n v="1447560686"/>
    <b v="0"/>
    <n v="12"/>
    <b v="1"/>
    <x v="32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s v="US"/>
    <s v="USD"/>
    <n v="1410266146"/>
    <n v="1407674146"/>
    <b v="0"/>
    <n v="45"/>
    <b v="1"/>
    <x v="23"/>
    <n v="1.855"/>
    <n v="41.222222222222221"/>
    <x v="8"/>
    <s v="plays"/>
    <x v="3829"/>
    <d v="2416-11-23T05:57:40"/>
  </r>
  <r>
    <n v="3707"/>
    <s v="A KC Fringe World Premiere: DESPERATE ACTS"/>
    <s v="Support this collection of new plays by Kansas City writers and the artists who are bringing it to life!"/>
    <x v="19"/>
    <n v="1860"/>
    <x v="3"/>
    <s v="US"/>
    <s v="USD"/>
    <n v="1469165160"/>
    <n v="1467335378"/>
    <b v="0"/>
    <n v="23"/>
    <b v="1"/>
    <x v="23"/>
    <n v="1.86"/>
    <n v="80.869565217391298"/>
    <x v="8"/>
    <s v="plays"/>
    <x v="3830"/>
    <d v="2435-07-24T06:20:00"/>
  </r>
  <r>
    <n v="2835"/>
    <s v="Land of the Three Towers"/>
    <s v="A celebratory community theatre project about the Focus E15 Occupation of empty council homes on Carpenters Estate."/>
    <x v="19"/>
    <n v="1870.99"/>
    <x v="3"/>
    <s v="GB"/>
    <s v="GBP"/>
    <n v="1449273600"/>
    <n v="1446742417"/>
    <b v="0"/>
    <n v="93"/>
    <b v="1"/>
    <x v="23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x v="3"/>
    <n v="1123.47"/>
    <x v="3"/>
    <s v="US"/>
    <s v="USD"/>
    <n v="1339732740"/>
    <n v="1338346281"/>
    <b v="0"/>
    <n v="29"/>
    <b v="1"/>
    <x v="7"/>
    <n v="1.8724499999999999"/>
    <n v="38.740344827586206"/>
    <x v="3"/>
    <s v="indie rock"/>
    <x v="3832"/>
    <d v="2394-07-18T15:50:00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s v="US"/>
    <s v="USD"/>
    <n v="1476579600"/>
    <n v="1474641914"/>
    <b v="0"/>
    <n v="50"/>
    <b v="1"/>
    <x v="21"/>
    <n v="1.873"/>
    <n v="37.46"/>
    <x v="1"/>
    <s v="space exploration"/>
    <x v="3833"/>
    <d v="2437-11-28T10:00:00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s v="US"/>
    <s v="USD"/>
    <n v="1445598000"/>
    <n v="1443302004"/>
    <b v="1"/>
    <n v="53"/>
    <b v="1"/>
    <x v="21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x v="6"/>
    <n v="9425.23"/>
    <x v="3"/>
    <s v="GB"/>
    <s v="GBP"/>
    <n v="1356004725"/>
    <n v="1353412725"/>
    <b v="1"/>
    <n v="302"/>
    <b v="1"/>
    <x v="23"/>
    <n v="1.885046"/>
    <n v="31.209370860927152"/>
    <x v="8"/>
    <s v="plays"/>
    <x v="3835"/>
    <d v="2399-09-13T23:47:30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s v="US"/>
    <s v="USD"/>
    <n v="1419051540"/>
    <n v="1416244863"/>
    <b v="1"/>
    <n v="441"/>
    <b v="1"/>
    <x v="40"/>
    <n v="1.8866966666666667"/>
    <n v="64.173356009070289"/>
    <x v="2"/>
    <s v="radio &amp; podcasts"/>
    <x v="3836"/>
    <d v="2419-09-06T01:50:00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s v="US"/>
    <s v="USD"/>
    <n v="1458874388"/>
    <n v="1456285988"/>
    <b v="0"/>
    <n v="66"/>
    <b v="1"/>
    <x v="32"/>
    <n v="1.8946666666666667"/>
    <n v="43.060606060606062"/>
    <x v="3"/>
    <s v="rock"/>
    <x v="3837"/>
    <d v="2432-04-19T04:51:20"/>
  </r>
  <r>
    <n v="3460"/>
    <s v="Pushers"/>
    <s v="'Pushers' is an exciting new play and the first project for brand new theatre company, Ain't Got No Home Productions."/>
    <x v="60"/>
    <n v="950"/>
    <x v="3"/>
    <s v="GB"/>
    <s v="GBP"/>
    <n v="1408106352"/>
    <n v="1406896752"/>
    <b v="0"/>
    <n v="19"/>
    <b v="1"/>
    <x v="23"/>
    <n v="1.9"/>
    <n v="50"/>
    <x v="8"/>
    <s v="plays"/>
    <x v="3838"/>
    <d v="2416-03-18T06:32:00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s v="US"/>
    <s v="USD"/>
    <n v="1410324720"/>
    <n v="1407784586"/>
    <b v="0"/>
    <n v="58"/>
    <b v="1"/>
    <x v="24"/>
    <n v="1.9084810126582279"/>
    <n v="259.94827586206895"/>
    <x v="8"/>
    <s v="spaces"/>
    <x v="3839"/>
    <d v="2416-11-30T00:40:00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s v="US"/>
    <s v="USD"/>
    <n v="1308359666"/>
    <n v="1305767666"/>
    <b v="1"/>
    <n v="688"/>
    <b v="1"/>
    <x v="31"/>
    <n v="1.9114"/>
    <n v="83.345930232558146"/>
    <x v="0"/>
    <s v="documentary"/>
    <x v="3840"/>
    <d v="2384-08-08T12:24:20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s v="US"/>
    <s v="USD"/>
    <n v="1370001600"/>
    <n v="1366879523"/>
    <b v="0"/>
    <n v="5812"/>
    <b v="1"/>
    <x v="39"/>
    <n v="1.9116676082790633"/>
    <n v="86.163845492085343"/>
    <x v="1"/>
    <s v="hardware"/>
    <x v="3841"/>
    <d v="2404-02-20T00:00:00"/>
  </r>
  <r>
    <n v="3456"/>
    <s v="THIEF"/>
    <s v="&quot;Thief,&quot; a one man touring show, a theatrical experience portraying a supernatural story about the 3 days Jesus spent in the grave."/>
    <x v="7"/>
    <n v="5739"/>
    <x v="3"/>
    <s v="US"/>
    <s v="USD"/>
    <n v="1406876340"/>
    <n v="1404190567"/>
    <b v="0"/>
    <n v="16"/>
    <b v="1"/>
    <x v="23"/>
    <n v="1.913"/>
    <n v="358.6875"/>
    <x v="8"/>
    <s v="plays"/>
    <x v="3842"/>
    <d v="2415-10-27T21:50:00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s v="US"/>
    <s v="USD"/>
    <n v="1400108640"/>
    <n v="1396923624"/>
    <b v="1"/>
    <n v="122"/>
    <b v="1"/>
    <x v="39"/>
    <n v="1.9233333333333333"/>
    <n v="23.647540983606557"/>
    <x v="1"/>
    <s v="hardware"/>
    <x v="3843"/>
    <d v="2413-09-04T14:40:00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s v="US"/>
    <s v="USD"/>
    <n v="1400006636"/>
    <n v="1397414636"/>
    <b v="1"/>
    <n v="306"/>
    <b v="1"/>
    <x v="39"/>
    <n v="1.9292499999999999"/>
    <n v="63.04738562091503"/>
    <x v="1"/>
    <s v="hardware"/>
    <x v="3844"/>
    <d v="2413-08-23T19:19:20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s v="US"/>
    <s v="USD"/>
    <n v="1414817940"/>
    <n v="1411489552"/>
    <b v="1"/>
    <n v="159"/>
    <b v="1"/>
    <x v="33"/>
    <n v="1.9413333333333334"/>
    <n v="36.628930817610062"/>
    <x v="3"/>
    <s v="metal"/>
    <x v="3845"/>
    <d v="2418-05-04T01:50:00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s v="US"/>
    <s v="USD"/>
    <n v="1424997000"/>
    <n v="1421983138"/>
    <b v="0"/>
    <n v="61"/>
    <b v="1"/>
    <x v="37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s v="US"/>
    <s v="USD"/>
    <n v="1288657560"/>
    <n v="1286319256"/>
    <b v="0"/>
    <n v="107"/>
    <b v="1"/>
    <x v="7"/>
    <n v="1.9537933333333333"/>
    <n v="27.3896261682243"/>
    <x v="3"/>
    <s v="indie rock"/>
    <x v="3847"/>
    <d v="2378-05-12T04:20:00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s v="US"/>
    <s v="USD"/>
    <n v="1397113140"/>
    <n v="1395168625"/>
    <b v="0"/>
    <n v="120"/>
    <b v="1"/>
    <x v="36"/>
    <n v="1.956"/>
    <n v="40.75"/>
    <x v="3"/>
    <s v="electronic music"/>
    <x v="3848"/>
    <d v="2412-09-22T21:50:00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s v="US"/>
    <s v="USD"/>
    <n v="1406129150"/>
    <n v="1400945150"/>
    <b v="0"/>
    <n v="1364"/>
    <b v="1"/>
    <x v="39"/>
    <n v="1.964"/>
    <n v="35.997067448680355"/>
    <x v="1"/>
    <s v="hardware"/>
    <x v="3849"/>
    <d v="2415-08-02T10:18:20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s v="US"/>
    <s v="USD"/>
    <n v="1342234920"/>
    <n v="1341892127"/>
    <b v="0"/>
    <n v="28"/>
    <b v="1"/>
    <x v="30"/>
    <n v="1.98"/>
    <n v="53.035714285714285"/>
    <x v="0"/>
    <s v="shorts"/>
    <x v="3850"/>
    <d v="2395-05-04T06:20:00"/>
  </r>
  <r>
    <n v="1952"/>
    <s v="Nix Color Sensor"/>
    <s v="Nix is a breakthrough smartphone accessory. Just scan an object and instantly view the color on your iPhone, Android, PC, or Mac."/>
    <x v="104"/>
    <n v="69465.33"/>
    <x v="3"/>
    <s v="CA"/>
    <s v="CAD"/>
    <n v="1381934015"/>
    <n v="1378737215"/>
    <b v="1"/>
    <n v="682"/>
    <b v="1"/>
    <x v="39"/>
    <n v="1.9847237142857144"/>
    <n v="101.85532258064516"/>
    <x v="1"/>
    <s v="hardware"/>
    <x v="3851"/>
    <d v="2407-12-02T01:35:50"/>
  </r>
  <r>
    <n v="1254"/>
    <s v="Album4"/>
    <s v="Fresh off the heels of, &quot;Let the Waves Come in Threes,&quot; (#6 National Folk Chart) we're making a new record. Huge thanks for your help!"/>
    <x v="224"/>
    <n v="13323"/>
    <x v="3"/>
    <s v="US"/>
    <s v="USD"/>
    <n v="1293857940"/>
    <n v="1288968886"/>
    <b v="1"/>
    <n v="141"/>
    <b v="1"/>
    <x v="32"/>
    <n v="1.9885074626865671"/>
    <n v="94.489361702127653"/>
    <x v="3"/>
    <s v="rock"/>
    <x v="3852"/>
    <d v="2380-01-04T01:5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s v="GB"/>
    <s v="GBP"/>
    <n v="1387958429"/>
    <n v="1385366429"/>
    <b v="0"/>
    <n v="1556"/>
    <b v="1"/>
    <x v="39"/>
    <n v="1.99215125"/>
    <n v="51.212114395886893"/>
    <x v="1"/>
    <s v="hardware"/>
    <x v="3853"/>
    <d v="2409-10-29T08:04:50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s v="AU"/>
    <s v="AUD"/>
    <n v="1435388154"/>
    <n v="1432796154"/>
    <b v="0"/>
    <n v="271"/>
    <b v="1"/>
    <x v="18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s v="US"/>
    <s v="USD"/>
    <n v="1431719379"/>
    <n v="1429127379"/>
    <b v="0"/>
    <n v="1"/>
    <b v="1"/>
    <x v="36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s v="US"/>
    <s v="USD"/>
    <n v="1410017131"/>
    <n v="1406129131"/>
    <b v="1"/>
    <n v="508"/>
    <b v="1"/>
    <x v="32"/>
    <n v="2.0015333333333332"/>
    <n v="118.2007874015748"/>
    <x v="3"/>
    <s v="rock"/>
    <x v="3856"/>
    <d v="2416-10-25T10:15:10"/>
  </r>
  <r>
    <n v="1836"/>
    <s v="KICKSTART OUR &lt;+3"/>
    <s v="Help fund our 2013 Sound &amp; Lighting Touring rig!"/>
    <x v="6"/>
    <n v="10017"/>
    <x v="3"/>
    <s v="US"/>
    <s v="USD"/>
    <n v="1361129129"/>
    <n v="1359660329"/>
    <b v="0"/>
    <n v="55"/>
    <b v="1"/>
    <x v="32"/>
    <n v="2.0034000000000001"/>
    <n v="182.12727272727273"/>
    <x v="3"/>
    <s v="rock"/>
    <x v="3857"/>
    <d v="2401-04-29T02:14:50"/>
  </r>
  <r>
    <n v="1950"/>
    <s v="Trebuchette - the snap-together, desktop trebuchet"/>
    <s v="We're building snap-together model trebuchets that are perfect for office warfare or annoying your roommate!"/>
    <x v="214"/>
    <n v="96248.960000000006"/>
    <x v="3"/>
    <s v="US"/>
    <s v="USD"/>
    <n v="1303446073"/>
    <n v="1300767673"/>
    <b v="1"/>
    <n v="1876"/>
    <b v="1"/>
    <x v="39"/>
    <n v="2.0051866666666669"/>
    <n v="51.3054157782516"/>
    <x v="1"/>
    <s v="hardware"/>
    <x v="3858"/>
    <d v="2383-01-17T19:32:10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s v="DE"/>
    <s v="EUR"/>
    <n v="1433996746"/>
    <n v="1431404746"/>
    <b v="1"/>
    <n v="729"/>
    <b v="1"/>
    <x v="39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s v="US"/>
    <s v="USD"/>
    <n v="1461096304"/>
    <n v="1458936304"/>
    <b v="0"/>
    <n v="125"/>
    <b v="1"/>
    <x v="18"/>
    <n v="2.0162"/>
    <n v="80.647999999999996"/>
    <x v="7"/>
    <s v="photobooks"/>
    <x v="3860"/>
    <d v="2433-01-01T08:50:40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s v="US"/>
    <s v="USD"/>
    <n v="1471503540"/>
    <n v="1468852306"/>
    <b v="0"/>
    <n v="113"/>
    <b v="1"/>
    <x v="35"/>
    <n v="2.0169999999999999"/>
    <n v="89.247787610619469"/>
    <x v="3"/>
    <s v="pop"/>
    <x v="3861"/>
    <d v="2436-04-19T21:50:00"/>
  </r>
  <r>
    <n v="2728"/>
    <s v="Multi-Function SSD Shield for the Raspberry Pi 2"/>
    <s v="SSD, WiFi, RTC w/Battery and high power USB all in one shield."/>
    <x v="57"/>
    <n v="30274"/>
    <x v="3"/>
    <s v="US"/>
    <s v="USD"/>
    <n v="1451485434"/>
    <n v="1448461434"/>
    <b v="0"/>
    <n v="392"/>
    <b v="1"/>
    <x v="39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x v="49"/>
    <n v="505"/>
    <x v="3"/>
    <s v="US"/>
    <s v="USD"/>
    <n v="1436551200"/>
    <n v="1435181628"/>
    <b v="0"/>
    <n v="17"/>
    <b v="1"/>
    <x v="23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x v="60"/>
    <n v="1010"/>
    <x v="3"/>
    <s v="US"/>
    <s v="USD"/>
    <n v="1440892800"/>
    <n v="1438715077"/>
    <b v="0"/>
    <n v="17"/>
    <b v="1"/>
    <x v="23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s v="GB"/>
    <s v="GBP"/>
    <n v="1456487532"/>
    <n v="1453895532"/>
    <b v="0"/>
    <n v="666"/>
    <b v="1"/>
    <x v="39"/>
    <n v="2.022322"/>
    <n v="45.547792792792798"/>
    <x v="1"/>
    <s v="hardware"/>
    <x v="3865"/>
    <d v="2431-07-17T22:42:00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s v="US"/>
    <s v="USD"/>
    <n v="1385932652"/>
    <n v="1383337052"/>
    <b v="1"/>
    <n v="109"/>
    <b v="1"/>
    <x v="32"/>
    <n v="2.0236666666666667"/>
    <n v="55.697247706422019"/>
    <x v="3"/>
    <s v="rock"/>
    <x v="3866"/>
    <d v="2409-03-08T20:55:20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s v="US"/>
    <s v="USD"/>
    <n v="1408114822"/>
    <n v="1405522822"/>
    <b v="0"/>
    <n v="311"/>
    <b v="1"/>
    <x v="28"/>
    <n v="2.0251494999999999"/>
    <n v="130.23469453376205"/>
    <x v="6"/>
    <s v="small batch"/>
    <x v="3867"/>
    <d v="2416-03-19T06:03:40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s v="US"/>
    <s v="USD"/>
    <n v="1356976800"/>
    <n v="1352820837"/>
    <b v="0"/>
    <n v="170"/>
    <b v="1"/>
    <x v="7"/>
    <n v="2.0262500000000001"/>
    <n v="47.676470588235297"/>
    <x v="3"/>
    <s v="indie rock"/>
    <x v="3868"/>
    <d v="2400-01-04T12:00:00"/>
  </r>
  <r>
    <n v="1378"/>
    <s v="SIX BY SEVEN"/>
    <s v="A psychedelic post rock masterpiece!"/>
    <x v="38"/>
    <n v="4067"/>
    <x v="3"/>
    <s v="GB"/>
    <s v="GBP"/>
    <n v="1470075210"/>
    <n v="1468779210"/>
    <b v="0"/>
    <n v="133"/>
    <b v="1"/>
    <x v="32"/>
    <n v="2.0335000000000001"/>
    <n v="30.578947368421051"/>
    <x v="3"/>
    <s v="rock"/>
    <x v="3869"/>
    <d v="2435-11-06T14:15:00"/>
  </r>
  <r>
    <n v="788"/>
    <s v="HELP UNRB GO ON TOUR!"/>
    <s v="With all of our money going towards our new full-length album and merch, we need your help so we don't end up stranded on tour."/>
    <x v="19"/>
    <n v="2035.05"/>
    <x v="3"/>
    <s v="US"/>
    <s v="USD"/>
    <n v="1341633540"/>
    <n v="1338336588"/>
    <b v="0"/>
    <n v="34"/>
    <b v="1"/>
    <x v="32"/>
    <n v="2.03505"/>
    <n v="59.85441176470588"/>
    <x v="3"/>
    <s v="rock"/>
    <x v="3870"/>
    <d v="2395-02-23T15:50:00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s v="CA"/>
    <s v="CAD"/>
    <n v="1450249140"/>
    <n v="1447055935"/>
    <b v="0"/>
    <n v="172"/>
    <b v="1"/>
    <x v="34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x v="19"/>
    <n v="2053"/>
    <x v="3"/>
    <s v="US"/>
    <s v="USD"/>
    <n v="1475342382"/>
    <n v="1472750382"/>
    <b v="0"/>
    <n v="45"/>
    <b v="1"/>
    <x v="32"/>
    <n v="2.0529999999999999"/>
    <n v="45.62222222222222"/>
    <x v="3"/>
    <s v="rock"/>
    <x v="3872"/>
    <d v="2437-07-08T05:17:00"/>
  </r>
  <r>
    <n v="1518"/>
    <s v="Amelia and the Animals: Photographs by Robin Schwartz"/>
    <s v="A photobook of Robin Schwartz's ongoing series with her daughter Amelia."/>
    <x v="57"/>
    <n v="30805"/>
    <x v="3"/>
    <s v="US"/>
    <s v="USD"/>
    <n v="1401565252"/>
    <n v="1398973252"/>
    <b v="1"/>
    <n v="236"/>
    <b v="1"/>
    <x v="18"/>
    <n v="2.0536666666666665"/>
    <n v="130.52966101694915"/>
    <x v="7"/>
    <s v="photobooks"/>
    <x v="3873"/>
    <d v="2414-02-20T04:48:40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s v="CA"/>
    <s v="CAD"/>
    <n v="1433206020"/>
    <n v="1430617209"/>
    <b v="0"/>
    <n v="30"/>
    <b v="1"/>
    <x v="36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x v="350"/>
    <n v="2065"/>
    <x v="3"/>
    <s v="US"/>
    <s v="USD"/>
    <n v="1400467759"/>
    <n v="1398480559"/>
    <b v="0"/>
    <n v="48"/>
    <b v="1"/>
    <x v="31"/>
    <n v="2.0670670670670672"/>
    <n v="43.020833333333336"/>
    <x v="0"/>
    <s v="documentary"/>
    <x v="3875"/>
    <d v="2413-10-16T04:13:10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s v="US"/>
    <s v="USD"/>
    <n v="1408021098"/>
    <n v="1405429098"/>
    <b v="1"/>
    <n v="1513"/>
    <b v="1"/>
    <x v="39"/>
    <n v="2.0674309000000002"/>
    <n v="136.6444745538665"/>
    <x v="1"/>
    <s v="hardware"/>
    <x v="3876"/>
    <d v="2416-03-08T09:43:00"/>
  </r>
  <r>
    <n v="1524"/>
    <s v="Heath - Limited Edition Split Zine - Make 100"/>
    <s v="Limited edition split zine by photographers AdeY and Kersti K. 100 signed and hand numbered copies!"/>
    <x v="7"/>
    <n v="6210"/>
    <x v="3"/>
    <s v="SE"/>
    <s v="SEK"/>
    <n v="1487592090"/>
    <n v="1485000090"/>
    <b v="1"/>
    <n v="28"/>
    <b v="1"/>
    <x v="18"/>
    <n v="2.0699999999999998"/>
    <n v="221.78571428571428"/>
    <x v="7"/>
    <s v="photobooks"/>
    <x v="3877"/>
    <d v="2441-05-26T00:15:00"/>
  </r>
  <r>
    <n v="1975"/>
    <s v="Bugle2: A DIY Phono Preamp"/>
    <s v="The Bugle2 is a second generation DIY kit phono preamplifier for vinyl playback."/>
    <x v="172"/>
    <n v="33393.339999999997"/>
    <x v="3"/>
    <s v="US"/>
    <s v="USD"/>
    <n v="1362938851"/>
    <n v="1360346851"/>
    <b v="1"/>
    <n v="253"/>
    <b v="1"/>
    <x v="39"/>
    <n v="2.0870837499999997"/>
    <n v="131.98948616600788"/>
    <x v="1"/>
    <s v="hardware"/>
    <x v="3878"/>
    <d v="2401-11-24T13:15:10"/>
  </r>
  <r>
    <n v="3719"/>
    <s v="Corium"/>
    <s v="A new piece of physical theatre about love, regret and longing."/>
    <x v="26"/>
    <n v="420"/>
    <x v="3"/>
    <s v="GB"/>
    <s v="GBP"/>
    <n v="1434994266"/>
    <n v="1432402266"/>
    <b v="0"/>
    <n v="4"/>
    <b v="1"/>
    <x v="23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x v="168"/>
    <n v="1686"/>
    <x v="3"/>
    <s v="GB"/>
    <s v="GBP"/>
    <n v="1431115500"/>
    <n v="1428733511"/>
    <b v="0"/>
    <n v="58"/>
    <b v="1"/>
    <x v="23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s v="US"/>
    <s v="USD"/>
    <n v="1405727304"/>
    <n v="1403135304"/>
    <b v="0"/>
    <n v="18"/>
    <b v="1"/>
    <x v="23"/>
    <n v="2.11"/>
    <n v="58.611111111111114"/>
    <x v="8"/>
    <s v="plays"/>
    <x v="3881"/>
    <d v="2415-06-16T22:04:00"/>
  </r>
  <r>
    <n v="2035"/>
    <s v="OpenBCI: Biosensing for Everybody"/>
    <s v="Announcing the GANGLION and the ULTRACORTEXâ€”a $99 biodata acquisition device and a 3D-printed, brain-sensing headset."/>
    <x v="51"/>
    <n v="168829.14"/>
    <x v="3"/>
    <s v="US"/>
    <s v="USD"/>
    <n v="1450486800"/>
    <n v="1446562807"/>
    <b v="1"/>
    <n v="644"/>
    <b v="1"/>
    <x v="39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x v="19"/>
    <n v="2110.5"/>
    <x v="3"/>
    <s v="US"/>
    <s v="USD"/>
    <n v="1362974400"/>
    <n v="1360948389"/>
    <b v="1"/>
    <n v="22"/>
    <b v="1"/>
    <x v="32"/>
    <n v="2.1105"/>
    <n v="95.931818181818187"/>
    <x v="3"/>
    <s v="rock"/>
    <x v="3883"/>
    <d v="2401-11-28T16:00:00"/>
  </r>
  <r>
    <n v="2333"/>
    <s v="Two Hundred Chocolate Truffles"/>
    <s v="Homemade truffles for NYC chocolate fanatics. Truffle recipes for chocolate addicts from all over the world. Chocolate lovers unite."/>
    <x v="3"/>
    <n v="1273"/>
    <x v="3"/>
    <s v="US"/>
    <s v="USD"/>
    <n v="1401385800"/>
    <n v="1399563390"/>
    <b v="1"/>
    <n v="94"/>
    <b v="1"/>
    <x v="28"/>
    <n v="2.1216666666666666"/>
    <n v="13.542553191489361"/>
    <x v="6"/>
    <s v="small batch"/>
    <x v="3884"/>
    <d v="2414-01-30T10:20:00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s v="CA"/>
    <s v="CAD"/>
    <n v="1482457678"/>
    <n v="1480729678"/>
    <b v="0"/>
    <n v="93"/>
    <b v="1"/>
    <x v="32"/>
    <n v="2.124090909090909"/>
    <n v="50.247311827956992"/>
    <x v="3"/>
    <s v="rock"/>
    <x v="3885"/>
    <d v="2439-10-09T17:59:40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s v="US"/>
    <s v="USD"/>
    <n v="1478516737"/>
    <n v="1475921137"/>
    <b v="1"/>
    <n v="834"/>
    <b v="1"/>
    <x v="39"/>
    <n v="2.1244399999999999"/>
    <n v="127.36450839328538"/>
    <x v="1"/>
    <s v="hardware"/>
    <x v="3886"/>
    <d v="2438-07-10T14:56:10"/>
  </r>
  <r>
    <n v="1258"/>
    <s v="Mustard Plug New Record!"/>
    <s v="Mustard Plug needs help funding their new record.  Please help the Grand Rapids, MI band put out their 7th record!"/>
    <x v="39"/>
    <n v="25577.56"/>
    <x v="3"/>
    <s v="US"/>
    <s v="USD"/>
    <n v="1377960012"/>
    <n v="1375368012"/>
    <b v="1"/>
    <n v="670"/>
    <b v="1"/>
    <x v="32"/>
    <n v="2.1314633333333335"/>
    <n v="38.175462686567165"/>
    <x v="3"/>
    <s v="rock"/>
    <x v="3887"/>
    <d v="2406-08-29T02:42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s v="US"/>
    <s v="USD"/>
    <n v="1285995540"/>
    <n v="1279574773"/>
    <b v="0"/>
    <n v="32"/>
    <b v="1"/>
    <x v="24"/>
    <n v="2.1320000000000001"/>
    <n v="33.3125"/>
    <x v="8"/>
    <s v="spaces"/>
    <x v="3888"/>
    <d v="2377-07-08T01:50:00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s v="US"/>
    <s v="USD"/>
    <n v="1460917119"/>
    <n v="1455736719"/>
    <b v="0"/>
    <n v="87"/>
    <b v="1"/>
    <x v="4"/>
    <n v="2.1356000000000002"/>
    <n v="122.73563218390805"/>
    <x v="1"/>
    <s v="wearables"/>
    <x v="3889"/>
    <d v="2432-12-11T15:06:30"/>
  </r>
  <r>
    <n v="387"/>
    <s v="On the Back of a Tiger"/>
    <s v="The workings of life revised: Pioneering scientists &amp; health-seekers challenge our understanding of disease, aging and consciousness."/>
    <x v="155"/>
    <n v="81316"/>
    <x v="3"/>
    <s v="US"/>
    <s v="USD"/>
    <n v="1439618400"/>
    <n v="1436976858"/>
    <b v="0"/>
    <n v="562"/>
    <b v="1"/>
    <x v="31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x v="60"/>
    <n v="1073"/>
    <x v="3"/>
    <s v="GB"/>
    <s v="GBP"/>
    <n v="1409515200"/>
    <n v="1405971690"/>
    <b v="0"/>
    <n v="30"/>
    <b v="1"/>
    <x v="23"/>
    <n v="2.1459999999999999"/>
    <n v="35.766666666666666"/>
    <x v="8"/>
    <s v="plays"/>
    <x v="3891"/>
    <d v="2416-08-28T08:00:00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s v="US"/>
    <s v="USD"/>
    <n v="1273911000"/>
    <n v="1268822909"/>
    <b v="1"/>
    <n v="33"/>
    <b v="1"/>
    <x v="18"/>
    <n v="2.15"/>
    <n v="78.181818181818187"/>
    <x v="7"/>
    <s v="photobooks"/>
    <x v="3892"/>
    <d v="2373-09-08T09:40:00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s v="US"/>
    <s v="USD"/>
    <n v="1485191143"/>
    <n v="1482599143"/>
    <b v="1"/>
    <n v="1375"/>
    <b v="1"/>
    <x v="39"/>
    <n v="2.1679422000000002"/>
    <n v="78.834261818181815"/>
    <x v="1"/>
    <s v="hardware"/>
    <x v="3893"/>
    <d v="2440-08-21T02:57:1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s v="DE"/>
    <s v="EUR"/>
    <n v="1477422000"/>
    <n v="1472282956"/>
    <b v="0"/>
    <n v="28"/>
    <b v="1"/>
    <x v="33"/>
    <n v="2.1800000000000002"/>
    <n v="19.464285714285715"/>
    <x v="3"/>
    <s v="metal"/>
    <x v="3894"/>
    <d v="2438-03-05T22:00:00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s v="US"/>
    <s v="USD"/>
    <n v="1425704100"/>
    <n v="1424484717"/>
    <b v="0"/>
    <n v="20"/>
    <b v="1"/>
    <x v="23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s v="US"/>
    <s v="USD"/>
    <n v="1408818683"/>
    <n v="1406226683"/>
    <b v="0"/>
    <n v="65"/>
    <b v="1"/>
    <x v="39"/>
    <n v="2.1859999999999999"/>
    <n v="67.261538461538464"/>
    <x v="1"/>
    <s v="hardware"/>
    <x v="3896"/>
    <d v="2416-06-08T17:13:50"/>
  </r>
  <r>
    <n v="1386"/>
    <s v="MALTESE CROSS: The First Album"/>
    <s v="We are a classic hard rock/heavy metal band just trying to keep rock alive!"/>
    <x v="34"/>
    <n v="875"/>
    <x v="3"/>
    <s v="US"/>
    <s v="USD"/>
    <n v="1438183889"/>
    <n v="1435591889"/>
    <b v="0"/>
    <n v="14"/>
    <b v="1"/>
    <x v="32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s v="US"/>
    <s v="USD"/>
    <n v="1298680630"/>
    <n v="1296088630"/>
    <b v="0"/>
    <n v="47"/>
    <b v="1"/>
    <x v="30"/>
    <n v="2.1949999999999998"/>
    <n v="46.702127659574465"/>
    <x v="0"/>
    <s v="shorts"/>
    <x v="3898"/>
    <d v="2381-07-15T06:11:40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s v="CA"/>
    <s v="CAD"/>
    <n v="1489320642"/>
    <n v="1487164242"/>
    <b v="0"/>
    <n v="147"/>
    <b v="1"/>
    <x v="38"/>
    <n v="2.2035999999999998"/>
    <n v="37.476190476190474"/>
    <x v="5"/>
    <s v="tabletop games"/>
    <x v="3899"/>
    <d v="2441-12-12T01:47:00"/>
  </r>
  <r>
    <n v="3366"/>
    <s v="Montclair Shakespeare Series"/>
    <s v="The Series will consist of free staged readings of Shakespeare's plays, brought to life by professional actors in Montclair, NJ."/>
    <x v="60"/>
    <n v="1105"/>
    <x v="3"/>
    <s v="US"/>
    <s v="USD"/>
    <n v="1431481037"/>
    <n v="1428889037"/>
    <b v="0"/>
    <n v="18"/>
    <b v="1"/>
    <x v="23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x v="429"/>
    <n v="1069"/>
    <x v="3"/>
    <s v="GB"/>
    <s v="GBP"/>
    <n v="1479811846"/>
    <n v="1478602246"/>
    <b v="0"/>
    <n v="50"/>
    <b v="1"/>
    <x v="38"/>
    <n v="2.2270833333333333"/>
    <n v="21.38"/>
    <x v="5"/>
    <s v="tabletop games"/>
    <x v="3901"/>
    <d v="2438-12-07T12:27:40"/>
  </r>
  <r>
    <n v="3391"/>
    <s v="TRAVELING needs a Reading"/>
    <s v="New play about the comfort and the danger of living with memories. Gay themes. Experienced team looking to present first reading"/>
    <x v="60"/>
    <n v="1115"/>
    <x v="3"/>
    <s v="US"/>
    <s v="USD"/>
    <n v="1407536880"/>
    <n v="1404997548"/>
    <b v="0"/>
    <n v="18"/>
    <b v="1"/>
    <x v="23"/>
    <n v="2.23"/>
    <n v="61.944444444444443"/>
    <x v="8"/>
    <s v="plays"/>
    <x v="3902"/>
    <d v="2416-01-12T08:40:00"/>
  </r>
  <r>
    <n v="2608"/>
    <s v="Giant Leaps in Space Poster Series"/>
    <s v="Giant Leaps featuring the historic missions of human spaceflight is the third in our series of space exploration prints"/>
    <x v="28"/>
    <n v="17914"/>
    <x v="3"/>
    <s v="US"/>
    <s v="USD"/>
    <n v="1489536000"/>
    <n v="1485976468"/>
    <b v="1"/>
    <n v="304"/>
    <b v="1"/>
    <x v="21"/>
    <n v="2.2392500000000002"/>
    <n v="58.92763157894737"/>
    <x v="1"/>
    <s v="space exploration"/>
    <x v="3903"/>
    <d v="2442-01-06T00:00:00"/>
  </r>
  <r>
    <n v="3830"/>
    <s v="Run Away"/>
    <s v="The Aeon Theatre company is producing another original play by Parker Hale at the Manhattan Reportory Theatre"/>
    <x v="67"/>
    <n v="225"/>
    <x v="3"/>
    <s v="US"/>
    <s v="USD"/>
    <n v="1464371211"/>
    <n v="1463161611"/>
    <b v="0"/>
    <n v="3"/>
    <b v="1"/>
    <x v="23"/>
    <n v="2.25"/>
    <n v="75"/>
    <x v="8"/>
    <s v="plays"/>
    <x v="3904"/>
    <d v="2434-01-15T09:48:30"/>
  </r>
  <r>
    <n v="2115"/>
    <s v="The Violet Tone and the City of Angels!"/>
    <s v="The Violet Tone is heading to California but we need your help!  We've been at this for years and finally have a shot!"/>
    <x v="17"/>
    <n v="3385"/>
    <x v="3"/>
    <s v="US"/>
    <s v="USD"/>
    <n v="1298167001"/>
    <n v="1295575001"/>
    <b v="0"/>
    <n v="36"/>
    <b v="1"/>
    <x v="7"/>
    <n v="2.2566666666666668"/>
    <n v="94.027777777777771"/>
    <x v="3"/>
    <s v="indie rock"/>
    <x v="3905"/>
    <d v="2381-05-16T19:26:50"/>
  </r>
  <r>
    <n v="1953"/>
    <s v="NTH Music Synthesizer"/>
    <s v="The NTH is an open source music synthesizer featuring instant fun, awesome sound, and a hackable design."/>
    <x v="57"/>
    <n v="33892"/>
    <x v="3"/>
    <s v="US"/>
    <s v="USD"/>
    <n v="1330657200"/>
    <n v="1328158065"/>
    <b v="1"/>
    <n v="147"/>
    <b v="1"/>
    <x v="39"/>
    <n v="2.2594666666666665"/>
    <n v="230.55782312925169"/>
    <x v="1"/>
    <s v="hardware"/>
    <x v="3906"/>
    <d v="2391-09-02T06:00:00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s v="GB"/>
    <s v="GBP"/>
    <n v="1354233296"/>
    <n v="1351641296"/>
    <b v="1"/>
    <n v="625"/>
    <b v="1"/>
    <x v="39"/>
    <n v="2.26239013671875"/>
    <n v="118.6144"/>
    <x v="1"/>
    <s v="hardware"/>
    <x v="3907"/>
    <d v="2399-02-20T23:09:20"/>
  </r>
  <r>
    <n v="3818"/>
    <s v="The AOA Presents: The Maiden of Orleans"/>
    <s v="The Arthurian Order of Avalon is attempting to raise funds to put on the annual Human Chessboard in March 2015!"/>
    <x v="49"/>
    <n v="570"/>
    <x v="3"/>
    <s v="US"/>
    <s v="USD"/>
    <n v="1426187582"/>
    <n v="1423599182"/>
    <b v="0"/>
    <n v="10"/>
    <b v="1"/>
    <x v="23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s v="US"/>
    <s v="USD"/>
    <n v="1379614128"/>
    <n v="1377022128"/>
    <b v="1"/>
    <n v="563"/>
    <b v="1"/>
    <x v="31"/>
    <n v="2.2882507142857142"/>
    <n v="56.901438721136763"/>
    <x v="0"/>
    <s v="documentary"/>
    <x v="3909"/>
    <d v="2407-03-08T13:28:00"/>
  </r>
  <r>
    <n v="304"/>
    <s v="Beyond Iconic: Distribution for film on Dennis Stock"/>
    <s v="A portrait of a life fully realized and a look at what it takes to make great photography."/>
    <x v="301"/>
    <n v="7876"/>
    <x v="3"/>
    <s v="US"/>
    <s v="USD"/>
    <n v="1346464800"/>
    <n v="1343096197"/>
    <b v="1"/>
    <n v="74"/>
    <b v="1"/>
    <x v="31"/>
    <n v="2.3164705882352941"/>
    <n v="106.43243243243244"/>
    <x v="0"/>
    <s v="documentary"/>
    <x v="3910"/>
    <d v="2396-09-04T20:00:00"/>
  </r>
  <r>
    <n v="2708"/>
    <s v="Angel Comedy Club"/>
    <s v="Angel Comedy Club: A permanent home for Londonâ€™s loveliest comedy night - a community comedy club"/>
    <x v="2"/>
    <n v="46643.07"/>
    <x v="3"/>
    <s v="GB"/>
    <s v="GBP"/>
    <n v="1469119526"/>
    <n v="1463935526"/>
    <b v="1"/>
    <n v="1049"/>
    <b v="1"/>
    <x v="24"/>
    <n v="2.3321535"/>
    <n v="44.464318398474738"/>
    <x v="8"/>
    <s v="spaces"/>
    <x v="3911"/>
    <d v="2435-07-18T23:34:20"/>
  </r>
  <r>
    <n v="831"/>
    <s v="Let The 7Horse Run!"/>
    <s v="7Horse is a new band with a self-funded album and a show they want to rock in your town!"/>
    <x v="17"/>
    <n v="3500"/>
    <x v="3"/>
    <s v="US"/>
    <s v="USD"/>
    <n v="1335540694"/>
    <n v="1332948694"/>
    <b v="0"/>
    <n v="20"/>
    <b v="1"/>
    <x v="32"/>
    <n v="2.3333333333333335"/>
    <n v="175"/>
    <x v="3"/>
    <s v="rock"/>
    <x v="3912"/>
    <d v="2393-03-20T11:15:40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s v="US"/>
    <s v="USD"/>
    <n v="1405002663"/>
    <n v="1402410663"/>
    <b v="1"/>
    <n v="354"/>
    <b v="1"/>
    <x v="39"/>
    <n v="2.3442048"/>
    <n v="331.10237288135596"/>
    <x v="1"/>
    <s v="hardware"/>
    <x v="3913"/>
    <d v="2415-03-25T01:10:30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s v="US"/>
    <s v="USD"/>
    <n v="1423165441"/>
    <n v="1420573441"/>
    <b v="1"/>
    <n v="183"/>
    <b v="1"/>
    <x v="39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x v="38"/>
    <n v="4743"/>
    <x v="3"/>
    <s v="GB"/>
    <s v="GBP"/>
    <n v="1434837861"/>
    <n v="1432245861"/>
    <b v="0"/>
    <n v="131"/>
    <b v="1"/>
    <x v="36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s v="US"/>
    <s v="USD"/>
    <n v="1354756714"/>
    <n v="1353547114"/>
    <b v="0"/>
    <n v="18"/>
    <b v="1"/>
    <x v="34"/>
    <n v="2.38"/>
    <n v="33.055555555555557"/>
    <x v="2"/>
    <s v="nonfiction"/>
    <x v="3916"/>
    <d v="2399-04-22T13:05:40"/>
  </r>
  <r>
    <n v="3718"/>
    <s v="PUNK ROCK"/>
    <s v="William Carlisle has the world at his feet but its weight on his shoulders. He is intelligent, articulate and fucked."/>
    <x v="60"/>
    <n v="1197"/>
    <x v="3"/>
    <s v="GB"/>
    <s v="GBP"/>
    <n v="1425057075"/>
    <n v="1422465075"/>
    <b v="0"/>
    <n v="46"/>
    <b v="1"/>
    <x v="23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x v="46"/>
    <n v="6000"/>
    <x v="3"/>
    <s v="US"/>
    <s v="USD"/>
    <n v="1298699828"/>
    <n v="1294811828"/>
    <b v="1"/>
    <n v="145"/>
    <b v="1"/>
    <x v="31"/>
    <n v="2.4"/>
    <n v="41.379310344827587"/>
    <x v="0"/>
    <s v="documentary"/>
    <x v="3918"/>
    <d v="2381-07-17T11:31:20"/>
  </r>
  <r>
    <n v="1923"/>
    <s v="Help Lions&amp;Creators print their album!"/>
    <s v="We just finished recording our first album! All we need is a little extra help to be able to get it printed!"/>
    <x v="431"/>
    <n v="301"/>
    <x v="3"/>
    <s v="US"/>
    <s v="USD"/>
    <n v="1317099540"/>
    <n v="1313612532"/>
    <b v="0"/>
    <n v="13"/>
    <b v="1"/>
    <x v="7"/>
    <n v="2.4079999999999999"/>
    <n v="23.153846153846153"/>
    <x v="3"/>
    <s v="indie rock"/>
    <x v="3919"/>
    <d v="2387-05-17T01:5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s v="GB"/>
    <s v="GBP"/>
    <n v="1434120856"/>
    <n v="1428936856"/>
    <b v="0"/>
    <n v="25"/>
    <b v="1"/>
    <x v="23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x v="49"/>
    <n v="605"/>
    <x v="3"/>
    <s v="CA"/>
    <s v="CAD"/>
    <n v="1470595109"/>
    <n v="1468003109"/>
    <b v="0"/>
    <n v="14"/>
    <b v="1"/>
    <x v="23"/>
    <n v="2.42"/>
    <n v="43.214285714285715"/>
    <x v="8"/>
    <s v="plays"/>
    <x v="3921"/>
    <d v="2436-01-05T18:24:50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s v="US"/>
    <s v="USD"/>
    <n v="1477767600"/>
    <n v="1475337675"/>
    <b v="0"/>
    <n v="296"/>
    <b v="1"/>
    <x v="38"/>
    <n v="2.4315000000000002"/>
    <n v="82.145270270270274"/>
    <x v="5"/>
    <s v="tabletop games"/>
    <x v="3922"/>
    <d v="2438-04-14T22:00:00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s v="US"/>
    <s v="USD"/>
    <n v="1389812400"/>
    <n v="1386108087"/>
    <b v="0"/>
    <n v="456"/>
    <b v="1"/>
    <x v="39"/>
    <n v="2.4606080000000001"/>
    <n v="161.88210526315791"/>
    <x v="1"/>
    <s v="hardware"/>
    <x v="3923"/>
    <d v="2410-05-31T22:00:00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s v="US"/>
    <s v="USD"/>
    <n v="1349567475"/>
    <n v="1346975475"/>
    <b v="0"/>
    <n v="182"/>
    <b v="1"/>
    <x v="24"/>
    <n v="2.4641999999999999"/>
    <n v="67.697802197802204"/>
    <x v="8"/>
    <s v="spaces"/>
    <x v="3924"/>
    <d v="2397-08-29T22:32:30"/>
  </r>
  <r>
    <n v="108"/>
    <s v="GLASS: A Love Story"/>
    <s v="When a man can't find love, his Google GLASS does the searching for him. A short film shot with Google Glass."/>
    <x v="17"/>
    <n v="3700"/>
    <x v="3"/>
    <s v="US"/>
    <s v="USD"/>
    <n v="1370011370"/>
    <n v="1364827370"/>
    <b v="0"/>
    <n v="47"/>
    <b v="1"/>
    <x v="30"/>
    <n v="2.4666666666666668"/>
    <n v="78.723404255319153"/>
    <x v="0"/>
    <s v="shorts"/>
    <x v="3925"/>
    <d v="2404-02-21T03:08:20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s v="US"/>
    <s v="USD"/>
    <n v="1417611645"/>
    <n v="1414584045"/>
    <b v="1"/>
    <n v="303"/>
    <b v="1"/>
    <x v="39"/>
    <n v="2.4784000000000002"/>
    <n v="408.97689768976898"/>
    <x v="1"/>
    <s v="hardware"/>
    <x v="3926"/>
    <d v="2419-03-23T10:07:30"/>
  </r>
  <r>
    <n v="2040"/>
    <s v="Programmable Capacitor"/>
    <s v="4.29 Billion+ Capacitor Combinations._x000a_No Coding Required."/>
    <x v="7"/>
    <n v="7445.14"/>
    <x v="3"/>
    <s v="US"/>
    <s v="USD"/>
    <n v="1384557303"/>
    <n v="1383257703"/>
    <b v="1"/>
    <n v="271"/>
    <b v="1"/>
    <x v="39"/>
    <n v="2.4817133333333334"/>
    <n v="27.472841328413285"/>
    <x v="1"/>
    <s v="hardware"/>
    <x v="3927"/>
    <d v="2408-09-30T16:30:30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s v="US"/>
    <s v="USD"/>
    <n v="1469059986"/>
    <n v="1468455186"/>
    <b v="0"/>
    <n v="26"/>
    <b v="1"/>
    <x v="32"/>
    <n v="2.5"/>
    <n v="67.307692307692307"/>
    <x v="3"/>
    <s v="rock"/>
    <x v="3928"/>
    <d v="2435-07-12T02:11:00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s v="US"/>
    <s v="USD"/>
    <n v="1440702910"/>
    <n v="1438110910"/>
    <b v="1"/>
    <n v="455"/>
    <b v="1"/>
    <x v="18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x v="119"/>
    <n v="752"/>
    <x v="3"/>
    <s v="CA"/>
    <s v="CAD"/>
    <n v="1472097540"/>
    <n v="1471188502"/>
    <b v="0"/>
    <n v="17"/>
    <b v="1"/>
    <x v="23"/>
    <n v="2.5066666666666668"/>
    <n v="44.235294117647058"/>
    <x v="8"/>
    <s v="plays"/>
    <x v="3930"/>
    <d v="2436-06-27T15:50:00"/>
  </r>
  <r>
    <n v="1376"/>
    <s v="Dead Pirates / HIGHMARE LP 2nd pressing"/>
    <s v="Dead Pirates are planning a second pressing of HIGHMARE LP, who wants one ?"/>
    <x v="432"/>
    <n v="9342"/>
    <x v="3"/>
    <s v="GB"/>
    <s v="GBP"/>
    <n v="1480784606"/>
    <n v="1478189006"/>
    <b v="0"/>
    <n v="168"/>
    <b v="1"/>
    <x v="32"/>
    <n v="2.5248648648648651"/>
    <n v="55.607142857142854"/>
    <x v="3"/>
    <s v="rock"/>
    <x v="3931"/>
    <d v="2439-03-30T02:34:20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s v="US"/>
    <s v="USD"/>
    <n v="1485722053"/>
    <n v="1480538053"/>
    <b v="0"/>
    <n v="185"/>
    <b v="1"/>
    <x v="39"/>
    <n v="2.5253999999999999"/>
    <n v="68.254054054054052"/>
    <x v="1"/>
    <s v="hardware"/>
    <x v="3932"/>
    <d v="2440-10-21T13:42:10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s v="US"/>
    <s v="USD"/>
    <n v="1465797540"/>
    <n v="1463155034"/>
    <b v="0"/>
    <n v="314"/>
    <b v="1"/>
    <x v="18"/>
    <n v="2.5329333333333333"/>
    <n v="121"/>
    <x v="7"/>
    <s v="photobooks"/>
    <x v="3933"/>
    <d v="2434-06-29T11:50:00"/>
  </r>
  <r>
    <n v="2105"/>
    <s v="Layla The Wolf Debut E.P. &quot;Sugar&quot;"/>
    <s v="Help Layla the Wolf fund the printing and releasing of our first E.P. Release called &quot;Sugar&quot;."/>
    <x v="38"/>
    <n v="5080"/>
    <x v="3"/>
    <s v="US"/>
    <s v="USD"/>
    <n v="1416542400"/>
    <n v="1415472953"/>
    <b v="0"/>
    <n v="99"/>
    <b v="1"/>
    <x v="7"/>
    <n v="2.54"/>
    <n v="51.313131313131315"/>
    <x v="3"/>
    <s v="indie rock"/>
    <x v="3934"/>
    <d v="2418-11-19T16:00:00"/>
  </r>
  <r>
    <n v="1210"/>
    <s v="Det Andra GÃ¶teborg"/>
    <s v="En fotobok om livet i det enda andra GÃ¶teborg i vÃ¤rlden"/>
    <x v="2"/>
    <n v="50863"/>
    <x v="3"/>
    <s v="SE"/>
    <s v="SEK"/>
    <n v="1433106000"/>
    <n v="1431124572"/>
    <b v="0"/>
    <n v="103"/>
    <b v="1"/>
    <x v="18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s v="US"/>
    <s v="USD"/>
    <n v="1434307537"/>
    <n v="1431715537"/>
    <b v="1"/>
    <n v="537"/>
    <b v="1"/>
    <x v="28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x v="3"/>
    <n v="1535"/>
    <x v="3"/>
    <s v="US"/>
    <s v="USD"/>
    <n v="1346950900"/>
    <n v="1345741300"/>
    <b v="0"/>
    <n v="22"/>
    <b v="1"/>
    <x v="31"/>
    <n v="2.5583333333333331"/>
    <n v="69.772727272727266"/>
    <x v="0"/>
    <s v="documentary"/>
    <x v="3937"/>
    <d v="2396-10-31T02:16:40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s v="US"/>
    <s v="USD"/>
    <n v="1470466800"/>
    <n v="1467134464"/>
    <b v="1"/>
    <n v="2051"/>
    <b v="1"/>
    <x v="39"/>
    <n v="2.5683081313131315"/>
    <n v="247.94003412969283"/>
    <x v="1"/>
    <s v="hardware"/>
    <x v="3938"/>
    <d v="2435-12-21T22:00:00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s v="IT"/>
    <s v="EUR"/>
    <n v="1461306772"/>
    <n v="1458714772"/>
    <b v="1"/>
    <n v="1281"/>
    <b v="1"/>
    <x v="39"/>
    <n v="2.5957748878923765"/>
    <n v="180.75185011709601"/>
    <x v="1"/>
    <s v="hardware"/>
    <x v="3939"/>
    <d v="2433-01-25T17:28:40"/>
  </r>
  <r>
    <n v="1752"/>
    <s v="Adfectus Book"/>
    <s v="A little book of calm, in picture form, that will soothe the soul and un-furrow the brow."/>
    <x v="4"/>
    <n v="3122"/>
    <x v="3"/>
    <s v="GB"/>
    <s v="GBP"/>
    <n v="1476425082"/>
    <n v="1473833082"/>
    <b v="0"/>
    <n v="90"/>
    <b v="1"/>
    <x v="18"/>
    <n v="2.6016666666666666"/>
    <n v="34.68888888888889"/>
    <x v="7"/>
    <s v="photobooks"/>
    <x v="3940"/>
    <d v="2437-11-10T12:47:00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s v="US"/>
    <s v="USD"/>
    <n v="1451530800"/>
    <n v="1448463086"/>
    <b v="0"/>
    <n v="167"/>
    <b v="1"/>
    <x v="18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s v="US"/>
    <s v="USD"/>
    <n v="1326330000"/>
    <n v="1324433310"/>
    <b v="1"/>
    <n v="103"/>
    <b v="1"/>
    <x v="39"/>
    <n v="2.6227999999999998"/>
    <n v="127.32038834951456"/>
    <x v="1"/>
    <s v="hardware"/>
    <x v="3942"/>
    <d v="2390-04-19T10:00:00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s v="US"/>
    <s v="USD"/>
    <n v="1362211140"/>
    <n v="1359421403"/>
    <b v="0"/>
    <n v="25"/>
    <b v="1"/>
    <x v="32"/>
    <n v="2.625"/>
    <n v="42"/>
    <x v="3"/>
    <s v="rock"/>
    <x v="3943"/>
    <d v="2401-09-01T07:50:00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x v="3"/>
    <s v="US"/>
    <s v="USD"/>
    <n v="1384488000"/>
    <n v="1381752061"/>
    <b v="1"/>
    <n v="3863"/>
    <b v="1"/>
    <x v="39"/>
    <n v="2.6302771750000002"/>
    <n v="272.35590732591254"/>
    <x v="1"/>
    <s v="hardware"/>
    <x v="3944"/>
    <d v="2408-09-22T16:00:00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s v="US"/>
    <s v="USD"/>
    <n v="1456047228"/>
    <n v="1453109628"/>
    <b v="1"/>
    <n v="551"/>
    <b v="1"/>
    <x v="24"/>
    <n v="2.6462241666666664"/>
    <n v="57.631016333938291"/>
    <x v="8"/>
    <s v="spaces"/>
    <x v="3945"/>
    <d v="2431-05-27T23:38:00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s v="US"/>
    <s v="USD"/>
    <n v="1330671540"/>
    <n v="1328040375"/>
    <b v="0"/>
    <n v="126"/>
    <b v="1"/>
    <x v="32"/>
    <n v="2.6524999999999999"/>
    <n v="84.206349206349202"/>
    <x v="3"/>
    <s v="rock"/>
    <x v="3946"/>
    <d v="2391-09-03T21:50:00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s v="US"/>
    <s v="USD"/>
    <n v="1335113976"/>
    <n v="1332521976"/>
    <b v="0"/>
    <n v="30"/>
    <b v="1"/>
    <x v="7"/>
    <n v="2.6566666666666667"/>
    <n v="26.566666666666666"/>
    <x v="3"/>
    <s v="indie rock"/>
    <x v="3947"/>
    <d v="2393-01-30T01:56:00"/>
  </r>
  <r>
    <n v="843"/>
    <s v="The New Album: Dig Deeper"/>
    <s v="Five metal heads dedicated to our passion for music. We believe music is Freedom, Unity &amp; Escape. Join us on our mission to Dig Deeper."/>
    <x v="7"/>
    <n v="8014"/>
    <x v="3"/>
    <s v="US"/>
    <s v="USD"/>
    <n v="1481184000"/>
    <n v="1479708680"/>
    <b v="0"/>
    <n v="127"/>
    <b v="1"/>
    <x v="33"/>
    <n v="2.6713333333333331"/>
    <n v="63.102362204724407"/>
    <x v="3"/>
    <s v="metal"/>
    <x v="3948"/>
    <d v="2439-05-15T08:00:00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s v="US"/>
    <s v="USD"/>
    <n v="1436396313"/>
    <n v="1433804313"/>
    <b v="0"/>
    <n v="1013"/>
    <b v="1"/>
    <x v="4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x v="218"/>
    <n v="39137"/>
    <x v="3"/>
    <s v="GB"/>
    <s v="GBP"/>
    <n v="1450467539"/>
    <n v="1447875539"/>
    <b v="0"/>
    <n v="512"/>
    <b v="1"/>
    <x v="18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s v="US"/>
    <s v="USD"/>
    <n v="1461354544"/>
    <n v="1458762544"/>
    <b v="0"/>
    <n v="96"/>
    <b v="1"/>
    <x v="38"/>
    <n v="2.7067999999999999"/>
    <n v="140.97916666666666"/>
    <x v="5"/>
    <s v="tabletop games"/>
    <x v="3951"/>
    <d v="2433-01-31T06:10:40"/>
  </r>
  <r>
    <n v="2278"/>
    <s v="Eternity Dice - Regular and D6 Charms Edition"/>
    <s v="Dice forged from stone one by one entirely by hand for demanding Gamers and Collectors."/>
    <x v="38"/>
    <n v="5414"/>
    <x v="3"/>
    <s v="IT"/>
    <s v="EUR"/>
    <n v="1451861940"/>
    <n v="1448902867"/>
    <b v="0"/>
    <n v="102"/>
    <b v="1"/>
    <x v="38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x v="38"/>
    <n v="5437"/>
    <x v="3"/>
    <s v="US"/>
    <s v="USD"/>
    <n v="1355609510"/>
    <n v="1353017510"/>
    <b v="0"/>
    <n v="112"/>
    <b v="1"/>
    <x v="32"/>
    <n v="2.7185000000000001"/>
    <n v="48.544642857142854"/>
    <x v="3"/>
    <s v="rock"/>
    <x v="3953"/>
    <d v="2399-07-30T05:58:20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s v="ES"/>
    <s v="EUR"/>
    <n v="1470469938"/>
    <n v="1469173938"/>
    <b v="0"/>
    <n v="249"/>
    <b v="1"/>
    <x v="38"/>
    <n v="2.722777777777778"/>
    <n v="98.413654618473899"/>
    <x v="5"/>
    <s v="tabletop games"/>
    <x v="3954"/>
    <d v="2435-12-22T06:43:00"/>
  </r>
  <r>
    <n v="1504"/>
    <s v="RYU X RIO"/>
    <s v="A football photography book like no other about the 2014 World Cup in Brazil, by Ryu Voelkel."/>
    <x v="32"/>
    <n v="18066"/>
    <x v="3"/>
    <s v="GB"/>
    <s v="GBP"/>
    <n v="1402389180"/>
    <n v="1399996024"/>
    <b v="1"/>
    <n v="269"/>
    <b v="1"/>
    <x v="18"/>
    <n v="2.7793846153846156"/>
    <n v="67.159851301115239"/>
    <x v="7"/>
    <s v="photobooks"/>
    <x v="3955"/>
    <d v="2414-05-26T13:30:00"/>
  </r>
  <r>
    <n v="645"/>
    <s v="Carbon Fiber Collar Stays"/>
    <s v="Ever wanted to own something made out of carbon fiber? Now you can!"/>
    <x v="38"/>
    <n v="5574"/>
    <x v="3"/>
    <s v="US"/>
    <s v="USD"/>
    <n v="1470962274"/>
    <n v="1468370274"/>
    <b v="0"/>
    <n v="237"/>
    <b v="1"/>
    <x v="4"/>
    <n v="2.7869999999999999"/>
    <n v="23.518987341772153"/>
    <x v="1"/>
    <s v="wearables"/>
    <x v="3956"/>
    <d v="2436-02-17T06:19:00"/>
  </r>
  <r>
    <n v="1222"/>
    <s v="Project Pilgrim"/>
    <s v="Project Pilgrim is my effort to work towards normalizing mental health."/>
    <x v="1"/>
    <n v="11215"/>
    <x v="3"/>
    <s v="CA"/>
    <s v="CAD"/>
    <n v="1459483200"/>
    <n v="1456852647"/>
    <b v="0"/>
    <n v="138"/>
    <b v="1"/>
    <x v="18"/>
    <n v="2.80375"/>
    <n v="81.268115942028984"/>
    <x v="7"/>
    <s v="photobooks"/>
    <x v="3957"/>
    <d v="2432-06-28T16:00:00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s v="US"/>
    <s v="USD"/>
    <n v="1475390484"/>
    <n v="1471502484"/>
    <b v="0"/>
    <n v="278"/>
    <b v="1"/>
    <x v="39"/>
    <n v="2.8073000000000001"/>
    <n v="201.96402877697841"/>
    <x v="1"/>
    <s v="hardware"/>
    <x v="3958"/>
    <d v="2437-07-13T18:54:00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s v="US"/>
    <s v="USD"/>
    <n v="1411522897"/>
    <n v="1407634897"/>
    <b v="1"/>
    <n v="95"/>
    <b v="1"/>
    <x v="39"/>
    <n v="2.8109999999999999"/>
    <n v="147.94736842105263"/>
    <x v="1"/>
    <s v="hardware"/>
    <x v="3959"/>
    <d v="2417-04-17T16:56:10"/>
  </r>
  <r>
    <n v="1528"/>
    <s v="Don't Go Outside: Tokyo Street Photos"/>
    <s v="A book of street photos from around Shibuya that I've made between 2011-2016."/>
    <x v="7"/>
    <n v="8447"/>
    <x v="3"/>
    <s v="US"/>
    <s v="USD"/>
    <n v="1485907200"/>
    <n v="1483292122"/>
    <b v="1"/>
    <n v="160"/>
    <b v="1"/>
    <x v="18"/>
    <n v="2.8156666666666665"/>
    <n v="52.793750000000003"/>
    <x v="7"/>
    <s v="photobooks"/>
    <x v="3960"/>
    <d v="2440-11-12T00:00:00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s v="US"/>
    <s v="USD"/>
    <n v="1481328004"/>
    <n v="1478736004"/>
    <b v="0"/>
    <n v="1328"/>
    <b v="1"/>
    <x v="38"/>
    <n v="2.8309000000000002"/>
    <n v="42.63403614457831"/>
    <x v="5"/>
    <s v="tabletop games"/>
    <x v="3961"/>
    <d v="2439-06-01T00:00:40"/>
  </r>
  <r>
    <n v="318"/>
    <s v="Friend Request: Accepted"/>
    <s v="Photographer, Ty Morin, pays a visit to every single one of his Facebook friends to take their portrait...all 788 of them."/>
    <x v="6"/>
    <n v="14166"/>
    <x v="3"/>
    <s v="US"/>
    <s v="USD"/>
    <n v="1364342151"/>
    <n v="1361753751"/>
    <b v="1"/>
    <n v="284"/>
    <b v="1"/>
    <x v="31"/>
    <n v="2.8332000000000002"/>
    <n v="49.880281690140848"/>
    <x v="0"/>
    <s v="documentary"/>
    <x v="3962"/>
    <d v="2402-05-05T23:18:30"/>
  </r>
  <r>
    <n v="2184"/>
    <s v="Liguria"/>
    <s v="Trading beautiful colors on behalf of the bishop! Become the best merchant of the Fresco World in this innovative game by Queen Games."/>
    <x v="20"/>
    <n v="28474"/>
    <x v="3"/>
    <s v="US"/>
    <s v="USD"/>
    <n v="1453737600"/>
    <n v="1452530041"/>
    <b v="1"/>
    <n v="266"/>
    <b v="1"/>
    <x v="38"/>
    <n v="2.8473999999999999"/>
    <n v="107.04511278195488"/>
    <x v="5"/>
    <s v="tabletop games"/>
    <x v="3963"/>
    <d v="2430-09-02T16:00:00"/>
  </r>
  <r>
    <n v="1968"/>
    <s v="XSHIFTER: World's First Affordable Wireless Shifting System"/>
    <s v="Bringing the advantages of wireless smart shifting to every cyclist. FITS ANY BIKE"/>
    <x v="22"/>
    <n v="142483"/>
    <x v="3"/>
    <s v="US"/>
    <s v="USD"/>
    <n v="1480777515"/>
    <n v="1478095515"/>
    <b v="1"/>
    <n v="510"/>
    <b v="1"/>
    <x v="39"/>
    <n v="2.8496600000000001"/>
    <n v="279.37843137254902"/>
    <x v="1"/>
    <s v="hardware"/>
    <x v="3964"/>
    <d v="2439-03-29T06:52:30"/>
  </r>
  <r>
    <n v="3292"/>
    <s v="Dick Whittington - our 2016 community pantomime!"/>
    <s v="Iver Heath Drama Club is a not-for-profit community group and this year we are performing DICK WHITTINGTON."/>
    <x v="435"/>
    <n v="289"/>
    <x v="3"/>
    <s v="GB"/>
    <s v="GBP"/>
    <n v="1449257348"/>
    <n v="1444069748"/>
    <b v="0"/>
    <n v="15"/>
    <b v="1"/>
    <x v="23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x v="436"/>
    <n v="11323"/>
    <x v="3"/>
    <s v="US"/>
    <s v="USD"/>
    <n v="1462661451"/>
    <n v="1460069451"/>
    <b v="0"/>
    <n v="271"/>
    <b v="1"/>
    <x v="38"/>
    <n v="2.8665822784810127"/>
    <n v="41.782287822878232"/>
    <x v="5"/>
    <s v="tabletop games"/>
    <x v="3966"/>
    <d v="2433-07-01T12:28:30"/>
  </r>
  <r>
    <n v="3582"/>
    <s v="REALLY REALLY"/>
    <s v="A contemporary American play touching on the scorching realities of growing up in the Millennial generation."/>
    <x v="19"/>
    <n v="2870"/>
    <x v="3"/>
    <s v="US"/>
    <s v="USD"/>
    <n v="1459822682"/>
    <n v="1458613082"/>
    <b v="0"/>
    <n v="49"/>
    <b v="1"/>
    <x v="23"/>
    <n v="2.87"/>
    <n v="58.571428571428569"/>
    <x v="8"/>
    <s v="plays"/>
    <x v="3967"/>
    <d v="2432-08-06T23:00:20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s v="GB"/>
    <s v="GBP"/>
    <n v="1435258800"/>
    <n v="1432659793"/>
    <b v="0"/>
    <n v="607"/>
    <b v="1"/>
    <x v="39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s v="AU"/>
    <s v="AUD"/>
    <n v="1465394340"/>
    <n v="1464677986"/>
    <b v="0"/>
    <n v="20"/>
    <b v="1"/>
    <x v="23"/>
    <n v="2.89"/>
    <n v="43.35"/>
    <x v="8"/>
    <s v="plays"/>
    <x v="3969"/>
    <d v="2434-05-13T19:50:00"/>
  </r>
  <r>
    <n v="1192"/>
    <s v="Other Worlds - A Make 100 Project"/>
    <s v="A macro landscape photography art book &amp; limited edition prints. A Make 100 project."/>
    <x v="67"/>
    <n v="290"/>
    <x v="3"/>
    <s v="GB"/>
    <s v="GBP"/>
    <n v="1486814978"/>
    <n v="1484222978"/>
    <b v="0"/>
    <n v="15"/>
    <b v="1"/>
    <x v="18"/>
    <n v="2.9"/>
    <n v="19.333333333333332"/>
    <x v="7"/>
    <s v="photobooks"/>
    <x v="3970"/>
    <d v="2441-02-25T01:36:20"/>
  </r>
  <r>
    <n v="2214"/>
    <s v="Spiff is ready to join the digital age!"/>
    <s v="Join this Kickstarter project today to assist Spiff in converting his analog recordings from the 80's to digital!"/>
    <x v="3"/>
    <n v="1755.01"/>
    <x v="3"/>
    <s v="US"/>
    <s v="USD"/>
    <n v="1391713248"/>
    <n v="1389121248"/>
    <b v="0"/>
    <n v="24"/>
    <b v="1"/>
    <x v="36"/>
    <n v="2.9250166666666666"/>
    <n v="73.125416666666666"/>
    <x v="3"/>
    <s v="electronic music"/>
    <x v="3971"/>
    <d v="2411-01-06T22:08:00"/>
  </r>
  <r>
    <n v="306"/>
    <s v="Escape/Artist: The Jason Escape Documentary"/>
    <s v="A feature-length documentary on the life of Boston escape artist Jason Escape."/>
    <x v="19"/>
    <n v="2929"/>
    <x v="3"/>
    <s v="US"/>
    <s v="USD"/>
    <n v="1363806333"/>
    <n v="1362081933"/>
    <b v="1"/>
    <n v="80"/>
    <b v="1"/>
    <x v="31"/>
    <n v="2.9289999999999998"/>
    <n v="36.612499999999997"/>
    <x v="0"/>
    <s v="documentary"/>
    <x v="3972"/>
    <d v="2402-03-04T22:55:30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x v="3"/>
    <s v="US"/>
    <s v="USD"/>
    <n v="1429391405"/>
    <n v="1425507005"/>
    <b v="1"/>
    <n v="365"/>
    <b v="1"/>
    <x v="39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s v="US"/>
    <s v="USD"/>
    <n v="1482134340"/>
    <n v="1479496309"/>
    <b v="1"/>
    <n v="1104"/>
    <b v="1"/>
    <x v="28"/>
    <n v="2.9420799999999998"/>
    <n v="66.623188405797094"/>
    <x v="6"/>
    <s v="small batch"/>
    <x v="3974"/>
    <d v="2439-09-02T07:50:00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s v="US"/>
    <s v="USD"/>
    <n v="1301792590"/>
    <n v="1297562590"/>
    <b v="1"/>
    <n v="176"/>
    <b v="1"/>
    <x v="32"/>
    <n v="2.9472727272727273"/>
    <n v="92.102272727272734"/>
    <x v="3"/>
    <s v="rock"/>
    <x v="3975"/>
    <d v="2382-07-10T10:31:40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s v="GB"/>
    <s v="GBP"/>
    <n v="1439625059"/>
    <n v="1436860259"/>
    <b v="0"/>
    <n v="1019"/>
    <b v="1"/>
    <x v="39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s v="GB"/>
    <s v="GBP"/>
    <n v="1479846507"/>
    <n v="1479241707"/>
    <b v="0"/>
    <n v="17"/>
    <b v="1"/>
    <x v="38"/>
    <n v="2.9849999999999999"/>
    <n v="35.117647058823529"/>
    <x v="5"/>
    <s v="tabletop games"/>
    <x v="3977"/>
    <d v="2438-12-11T12:44:30"/>
  </r>
  <r>
    <n v="3708"/>
    <s v="Much Ado About Nothing"/>
    <s v="Dear Stone Theater Company brings its inaugural production of Much Ado About Nothing to Logan Square, Chicago. Thanks for watching!"/>
    <x v="121"/>
    <n v="2100"/>
    <x v="3"/>
    <s v="US"/>
    <s v="USD"/>
    <n v="1404444286"/>
    <n v="1403234686"/>
    <b v="0"/>
    <n v="39"/>
    <b v="1"/>
    <x v="23"/>
    <n v="3"/>
    <n v="53.846153846153847"/>
    <x v="8"/>
    <s v="plays"/>
    <x v="3978"/>
    <d v="2415-01-19T10:07:40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s v="US"/>
    <s v="USD"/>
    <n v="1414544400"/>
    <n v="1410883139"/>
    <b v="0"/>
    <n v="1021"/>
    <b v="1"/>
    <x v="4"/>
    <n v="3.0011791999999997"/>
    <n v="73.486268364348675"/>
    <x v="1"/>
    <s v="wearables"/>
    <x v="3979"/>
    <d v="2418-04-02T10:00:00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s v="US"/>
    <s v="USD"/>
    <n v="1388383353"/>
    <n v="1383195753"/>
    <b v="1"/>
    <n v="429"/>
    <b v="1"/>
    <x v="39"/>
    <n v="3.0047639999999998"/>
    <n v="70.041118881118877"/>
    <x v="1"/>
    <s v="hardware"/>
    <x v="3980"/>
    <d v="2409-12-17T12:25:30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s v="GB"/>
    <s v="GBP"/>
    <n v="1401465600"/>
    <n v="1399032813"/>
    <b v="0"/>
    <n v="145"/>
    <b v="1"/>
    <x v="24"/>
    <n v="3.0219999999999998"/>
    <n v="52.103448275862071"/>
    <x v="8"/>
    <s v="spaces"/>
    <x v="3981"/>
    <d v="2414-02-08T16:00:00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s v="US"/>
    <s v="USD"/>
    <n v="1463166263"/>
    <n v="1460574263"/>
    <b v="0"/>
    <n v="60"/>
    <b v="1"/>
    <x v="23"/>
    <n v="3.0242"/>
    <n v="252.01666666666668"/>
    <x v="8"/>
    <s v="plays"/>
    <x v="3982"/>
    <d v="2433-08-28T22:43:50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s v="US"/>
    <s v="USD"/>
    <n v="1342330951"/>
    <n v="1339738951"/>
    <b v="1"/>
    <n v="676"/>
    <b v="1"/>
    <x v="21"/>
    <n v="3.038011142857143"/>
    <n v="157.29347633136095"/>
    <x v="1"/>
    <s v="space exploration"/>
    <x v="3983"/>
    <d v="2395-05-15T09:05:10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s v="US"/>
    <s v="USD"/>
    <n v="1481778000"/>
    <n v="1479216874"/>
    <b v="1"/>
    <n v="531"/>
    <b v="1"/>
    <x v="39"/>
    <n v="3.0418799999999999"/>
    <n v="143.21468926553672"/>
    <x v="1"/>
    <s v="hardware"/>
    <x v="3984"/>
    <d v="2439-07-23T02:00:00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s v="DE"/>
    <s v="EUR"/>
    <n v="1479890743"/>
    <n v="1476776743"/>
    <b v="1"/>
    <n v="398"/>
    <b v="1"/>
    <x v="39"/>
    <n v="3.05158"/>
    <n v="383.3643216080402"/>
    <x v="1"/>
    <s v="hardware"/>
    <x v="3985"/>
    <d v="2438-12-16T15:37:10"/>
  </r>
  <r>
    <n v="246"/>
    <s v="LEAVING ATLANTA THE FILM"/>
    <s v="From 1979 to 1981 twenty-nine Black children in Atlanta were murdered and the others terrified. This is our story..."/>
    <x v="6"/>
    <n v="15273"/>
    <x v="3"/>
    <s v="US"/>
    <s v="USD"/>
    <n v="1292665405"/>
    <n v="1288341805"/>
    <b v="1"/>
    <n v="223"/>
    <b v="1"/>
    <x v="31"/>
    <n v="3.0546000000000002"/>
    <n v="68.488789237668158"/>
    <x v="0"/>
    <s v="documentary"/>
    <x v="3986"/>
    <d v="2379-08-19T01:14:1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s v="US"/>
    <s v="USD"/>
    <n v="1332029335"/>
    <n v="1326848935"/>
    <b v="0"/>
    <n v="30"/>
    <b v="1"/>
    <x v="32"/>
    <n v="3.0683333333333334"/>
    <n v="61.366666666666667"/>
    <x v="3"/>
    <s v="rock"/>
    <x v="3987"/>
    <d v="2392-02-08T01:29:10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s v="US"/>
    <s v="USD"/>
    <n v="1405209600"/>
    <n v="1402599486"/>
    <b v="0"/>
    <n v="263"/>
    <b v="1"/>
    <x v="29"/>
    <n v="3.0865999999999998"/>
    <n v="117.36121673003802"/>
    <x v="0"/>
    <s v="television"/>
    <x v="3988"/>
    <d v="2415-04-18T00:00:00"/>
  </r>
  <r>
    <n v="2003"/>
    <s v="velosynth"/>
    <s v="velosynth is an open-source bicycle interaction synthesizer. it interprets the speed and acceleration of a bicycle into expressive audio feedback."/>
    <x v="60"/>
    <n v="1560"/>
    <x v="3"/>
    <s v="US"/>
    <s v="USD"/>
    <n v="1278111600"/>
    <n v="1276830052"/>
    <b v="1"/>
    <n v="17"/>
    <b v="1"/>
    <x v="39"/>
    <n v="3.12"/>
    <n v="91.764705882352942"/>
    <x v="1"/>
    <s v="hardware"/>
    <x v="3989"/>
    <d v="2375-01-07T14:00:00"/>
  </r>
  <r>
    <n v="3353"/>
    <s v="Nude: A play by Paul Hewitt"/>
    <s v="A new spoken word play, written by Paul Hewitt, in 3 parts about love and fate, inspired by the Ruba'iyat of Omar Khayyam."/>
    <x v="60"/>
    <n v="1575"/>
    <x v="3"/>
    <s v="GB"/>
    <s v="GBP"/>
    <n v="1462230000"/>
    <n v="1461061350"/>
    <b v="0"/>
    <n v="44"/>
    <b v="1"/>
    <x v="23"/>
    <n v="3.15"/>
    <n v="35.795454545454547"/>
    <x v="8"/>
    <s v="plays"/>
    <x v="3990"/>
    <d v="2433-05-12T14:00:00"/>
  </r>
  <r>
    <n v="736"/>
    <s v="What Happens in Vegas Stays on YouTube"/>
    <s v="I'm writing a new book! Topic: Privacy is Dead. What does a world without privacy mean for humanity? Our reputations? Our kids?"/>
    <x v="199"/>
    <n v="11345"/>
    <x v="3"/>
    <s v="US"/>
    <s v="USD"/>
    <n v="1385009940"/>
    <n v="1383327440"/>
    <b v="0"/>
    <n v="108"/>
    <b v="1"/>
    <x v="34"/>
    <n v="3.151388888888889"/>
    <n v="105.04629629629629"/>
    <x v="2"/>
    <s v="nonfiction"/>
    <x v="3991"/>
    <d v="2408-11-22T01:50:00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s v="DE"/>
    <s v="EUR"/>
    <n v="1467128723"/>
    <n v="1464536723"/>
    <b v="0"/>
    <n v="1530"/>
    <b v="1"/>
    <x v="39"/>
    <n v="3.1732719999999999"/>
    <n v="259.25424836601309"/>
    <x v="1"/>
    <s v="hardware"/>
    <x v="3992"/>
    <d v="2434-11-30T13:33:50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s v="US"/>
    <s v="USD"/>
    <n v="1468445382"/>
    <n v="1465853382"/>
    <b v="0"/>
    <n v="175"/>
    <b v="1"/>
    <x v="24"/>
    <n v="3.1869988910451896"/>
    <n v="131.37719999999999"/>
    <x v="8"/>
    <s v="spaces"/>
    <x v="3993"/>
    <d v="2435-05-01T22:57:00"/>
  </r>
  <r>
    <n v="2010"/>
    <s v="Weighitz: Weigh Smarter"/>
    <s v="Weighitz are miniature smart scales designed to weigh anything in the home."/>
    <x v="41"/>
    <n v="96015.9"/>
    <x v="3"/>
    <s v="US"/>
    <s v="USD"/>
    <n v="1471564491"/>
    <n v="1468972491"/>
    <b v="1"/>
    <n v="1737"/>
    <b v="1"/>
    <x v="39"/>
    <n v="3.2005299999999997"/>
    <n v="55.276856649395505"/>
    <x v="1"/>
    <s v="hardware"/>
    <x v="3994"/>
    <d v="2436-04-26T23:08:30"/>
  </r>
  <r>
    <n v="2266"/>
    <s v="GOAT LORDS."/>
    <s v="Want to be LORD OF THE GOATS? Start building your herd using thievery, magic, bombs and mostly goats."/>
    <x v="17"/>
    <n v="4804"/>
    <x v="3"/>
    <s v="US"/>
    <s v="USD"/>
    <n v="1461722400"/>
    <n v="1460235592"/>
    <b v="0"/>
    <n v="194"/>
    <b v="1"/>
    <x v="38"/>
    <n v="3.2026666666666666"/>
    <n v="24.762886597938145"/>
    <x v="5"/>
    <s v="tabletop games"/>
    <x v="3995"/>
    <d v="2433-03-14T20:00:00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x v="3"/>
    <s v="IE"/>
    <s v="EUR"/>
    <n v="1428493379"/>
    <n v="1425901379"/>
    <b v="0"/>
    <n v="714"/>
    <b v="1"/>
    <x v="18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x v="39"/>
    <n v="39131"/>
    <x v="3"/>
    <s v="US"/>
    <s v="USD"/>
    <n v="1415827200"/>
    <n v="1412358968"/>
    <b v="1"/>
    <n v="489"/>
    <b v="1"/>
    <x v="21"/>
    <n v="3.2609166666666667"/>
    <n v="80.022494887525568"/>
    <x v="1"/>
    <s v="space exploration"/>
    <x v="3997"/>
    <d v="2418-08-28T21:20:00"/>
  </r>
  <r>
    <n v="2260"/>
    <s v="Cryptex Dice Vault"/>
    <s v="A fine wood cryptex dice vault to store your favorite dice. Designed to hold a standard set of 7 polyhedrals for your favorite RPG."/>
    <x v="46"/>
    <n v="8173"/>
    <x v="3"/>
    <s v="US"/>
    <s v="USD"/>
    <n v="1395876250"/>
    <n v="1393287850"/>
    <b v="0"/>
    <n v="84"/>
    <b v="1"/>
    <x v="38"/>
    <n v="3.2692000000000001"/>
    <n v="97.297619047619051"/>
    <x v="5"/>
    <s v="tabletop games"/>
    <x v="3998"/>
    <d v="2412-05-02T18:01:40"/>
  </r>
  <r>
    <n v="3811"/>
    <s v="The Merchant of Venice"/>
    <s v="The University of Exeter Shakespeare Society is touring its acclaimed show The Merchant of Venice to Stratford-upon-Avon!"/>
    <x v="49"/>
    <n v="825"/>
    <x v="3"/>
    <s v="GB"/>
    <s v="GBP"/>
    <n v="1464692400"/>
    <n v="1461769373"/>
    <b v="0"/>
    <n v="19"/>
    <b v="1"/>
    <x v="23"/>
    <n v="3.3"/>
    <n v="43.421052631578945"/>
    <x v="8"/>
    <s v="plays"/>
    <x v="3999"/>
    <d v="2434-02-21T14:00:00"/>
  </r>
  <r>
    <n v="2233"/>
    <s v="Cadaver - A Card Game For Aspiring Necromancers"/>
    <s v="Cadaver is a lighthearted game of friendly necromancy! Players compete to resurrect as many bodies as possible!"/>
    <x v="46"/>
    <n v="8301"/>
    <x v="3"/>
    <s v="GB"/>
    <s v="GBP"/>
    <n v="1450051200"/>
    <n v="1448269539"/>
    <b v="0"/>
    <n v="391"/>
    <b v="1"/>
    <x v="38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x v="7"/>
    <n v="10067.5"/>
    <x v="3"/>
    <s v="US"/>
    <s v="USD"/>
    <n v="1304225940"/>
    <n v="1301542937"/>
    <b v="1"/>
    <n v="241"/>
    <b v="1"/>
    <x v="23"/>
    <n v="3.3558333333333334"/>
    <n v="41.773858921161825"/>
    <x v="8"/>
    <s v="plays"/>
    <x v="4001"/>
    <d v="2383-04-18T01:50:00"/>
  </r>
  <r>
    <n v="3726"/>
    <s v="Howard's End 3.0"/>
    <s v="A week of rehearsal culminating in a staged reading of our three-actor adaptation of &quot;Howards End,&quot; for potential producers."/>
    <x v="62"/>
    <n v="2879"/>
    <x v="3"/>
    <s v="US"/>
    <s v="USD"/>
    <n v="1461963600"/>
    <n v="1459567371"/>
    <b v="0"/>
    <n v="46"/>
    <b v="1"/>
    <x v="23"/>
    <n v="3.3870588235294119"/>
    <n v="62.586956521739133"/>
    <x v="8"/>
    <s v="plays"/>
    <x v="4002"/>
    <d v="2433-04-11T18:00:00"/>
  </r>
  <r>
    <n v="1030"/>
    <s v="The Gothsicles - I FEEL SICLE"/>
    <s v="Help fund the latest Gothsicles mega-album, I FEEL SICLE!"/>
    <x v="38"/>
    <n v="6842"/>
    <x v="3"/>
    <s v="US"/>
    <s v="USD"/>
    <n v="1473680149"/>
    <n v="1472470549"/>
    <b v="0"/>
    <n v="159"/>
    <b v="1"/>
    <x v="36"/>
    <n v="3.4209999999999998"/>
    <n v="43.031446540880502"/>
    <x v="3"/>
    <s v="electronic music"/>
    <x v="4003"/>
    <d v="2436-12-27T19:58:10"/>
  </r>
  <r>
    <n v="1976"/>
    <s v="Pi Lite white - Bright white LED display for Raspberry Pi"/>
    <s v="Can you help us make an ultra bright white one a reality?"/>
    <x v="1"/>
    <n v="13864"/>
    <x v="3"/>
    <s v="GB"/>
    <s v="GBP"/>
    <n v="1373751325"/>
    <n v="1371159325"/>
    <b v="1"/>
    <n v="473"/>
    <b v="1"/>
    <x v="39"/>
    <n v="3.4660000000000002"/>
    <n v="29.310782241014799"/>
    <x v="1"/>
    <s v="hardware"/>
    <x v="4004"/>
    <d v="2405-04-28T23:54:10"/>
  </r>
  <r>
    <n v="1945"/>
    <s v="Oval - The First Digital HandPan"/>
    <s v="A new electronic musical instrument which allows you to play, learn and perform music using any sound you can imagine."/>
    <x v="36"/>
    <n v="348018"/>
    <x v="3"/>
    <s v="ES"/>
    <s v="EUR"/>
    <n v="1436680958"/>
    <n v="1433224958"/>
    <b v="1"/>
    <n v="680"/>
    <b v="1"/>
    <x v="39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x v="119"/>
    <n v="1050.5"/>
    <x v="3"/>
    <s v="US"/>
    <s v="USD"/>
    <n v="1296953209"/>
    <n v="1295657209"/>
    <b v="0"/>
    <n v="14"/>
    <b v="1"/>
    <x v="32"/>
    <n v="3.5016666666666665"/>
    <n v="75.035714285714292"/>
    <x v="3"/>
    <s v="rock"/>
    <x v="4006"/>
    <d v="2380-12-27T07:48:10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s v="US"/>
    <s v="USD"/>
    <n v="1369637940"/>
    <n v="1367088443"/>
    <b v="1"/>
    <n v="394"/>
    <b v="1"/>
    <x v="24"/>
    <n v="3.50844625"/>
    <n v="71.237487309644663"/>
    <x v="8"/>
    <s v="spaces"/>
    <x v="4007"/>
    <d v="2404-01-08T21:50:00"/>
  </r>
  <r>
    <n v="1021"/>
    <s v="Rick and Morty Album &amp; Music Video"/>
    <s v="Rick and Morty concept album written by Allie Goertz + music video directed by Paul B. Cummings!"/>
    <x v="7"/>
    <n v="10554.11"/>
    <x v="3"/>
    <s v="US"/>
    <s v="USD"/>
    <n v="1445054400"/>
    <n v="1443074571"/>
    <b v="1"/>
    <n v="478"/>
    <b v="1"/>
    <x v="36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n v="1412294683"/>
    <b v="0"/>
    <n v="983"/>
    <b v="1"/>
    <x v="38"/>
    <n v="3.5292777777777777"/>
    <n v="64.625635808748726"/>
    <x v="5"/>
    <s v="tabletop games"/>
    <x v="4009"/>
    <d v="2418-08-23T07:50:00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s v="US"/>
    <s v="USD"/>
    <n v="1455933653"/>
    <n v="1452045653"/>
    <b v="0"/>
    <n v="541"/>
    <b v="1"/>
    <x v="39"/>
    <n v="3.5304799999999998"/>
    <n v="326.29205175600737"/>
    <x v="1"/>
    <s v="hardware"/>
    <x v="4010"/>
    <d v="2431-05-14T20:08:50"/>
  </r>
  <r>
    <n v="2633"/>
    <s v="ISS-Above"/>
    <s v="A device that lights up whenever the International Space Station is nearby (that happens more often than you might expect)"/>
    <x v="6"/>
    <n v="17731"/>
    <x v="3"/>
    <s v="US"/>
    <s v="USD"/>
    <n v="1393542000"/>
    <n v="1390938332"/>
    <b v="0"/>
    <n v="199"/>
    <b v="1"/>
    <x v="21"/>
    <n v="3.5461999999999998"/>
    <n v="89.100502512562812"/>
    <x v="1"/>
    <s v="space exploration"/>
    <x v="4011"/>
    <d v="2411-08-06T14:00:00"/>
  </r>
  <r>
    <n v="1980"/>
    <s v="YOUMO - Your Smart Modular Power Strip"/>
    <s v="Multi-power charging that is smarter, stylish and designed for you."/>
    <x v="22"/>
    <n v="177412.01"/>
    <x v="3"/>
    <s v="DE"/>
    <s v="EUR"/>
    <n v="1459684862"/>
    <n v="1456232462"/>
    <b v="1"/>
    <n v="1945"/>
    <b v="1"/>
    <x v="39"/>
    <n v="3.5482402000000004"/>
    <n v="91.214401028277635"/>
    <x v="1"/>
    <s v="hardware"/>
    <x v="4012"/>
    <d v="2432-07-22T00:10:20"/>
  </r>
  <r>
    <n v="2029"/>
    <s v="Lumin8 Pro"/>
    <s v="Lumin8 Pro is a fun and easy to use light controller that makes light dance to your favorite music."/>
    <x v="46"/>
    <n v="9030"/>
    <x v="3"/>
    <s v="US"/>
    <s v="USD"/>
    <n v="1409099481"/>
    <n v="1406507481"/>
    <b v="1"/>
    <n v="94"/>
    <b v="1"/>
    <x v="39"/>
    <n v="3.6120000000000001"/>
    <n v="96.063829787234042"/>
    <x v="1"/>
    <s v="hardware"/>
    <x v="4013"/>
    <d v="2416-07-11T05:13:30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s v="US"/>
    <s v="USD"/>
    <n v="1398959729"/>
    <n v="1396367729"/>
    <b v="1"/>
    <n v="405"/>
    <b v="1"/>
    <x v="39"/>
    <n v="3.7012999999999998"/>
    <n v="182.78024691358024"/>
    <x v="1"/>
    <s v="hardware"/>
    <x v="4014"/>
    <d v="2413-04-24T15:14:50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s v="GB"/>
    <s v="GBP"/>
    <n v="1376899269"/>
    <n v="1371715269"/>
    <b v="1"/>
    <n v="402"/>
    <b v="1"/>
    <x v="39"/>
    <n v="3.7549600000000001"/>
    <n v="186.81393034825871"/>
    <x v="1"/>
    <s v="hardware"/>
    <x v="4015"/>
    <d v="2406-04-28T08:11:30"/>
  </r>
  <r>
    <n v="2244"/>
    <s v="Warbands of the Cold North III"/>
    <s v="Finely sculpted 28mm Classic Fantasy metal and resin miniatures perfectly themed for use as a warband or adventuring party."/>
    <x v="6"/>
    <n v="18851"/>
    <x v="3"/>
    <s v="US"/>
    <s v="USD"/>
    <n v="1476649800"/>
    <n v="1475609946"/>
    <b v="0"/>
    <n v="290"/>
    <b v="1"/>
    <x v="38"/>
    <n v="3.7702"/>
    <n v="65.00344827586207"/>
    <x v="5"/>
    <s v="tabletop games"/>
    <x v="4016"/>
    <d v="2437-12-06T13:00:00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s v="CA"/>
    <s v="CAD"/>
    <n v="1467313039"/>
    <n v="1464807439"/>
    <b v="0"/>
    <n v="139"/>
    <b v="1"/>
    <x v="34"/>
    <n v="3.7773333333333334"/>
    <n v="40.762589928057551"/>
    <x v="2"/>
    <s v="nonfiction"/>
    <x v="4017"/>
    <d v="2434-12-21T21:33:10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s v="US"/>
    <s v="USD"/>
    <n v="1419123600"/>
    <n v="1416945297"/>
    <b v="0"/>
    <n v="404"/>
    <b v="1"/>
    <x v="38"/>
    <n v="3.80525"/>
    <n v="188.37871287128712"/>
    <x v="5"/>
    <s v="tabletop games"/>
    <x v="4018"/>
    <d v="2419-09-14T10:00:00"/>
  </r>
  <r>
    <n v="2001"/>
    <s v="Nuimo: Seamless Smart Home Interface"/>
    <s v="Nuimo is a universal controller for the internet of things. Control your music, lights, locks and more."/>
    <x v="8"/>
    <n v="210171"/>
    <x v="3"/>
    <s v="DE"/>
    <s v="EUR"/>
    <n v="1434139200"/>
    <n v="1431406916"/>
    <b v="1"/>
    <n v="1637"/>
    <b v="1"/>
    <x v="39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x v="228"/>
    <n v="420.99"/>
    <x v="3"/>
    <s v="GB"/>
    <s v="GBP"/>
    <n v="1358367565"/>
    <n v="1357157965"/>
    <b v="0"/>
    <n v="28"/>
    <b v="1"/>
    <x v="36"/>
    <n v="3.8271818181818182"/>
    <n v="15.035357142857142"/>
    <x v="3"/>
    <s v="electronic music"/>
    <x v="4020"/>
    <d v="2400-06-13T11:14:10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s v="GB"/>
    <s v="GBP"/>
    <n v="1399324717"/>
    <n v="1395436717"/>
    <b v="0"/>
    <n v="191"/>
    <b v="1"/>
    <x v="39"/>
    <n v="3.8409090909090908"/>
    <n v="22.120418848167539"/>
    <x v="1"/>
    <s v="hardware"/>
    <x v="4021"/>
    <d v="2413-06-05T21:06:10"/>
  </r>
  <r>
    <n v="314"/>
    <s v="Making Mail: A Documentary"/>
    <s v="A documentary about artists who embrace the antiquated postal service and use it to send beautiful pieces of mail art across the globe."/>
    <x v="19"/>
    <n v="3851.5"/>
    <x v="3"/>
    <s v="US"/>
    <s v="USD"/>
    <n v="1362167988"/>
    <n v="1359575988"/>
    <b v="1"/>
    <n v="120"/>
    <b v="1"/>
    <x v="31"/>
    <n v="3.8515000000000001"/>
    <n v="32.095833333333331"/>
    <x v="0"/>
    <s v="documentary"/>
    <x v="4022"/>
    <d v="2401-08-27T07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s v="US"/>
    <s v="USD"/>
    <n v="1430981880"/>
    <n v="1426216033"/>
    <b v="1"/>
    <n v="508"/>
    <b v="1"/>
    <x v="39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x v="34"/>
    <n v="1570"/>
    <x v="3"/>
    <s v="US"/>
    <s v="USD"/>
    <n v="1337569140"/>
    <n v="1332991717"/>
    <b v="0"/>
    <n v="26"/>
    <b v="1"/>
    <x v="30"/>
    <n v="3.9249999999999998"/>
    <n v="60.384615384615387"/>
    <x v="0"/>
    <s v="shorts"/>
    <x v="4024"/>
    <d v="2393-11-10T05:50:00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3"/>
    <s v="US"/>
    <s v="USD"/>
    <n v="1337799600"/>
    <n v="1334989881"/>
    <b v="1"/>
    <n v="290"/>
    <b v="1"/>
    <x v="39"/>
    <n v="3.9859528571428569"/>
    <n v="577.27593103448271"/>
    <x v="1"/>
    <s v="hardware"/>
    <x v="4025"/>
    <d v="2393-12-06T22:00:00"/>
  </r>
  <r>
    <n v="1977"/>
    <s v="Ario: Smart Lighting. Better Health."/>
    <s v="Ario learns about you, syncs your body clock, and keeps you healthy through natural lighting patterns."/>
    <x v="22"/>
    <n v="201165"/>
    <x v="3"/>
    <s v="US"/>
    <s v="USD"/>
    <n v="1450511940"/>
    <n v="1446527540"/>
    <b v="1"/>
    <n v="821"/>
    <b v="1"/>
    <x v="39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s v="US"/>
    <s v="USD"/>
    <n v="1442501991"/>
    <n v="1439909991"/>
    <b v="0"/>
    <n v="480"/>
    <b v="1"/>
    <x v="38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s v="US"/>
    <s v="USD"/>
    <n v="1439344800"/>
    <n v="1435611572"/>
    <b v="1"/>
    <n v="398"/>
    <b v="1"/>
    <x v="21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x v="217"/>
    <n v="2650.5"/>
    <x v="3"/>
    <s v="GB"/>
    <s v="GBP"/>
    <n v="1419259679"/>
    <n v="1416667679"/>
    <b v="0"/>
    <n v="79"/>
    <b v="1"/>
    <x v="38"/>
    <n v="4.0776923076923079"/>
    <n v="33.550632911392405"/>
    <x v="5"/>
    <s v="tabletop games"/>
    <x v="4029"/>
    <d v="2419-09-30T03:59:50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s v="AU"/>
    <s v="AUD"/>
    <n v="1477414800"/>
    <n v="1474380241"/>
    <b v="0"/>
    <n v="514"/>
    <b v="1"/>
    <x v="38"/>
    <n v="4.1217692027666546"/>
    <n v="44.056420233463037"/>
    <x v="5"/>
    <s v="tabletop games"/>
    <x v="4030"/>
    <d v="2438-03-05T02:00:00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s v="US"/>
    <s v="USD"/>
    <n v="1441383062"/>
    <n v="1438791062"/>
    <b v="1"/>
    <n v="369"/>
    <b v="1"/>
    <x v="18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x v="28"/>
    <n v="33641"/>
    <x v="3"/>
    <s v="GB"/>
    <s v="GBP"/>
    <n v="1372701600"/>
    <n v="1369895421"/>
    <b v="1"/>
    <n v="204"/>
    <b v="1"/>
    <x v="39"/>
    <n v="4.2051249999999998"/>
    <n v="164.90686274509804"/>
    <x v="1"/>
    <s v="hardware"/>
    <x v="4032"/>
    <d v="2404-12-28T12:00:00"/>
  </r>
  <r>
    <n v="1380"/>
    <s v="BARNFEST 2015"/>
    <s v="A DIY MUSIC FESTIVAL FROM ST. LOUIS MO! Bands make their own festival, help make it legit!"/>
    <x v="86"/>
    <n v="106"/>
    <x v="3"/>
    <s v="US"/>
    <s v="USD"/>
    <n v="1433815200"/>
    <n v="1431886706"/>
    <b v="0"/>
    <n v="5"/>
    <b v="1"/>
    <x v="32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s v="US"/>
    <s v="USD"/>
    <n v="1478923200"/>
    <n v="1476184593"/>
    <b v="0"/>
    <n v="337"/>
    <b v="1"/>
    <x v="28"/>
    <n v="4.2720000000000002"/>
    <n v="31.691394658753708"/>
    <x v="6"/>
    <s v="small batch"/>
    <x v="4034"/>
    <d v="2438-08-26T16:00:00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x v="3"/>
    <s v="US"/>
    <s v="USD"/>
    <n v="1363889015"/>
    <n v="1361300615"/>
    <b v="1"/>
    <n v="1224"/>
    <b v="1"/>
    <x v="7"/>
    <n v="4.288397837837838"/>
    <n v="64.816470588235291"/>
    <x v="3"/>
    <s v="indie rock"/>
    <x v="4035"/>
    <d v="2402-03-14T12:35:50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s v="US"/>
    <s v="USD"/>
    <n v="1479704340"/>
    <n v="1477043072"/>
    <b v="0"/>
    <n v="897"/>
    <b v="1"/>
    <x v="38"/>
    <n v="4.5237333333333334"/>
    <n v="75.647714604236342"/>
    <x v="5"/>
    <s v="tabletop games"/>
    <x v="4036"/>
    <d v="2438-11-25T01:50:00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s v="US"/>
    <s v="USD"/>
    <n v="1332385200"/>
    <n v="1329759452"/>
    <b v="1"/>
    <n v="2602"/>
    <b v="1"/>
    <x v="40"/>
    <n v="4.5641449999999999"/>
    <n v="52.622732513451197"/>
    <x v="2"/>
    <s v="radio &amp; podcasts"/>
    <x v="4037"/>
    <d v="2392-03-20T06:00:00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s v="GB"/>
    <s v="GBP"/>
    <n v="1412335772"/>
    <n v="1409743772"/>
    <b v="0"/>
    <n v="59"/>
    <b v="1"/>
    <x v="24"/>
    <n v="4.577466666666667"/>
    <n v="23.275254237288134"/>
    <x v="8"/>
    <s v="spaces"/>
    <x v="4038"/>
    <d v="2417-07-20T18:55:20"/>
  </r>
  <r>
    <n v="2254"/>
    <s v="Green Couch Games Limited: FrogFlip!"/>
    <s v="A dexterity microgame by father/daughter team, Jason and Claire Kotarski. Make 100 project."/>
    <x v="60"/>
    <n v="2299"/>
    <x v="3"/>
    <s v="US"/>
    <s v="USD"/>
    <n v="1485271968"/>
    <n v="1484667168"/>
    <b v="0"/>
    <n v="197"/>
    <b v="1"/>
    <x v="38"/>
    <n v="4.5979999999999999"/>
    <n v="11.67005076142132"/>
    <x v="5"/>
    <s v="tabletop games"/>
    <x v="4039"/>
    <d v="2440-08-30T11:28:00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s v="US"/>
    <s v="USD"/>
    <n v="1433036578"/>
    <n v="1429580578"/>
    <b v="0"/>
    <n v="170"/>
    <b v="1"/>
    <x v="39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x v="6"/>
    <n v="24201"/>
    <x v="3"/>
    <s v="AU"/>
    <s v="AUD"/>
    <n v="1455548400"/>
    <n v="1453461865"/>
    <b v="1"/>
    <n v="294"/>
    <b v="1"/>
    <x v="18"/>
    <n v="4.8402000000000003"/>
    <n v="82.316326530612244"/>
    <x v="7"/>
    <s v="photobooks"/>
    <x v="4041"/>
    <d v="2431-03-31T06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s v="US"/>
    <s v="USD"/>
    <n v="1474563621"/>
    <n v="1471971621"/>
    <b v="1"/>
    <n v="1780"/>
    <b v="1"/>
    <x v="39"/>
    <n v="4.8490975000000001"/>
    <n v="108.96848314606741"/>
    <x v="1"/>
    <s v="hardware"/>
    <x v="4042"/>
    <d v="2437-04-09T02:03:30"/>
  </r>
  <r>
    <n v="2183"/>
    <s v="D12 Trap Dice + Trapped The Dice Game"/>
    <s v="Don't just kill them, let the dice decide what kills'em. As a Bonus Get the game TRAPPED free, a Fast paced Dice game for 2-8 Players."/>
    <x v="293"/>
    <n v="8807"/>
    <x v="3"/>
    <s v="US"/>
    <s v="USD"/>
    <n v="1486616400"/>
    <n v="1484037977"/>
    <b v="0"/>
    <n v="279"/>
    <b v="1"/>
    <x v="38"/>
    <n v="4.8927777777777779"/>
    <n v="31.566308243727597"/>
    <x v="5"/>
    <s v="tabletop games"/>
    <x v="4043"/>
    <d v="2441-02-02T02:00:00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s v="US"/>
    <s v="USD"/>
    <n v="1438964063"/>
    <n v="1436804063"/>
    <b v="0"/>
    <n v="707"/>
    <b v="1"/>
    <x v="39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x v="149"/>
    <n v="791862"/>
    <x v="3"/>
    <s v="US"/>
    <s v="USD"/>
    <n v="1468019014"/>
    <n v="1462835014"/>
    <b v="1"/>
    <n v="4562"/>
    <b v="1"/>
    <x v="39"/>
    <n v="4.9491375"/>
    <n v="173.57781674704077"/>
    <x v="1"/>
    <s v="hardware"/>
    <x v="4045"/>
    <d v="2435-03-13T14:35:40"/>
  </r>
  <r>
    <n v="2232"/>
    <s v="Backstory Cards"/>
    <s v="Backstory Cards help you and your friends create vibrant backstories for roleplaying games, no matter the system or genre."/>
    <x v="6"/>
    <n v="24790"/>
    <x v="3"/>
    <s v="US"/>
    <s v="USD"/>
    <n v="1405738800"/>
    <n v="1402945408"/>
    <b v="0"/>
    <n v="988"/>
    <b v="1"/>
    <x v="38"/>
    <n v="4.9580000000000002"/>
    <n v="25.091093117408906"/>
    <x v="5"/>
    <s v="tabletop games"/>
    <x v="4046"/>
    <d v="2415-06-18T06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s v="US"/>
    <s v="USD"/>
    <n v="1369612474"/>
    <n v="1367798074"/>
    <b v="0"/>
    <n v="240"/>
    <b v="1"/>
    <x v="32"/>
    <n v="4.9652000000000003"/>
    <n v="51.720833333333331"/>
    <x v="3"/>
    <s v="rock"/>
    <x v="4047"/>
    <d v="2404-01-05T23:05:40"/>
  </r>
  <r>
    <n v="2189"/>
    <s v="Odyssey: ARGONAUTS"/>
    <s v="Help me fund the Argonauts! Sculpted by Dave Kidd, based on concept art from Roberto Cirillo, created by Fet Milner and myself!"/>
    <x v="4"/>
    <n v="6039"/>
    <x v="3"/>
    <s v="GB"/>
    <s v="GBP"/>
    <n v="1461276000"/>
    <n v="1460055300"/>
    <b v="0"/>
    <n v="88"/>
    <b v="1"/>
    <x v="38"/>
    <n v="5.0324999999999998"/>
    <n v="68.625"/>
    <x v="5"/>
    <s v="tabletop games"/>
    <x v="4048"/>
    <d v="2433-01-22T04:00:00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s v="US"/>
    <s v="USD"/>
    <n v="1481432340"/>
    <n v="1476764077"/>
    <b v="0"/>
    <n v="193"/>
    <b v="1"/>
    <x v="39"/>
    <n v="5.0620938628158845"/>
    <n v="36.326424870466319"/>
    <x v="1"/>
    <s v="hardware"/>
    <x v="4049"/>
    <d v="2439-06-13T01:50:00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s v="US"/>
    <s v="USD"/>
    <n v="1447286300"/>
    <n v="1444690700"/>
    <b v="0"/>
    <n v="50"/>
    <b v="1"/>
    <x v="39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x v="2"/>
    <n v="104146.51"/>
    <x v="3"/>
    <s v="US"/>
    <s v="USD"/>
    <n v="1394316695"/>
    <n v="1390860695"/>
    <b v="1"/>
    <n v="2165"/>
    <b v="1"/>
    <x v="28"/>
    <n v="5.2073254999999996"/>
    <n v="48.104623556581984"/>
    <x v="6"/>
    <s v="small batch"/>
    <x v="4051"/>
    <d v="2411-11-04T05:55:50"/>
  </r>
  <r>
    <n v="2182"/>
    <s v="Broken World - A Post-Apocalypse Tabletop RPG"/>
    <s v="An incredibly comprehensive tabletop rpg book for the post apocalypse, inspired by Dungeon World."/>
    <x v="7"/>
    <n v="15725"/>
    <x v="3"/>
    <s v="CA"/>
    <s v="CAD"/>
    <n v="1412285825"/>
    <n v="1409261825"/>
    <b v="0"/>
    <n v="356"/>
    <b v="1"/>
    <x v="38"/>
    <n v="5.2416666666666663"/>
    <n v="44.171348314606739"/>
    <x v="5"/>
    <s v="tabletop games"/>
    <x v="4052"/>
    <d v="2417-07-15T00:10:50"/>
  </r>
  <r>
    <n v="2327"/>
    <s v="Kraut Source - Fermentation Made Simple"/>
    <s v="Gourmet Fermentation in a Mason Jar. Create delicious, nutritious fermented foods at home."/>
    <x v="104"/>
    <n v="184133.01"/>
    <x v="3"/>
    <s v="US"/>
    <s v="USD"/>
    <n v="1409090440"/>
    <n v="1406066440"/>
    <b v="1"/>
    <n v="3355"/>
    <b v="1"/>
    <x v="28"/>
    <n v="5.2609431428571432"/>
    <n v="54.883162444113267"/>
    <x v="6"/>
    <s v="small batch"/>
    <x v="4053"/>
    <d v="2416-07-10T04:06:40"/>
  </r>
  <r>
    <n v="2236"/>
    <s v="Alienation - an intergalactic card drafting game"/>
    <s v="Assume the role of an intergalactic real-estate agent attempting to satisfy various creature clientele!"/>
    <x v="270"/>
    <n v="15039"/>
    <x v="3"/>
    <s v="US"/>
    <s v="USD"/>
    <n v="1454338123"/>
    <n v="1451746123"/>
    <b v="0"/>
    <n v="680"/>
    <b v="1"/>
    <x v="38"/>
    <n v="5.3710714285714287"/>
    <n v="22.116176470588236"/>
    <x v="5"/>
    <s v="tabletop games"/>
    <x v="4054"/>
    <d v="2430-11-11T04:07:10"/>
  </r>
  <r>
    <n v="2194"/>
    <s v="Monster Lab"/>
    <s v="LAST CHANCE! A fast paced card game for people who like to play god, build hybrid cat monsters and add flamethrowers to space dragons."/>
    <x v="20"/>
    <n v="53737"/>
    <x v="3"/>
    <s v="US"/>
    <s v="USD"/>
    <n v="1459012290"/>
    <n v="1456423890"/>
    <b v="0"/>
    <n v="878"/>
    <b v="1"/>
    <x v="38"/>
    <n v="5.3737000000000004"/>
    <n v="61.203872437357631"/>
    <x v="5"/>
    <s v="tabletop games"/>
    <x v="4055"/>
    <d v="2432-05-05T03:55:00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s v="GB"/>
    <s v="GBP"/>
    <n v="1436151600"/>
    <n v="1433775668"/>
    <b v="0"/>
    <n v="263"/>
    <b v="1"/>
    <x v="38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x v="442"/>
    <n v="972594.99"/>
    <x v="3"/>
    <s v="GB"/>
    <s v="GBP"/>
    <n v="1406149689"/>
    <n v="1402693689"/>
    <b v="0"/>
    <n v="8359"/>
    <b v="1"/>
    <x v="39"/>
    <n v="5.4334915642458101"/>
    <n v="116.35303146309367"/>
    <x v="1"/>
    <s v="hardware"/>
    <x v="4057"/>
    <d v="2415-08-04T19:21:30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s v="US"/>
    <s v="USD"/>
    <n v="1486311939"/>
    <n v="1483719939"/>
    <b v="1"/>
    <n v="335"/>
    <b v="1"/>
    <x v="18"/>
    <n v="5.5877142857142861"/>
    <n v="58.379104477611939"/>
    <x v="7"/>
    <s v="photobooks"/>
    <x v="4058"/>
    <d v="2440-12-28T20:16:30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s v="GB"/>
    <s v="GBP"/>
    <n v="1470423668"/>
    <n v="1467831668"/>
    <b v="1"/>
    <n v="1887"/>
    <b v="1"/>
    <x v="39"/>
    <n v="5.7907999999999999"/>
    <n v="61.375728669846318"/>
    <x v="1"/>
    <s v="hardware"/>
    <x v="4059"/>
    <d v="2435-12-16T22:11:20"/>
  </r>
  <r>
    <n v="2024"/>
    <s v="RA 3D printer controller by Elefu"/>
    <s v="RA - 3D Printer board. This board can control 3 extruders, bed heaters, Elefu control panel, 4 temp monitors, lighting and more."/>
    <x v="1"/>
    <n v="23414"/>
    <x v="3"/>
    <s v="US"/>
    <s v="USD"/>
    <n v="1344826800"/>
    <n v="1341875544"/>
    <b v="1"/>
    <n v="105"/>
    <b v="1"/>
    <x v="39"/>
    <n v="5.8535000000000004"/>
    <n v="222.99047619047619"/>
    <x v="1"/>
    <s v="hardware"/>
    <x v="4060"/>
    <d v="2396-02-28T06:00:00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s v="GB"/>
    <s v="GBP"/>
    <n v="1466377200"/>
    <n v="1463351329"/>
    <b v="0"/>
    <n v="169"/>
    <b v="1"/>
    <x v="38"/>
    <n v="6.3613999999999997"/>
    <n v="94.103550295857985"/>
    <x v="5"/>
    <s v="tabletop games"/>
    <x v="4061"/>
    <d v="2434-09-04T14:00:00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x v="3"/>
    <s v="US"/>
    <s v="USD"/>
    <n v="1448571261"/>
    <n v="1445975661"/>
    <b v="0"/>
    <n v="45"/>
    <b v="1"/>
    <x v="21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x v="60"/>
    <n v="3307"/>
    <x v="3"/>
    <s v="US"/>
    <s v="USD"/>
    <n v="1347508740"/>
    <n v="1346276349"/>
    <b v="1"/>
    <n v="151"/>
    <b v="1"/>
    <x v="21"/>
    <n v="6.6139999999999999"/>
    <n v="21.900662251655628"/>
    <x v="1"/>
    <s v="space exploration"/>
    <x v="4063"/>
    <d v="2397-01-03T15:50:00"/>
  </r>
  <r>
    <n v="1476"/>
    <s v="The Comedy Button Podcast"/>
    <s v="The Comedy Button is a brand new nerd pop culture podcast with weekly video sketches."/>
    <x v="16"/>
    <n v="39693.279999999999"/>
    <x v="3"/>
    <s v="US"/>
    <s v="USD"/>
    <n v="1315616422"/>
    <n v="1313024422"/>
    <b v="1"/>
    <n v="916"/>
    <b v="1"/>
    <x v="40"/>
    <n v="6.6155466666666669"/>
    <n v="43.333275109170302"/>
    <x v="2"/>
    <s v="radio &amp; podcasts"/>
    <x v="4064"/>
    <d v="2386-11-26T10:03:40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s v="US"/>
    <s v="USD"/>
    <n v="1353201444"/>
    <n v="1350605844"/>
    <b v="1"/>
    <n v="238"/>
    <b v="1"/>
    <x v="39"/>
    <n v="6.7447999999999997"/>
    <n v="70.848739495798313"/>
    <x v="1"/>
    <s v="hardware"/>
    <x v="4065"/>
    <d v="2398-10-24T12:54:00"/>
  </r>
  <r>
    <n v="1954"/>
    <s v="Orison â€“ Rethink the Power of Energy"/>
    <s v="The First Home Battery System You Simply Plug in to Install"/>
    <x v="22"/>
    <n v="349474"/>
    <x v="3"/>
    <s v="US"/>
    <s v="USD"/>
    <n v="1457758800"/>
    <n v="1453730176"/>
    <b v="1"/>
    <n v="415"/>
    <b v="1"/>
    <x v="39"/>
    <n v="6.9894800000000004"/>
    <n v="842.10602409638557"/>
    <x v="1"/>
    <s v="hardware"/>
    <x v="4066"/>
    <d v="2431-12-12T02:00:00"/>
  </r>
  <r>
    <n v="2202"/>
    <s v="zircon - &quot;Identity Sequence&quot;: A cyberpunk-inspired journey"/>
    <s v="An electro-organic album of evolved dance music inspired by seminal cyberpunk works."/>
    <x v="1"/>
    <n v="28167.25"/>
    <x v="3"/>
    <s v="US"/>
    <s v="USD"/>
    <n v="1351801368"/>
    <n v="1349209368"/>
    <b v="0"/>
    <n v="721"/>
    <b v="1"/>
    <x v="36"/>
    <n v="7.0418124999999998"/>
    <n v="39.066920943134534"/>
    <x v="3"/>
    <s v="electronic music"/>
    <x v="4067"/>
    <d v="2398-05-15T11:48:00"/>
  </r>
  <r>
    <n v="2270"/>
    <s v="MCG Premium Sleeves &amp; Accessories"/>
    <s v="MCG Premium Sleeves offer excellent protection for your cards. This line is about to be expanded with new sleeves sizes!"/>
    <x v="23"/>
    <n v="180062"/>
    <x v="3"/>
    <s v="US"/>
    <s v="USD"/>
    <n v="1484085540"/>
    <n v="1482353513"/>
    <b v="0"/>
    <n v="1670"/>
    <b v="1"/>
    <x v="38"/>
    <n v="7.2024800000000004"/>
    <n v="107.82155688622754"/>
    <x v="5"/>
    <s v="tabletop games"/>
    <x v="4068"/>
    <d v="2440-04-15T03:50:00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s v="AU"/>
    <s v="AUD"/>
    <n v="1487093020"/>
    <n v="1485278620"/>
    <b v="0"/>
    <n v="210"/>
    <b v="1"/>
    <x v="38"/>
    <n v="7.7949999999999999"/>
    <n v="37.11904761904762"/>
    <x v="5"/>
    <s v="tabletop games"/>
    <x v="4069"/>
    <d v="2441-03-29T05:56:40"/>
  </r>
  <r>
    <n v="1215"/>
    <s v="ShootTokyo: The Book"/>
    <s v="A photography book that brings you on a journey through Tokyo and beyond.   This is a collection of my best images from ShootTokyo."/>
    <x v="6"/>
    <n v="39304.01"/>
    <x v="3"/>
    <s v="US"/>
    <s v="USD"/>
    <n v="1401487756"/>
    <n v="1398895756"/>
    <b v="0"/>
    <n v="549"/>
    <b v="1"/>
    <x v="18"/>
    <n v="7.8608020000000005"/>
    <n v="71.592003642987251"/>
    <x v="7"/>
    <s v="photobooks"/>
    <x v="4070"/>
    <d v="2414-02-11T05:32:40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s v="US"/>
    <s v="USD"/>
    <n v="1398952890"/>
    <n v="1396360890"/>
    <b v="1"/>
    <n v="1789"/>
    <b v="1"/>
    <x v="39"/>
    <n v="7.8805550000000002"/>
    <n v="176.200223588597"/>
    <x v="1"/>
    <s v="hardware"/>
    <x v="4071"/>
    <d v="2413-04-23T20:15:00"/>
  </r>
  <r>
    <n v="1948"/>
    <s v="UDOO X86: The Most Powerful Maker Board Ever"/>
    <s v="10 times more powerful than Raspberry Pi 3, x86 64-bit architecture"/>
    <x v="36"/>
    <n v="800211"/>
    <x v="3"/>
    <s v="US"/>
    <s v="USD"/>
    <n v="1465232520"/>
    <n v="1460557809"/>
    <b v="1"/>
    <n v="4245"/>
    <b v="1"/>
    <x v="39"/>
    <n v="8.0021100000000001"/>
    <n v="188.50671378091872"/>
    <x v="1"/>
    <s v="hardware"/>
    <x v="4072"/>
    <d v="2434-04-25T02:20:00"/>
  </r>
  <r>
    <n v="2241"/>
    <s v="Savage Worlds Zombie Squad"/>
    <s v="You are Ex- Military criminals sent on suicide missions on the edge of space. Science Fiction Tabletop RPG using Savage Worlds"/>
    <x v="19"/>
    <n v="8064"/>
    <x v="3"/>
    <s v="GB"/>
    <s v="GBP"/>
    <n v="1488484300"/>
    <n v="1485892300"/>
    <b v="0"/>
    <n v="163"/>
    <b v="1"/>
    <x v="38"/>
    <n v="8.0640000000000001"/>
    <n v="49.472392638036808"/>
    <x v="5"/>
    <s v="tabletop games"/>
    <x v="4073"/>
    <d v="2441-09-06T06:36:40"/>
  </r>
  <r>
    <n v="2045"/>
    <s v="OPEN RAIL Open Source Linear Bearing System"/>
    <s v="Open Rail is a new open source universal linear rail system designed to be used with various T- Slot aluminum extrusion configurations."/>
    <x v="315"/>
    <n v="40140.01"/>
    <x v="3"/>
    <s v="US"/>
    <s v="USD"/>
    <n v="1341799647"/>
    <n v="1339207647"/>
    <b v="0"/>
    <n v="263"/>
    <b v="1"/>
    <x v="39"/>
    <n v="8.1918387755102042"/>
    <n v="152.62361216730039"/>
    <x v="1"/>
    <s v="hardware"/>
    <x v="4074"/>
    <d v="2395-03-14T21:14:30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s v="AT"/>
    <s v="EUR"/>
    <n v="1452553200"/>
    <n v="1449650173"/>
    <b v="1"/>
    <n v="971"/>
    <b v="1"/>
    <x v="39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s v="US"/>
    <s v="USD"/>
    <n v="1413838751"/>
    <n v="1411246751"/>
    <b v="1"/>
    <n v="159"/>
    <b v="1"/>
    <x v="21"/>
    <n v="8.7759999999999998"/>
    <n v="27.59748427672956"/>
    <x v="1"/>
    <s v="space exploration"/>
    <x v="4076"/>
    <d v="2418-01-10T17:51:50"/>
  </r>
  <r>
    <n v="1762"/>
    <s v="&quot;The Naked Pixel&quot; Ali Pakele"/>
    <s v="Project rewards $25 gets you 190+ digital images"/>
    <x v="67"/>
    <n v="885"/>
    <x v="3"/>
    <s v="US"/>
    <s v="USD"/>
    <n v="1457739245"/>
    <n v="1455147245"/>
    <b v="0"/>
    <n v="25"/>
    <b v="1"/>
    <x v="18"/>
    <n v="8.85"/>
    <n v="35.4"/>
    <x v="7"/>
    <s v="photobooks"/>
    <x v="4077"/>
    <d v="2431-12-09T19:40:50"/>
  </r>
  <r>
    <n v="2016"/>
    <s v="Hydra: a triple-output power supply for electronics projects"/>
    <s v="A smart, compact power supply designed to power anything, anywhere"/>
    <x v="20"/>
    <n v="92154.22"/>
    <x v="3"/>
    <s v="US"/>
    <s v="USD"/>
    <n v="1362863299"/>
    <n v="1360271299"/>
    <b v="1"/>
    <n v="479"/>
    <b v="1"/>
    <x v="39"/>
    <n v="9.2154220000000002"/>
    <n v="192.38876826722338"/>
    <x v="1"/>
    <s v="hardware"/>
    <x v="4078"/>
    <d v="2401-11-15T19:23:10"/>
  </r>
  <r>
    <n v="2225"/>
    <s v="Battle Systemsâ„¢ Fantasy Dungeon Terrain"/>
    <s v="Fantasy Dungeon terrain for 28mm tabletop games. This is pre-punched card that is easy to assemble with no painting required."/>
    <x v="253"/>
    <n v="198415.01"/>
    <x v="3"/>
    <s v="GB"/>
    <s v="GBP"/>
    <n v="1411326015"/>
    <n v="1408734015"/>
    <b v="0"/>
    <n v="1204"/>
    <b v="1"/>
    <x v="38"/>
    <n v="9.4483338095238096"/>
    <n v="164.79651993355483"/>
    <x v="5"/>
    <s v="tabletop games"/>
    <x v="4079"/>
    <d v="2417-03-25T22:02:30"/>
  </r>
  <r>
    <n v="2197"/>
    <s v="Trickerion - Legends of Illusion"/>
    <s v="A strategy game of magic and deception, where aspiring  Illusionists clash in a grand contest for fame and fortune."/>
    <x v="41"/>
    <n v="285309.33"/>
    <x v="3"/>
    <s v="US"/>
    <s v="USD"/>
    <n v="1425132059"/>
    <n v="1422540059"/>
    <b v="0"/>
    <n v="4330"/>
    <b v="1"/>
    <x v="38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x v="222"/>
    <n v="1434"/>
    <x v="3"/>
    <s v="DE"/>
    <s v="EUR"/>
    <n v="1478723208"/>
    <n v="1476559608"/>
    <b v="0"/>
    <n v="52"/>
    <b v="1"/>
    <x v="21"/>
    <n v="9.56"/>
    <n v="27.576923076923077"/>
    <x v="1"/>
    <s v="space exploration"/>
    <x v="4081"/>
    <d v="2438-08-03T12:28:00"/>
  </r>
  <r>
    <n v="2250"/>
    <s v="The Game Anywhere Table"/>
    <s v="A customizable gaming table, for the best gaming experience, portable, storable and lightweight, that can be taken anywhere"/>
    <x v="23"/>
    <n v="243778"/>
    <x v="3"/>
    <s v="US"/>
    <s v="USD"/>
    <n v="1480727273"/>
    <n v="1478131673"/>
    <b v="0"/>
    <n v="571"/>
    <b v="1"/>
    <x v="38"/>
    <n v="9.7511200000000002"/>
    <n v="426.93169877408059"/>
    <x v="5"/>
    <s v="tabletop games"/>
    <x v="4082"/>
    <d v="2439-03-23T11:18:50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s v="GB"/>
    <s v="GBP"/>
    <n v="1363204800"/>
    <n v="1360551250"/>
    <b v="0"/>
    <n v="339"/>
    <b v="1"/>
    <x v="39"/>
    <n v="9.7813466666666677"/>
    <n v="21.640147492625371"/>
    <x v="1"/>
    <s v="hardware"/>
    <x v="4083"/>
    <d v="2401-12-25T08:00:00"/>
  </r>
  <r>
    <n v="2187"/>
    <s v="Tesla vs. Edison"/>
    <s v="The War of Currents! 2-5 electricity innovators build routes, grow tech trees, and play the stock market in 20 minutes per player."/>
    <x v="2"/>
    <n v="202928.5"/>
    <x v="3"/>
    <s v="US"/>
    <s v="USD"/>
    <n v="1428033540"/>
    <n v="1425531666"/>
    <b v="1"/>
    <n v="3562"/>
    <b v="1"/>
    <x v="38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s v="US"/>
    <s v="USD"/>
    <n v="1339484400"/>
    <n v="1336627492"/>
    <b v="1"/>
    <n v="388"/>
    <b v="1"/>
    <x v="39"/>
    <n v="10.2684514"/>
    <n v="1323.2540463917526"/>
    <x v="1"/>
    <s v="hardware"/>
    <x v="4085"/>
    <d v="2394-06-19T22:00:00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s v="GB"/>
    <s v="GBP"/>
    <n v="1481842800"/>
    <n v="1479414344"/>
    <b v="0"/>
    <n v="3238"/>
    <b v="1"/>
    <x v="38"/>
    <n v="10.812401666666668"/>
    <n v="40.070667078443485"/>
    <x v="5"/>
    <s v="tabletop games"/>
    <x v="4086"/>
    <d v="2439-07-30T14:00:00"/>
  </r>
  <r>
    <n v="1961"/>
    <s v="Public Lab DIY Spectrometry Kit"/>
    <s v="This DIY kit helps analyze materials and contaminants. We need your help to build a library of open-source spectral data."/>
    <x v="20"/>
    <n v="110538.12"/>
    <x v="3"/>
    <s v="US"/>
    <s v="USD"/>
    <n v="1349495940"/>
    <n v="1346042417"/>
    <b v="1"/>
    <n v="1633"/>
    <b v="1"/>
    <x v="39"/>
    <n v="11.053811999999999"/>
    <n v="67.690214329454989"/>
    <x v="1"/>
    <s v="hardware"/>
    <x v="4087"/>
    <d v="2397-08-21T15:50:00"/>
  </r>
  <r>
    <n v="1970"/>
    <s v="APOC: Mini Radiation Detector"/>
    <s v="The APOC is a gamma particle detector that will help you learn about radiation and find radioactive things!"/>
    <x v="6"/>
    <n v="56590"/>
    <x v="3"/>
    <s v="US"/>
    <s v="USD"/>
    <n v="1366429101"/>
    <n v="1361248701"/>
    <b v="1"/>
    <n v="701"/>
    <b v="1"/>
    <x v="39"/>
    <n v="11.318"/>
    <n v="80.727532097004286"/>
    <x v="1"/>
    <s v="hardware"/>
    <x v="4088"/>
    <d v="2403-01-02T12:23:30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s v="US"/>
    <s v="USD"/>
    <n v="1483645647"/>
    <n v="1481053647"/>
    <b v="0"/>
    <n v="28"/>
    <b v="1"/>
    <x v="38"/>
    <n v="11.65"/>
    <n v="41.607142857142854"/>
    <x v="5"/>
    <s v="tabletop games"/>
    <x v="4089"/>
    <d v="2440-02-24T05:54:3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s v="DE"/>
    <s v="EUR"/>
    <n v="1439707236"/>
    <n v="1437115236"/>
    <b v="0"/>
    <n v="144"/>
    <b v="1"/>
    <x v="38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x v="22"/>
    <n v="590807.11"/>
    <x v="3"/>
    <s v="US"/>
    <s v="USD"/>
    <n v="1368564913"/>
    <n v="1367355313"/>
    <b v="1"/>
    <n v="20242"/>
    <b v="1"/>
    <x v="40"/>
    <n v="11.8161422"/>
    <n v="29.187190495010373"/>
    <x v="2"/>
    <s v="radio &amp; podcasts"/>
    <x v="4091"/>
    <d v="2403-09-06T17:12:10"/>
  </r>
  <r>
    <n v="2231"/>
    <s v="Kingdom"/>
    <s v="A game about communities by Ben Robbins, creator of Microscope. Do you change the Kingdom or does the Kingdom change you?"/>
    <x v="46"/>
    <n v="30303.24"/>
    <x v="3"/>
    <s v="US"/>
    <s v="USD"/>
    <n v="1372136400"/>
    <n v="1369864301"/>
    <b v="0"/>
    <n v="1113"/>
    <b v="1"/>
    <x v="38"/>
    <n v="12.121296000000001"/>
    <n v="27.226630727762803"/>
    <x v="5"/>
    <s v="tabletop games"/>
    <x v="4092"/>
    <d v="2404-10-24T02:00:00"/>
  </r>
  <r>
    <n v="1660"/>
    <s v="Risotto fragole e champagne"/>
    <s v="Vogliamo realizzare un risotto fragole e champagne e condividerlo con i nostri fan. Faremo il risotto durante un concerto casalingo."/>
    <x v="443"/>
    <n v="1003"/>
    <x v="3"/>
    <s v="IT"/>
    <s v="EUR"/>
    <n v="1462053540"/>
    <n v="1459355950"/>
    <b v="0"/>
    <n v="36"/>
    <b v="1"/>
    <x v="35"/>
    <n v="12.5375"/>
    <n v="27.861111111111111"/>
    <x v="3"/>
    <s v="pop"/>
    <x v="4093"/>
    <d v="2433-04-22T03:50:00"/>
  </r>
  <r>
    <n v="2272"/>
    <s v="Pick the Lock"/>
    <s v="Pick the Lock is a game of chance and strategy. Attempt to obtain priceless treasures and outwit the other players."/>
    <x v="19"/>
    <n v="13566"/>
    <x v="3"/>
    <s v="US"/>
    <s v="USD"/>
    <n v="1449506836"/>
    <n v="1446914836"/>
    <b v="0"/>
    <n v="944"/>
    <b v="1"/>
    <x v="38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x v="20"/>
    <n v="136009.76"/>
    <x v="3"/>
    <s v="US"/>
    <s v="USD"/>
    <n v="1385521320"/>
    <n v="1382449733"/>
    <b v="0"/>
    <n v="2525"/>
    <b v="1"/>
    <x v="38"/>
    <n v="13.600976000000001"/>
    <n v="53.865251485148519"/>
    <x v="5"/>
    <s v="tabletop games"/>
    <x v="4095"/>
    <d v="2409-01-20T06:20:00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s v="US"/>
    <s v="USD"/>
    <n v="1347530822"/>
    <n v="1345716422"/>
    <b v="0"/>
    <n v="3468"/>
    <b v="1"/>
    <x v="21"/>
    <n v="13.794206249999998"/>
    <n v="31.820544982698959"/>
    <x v="1"/>
    <s v="space exploration"/>
    <x v="4096"/>
    <d v="2397-01-06T05:10:20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s v="US"/>
    <s v="USD"/>
    <n v="1364078561"/>
    <n v="1361490161"/>
    <b v="1"/>
    <n v="1356"/>
    <b v="1"/>
    <x v="39"/>
    <n v="14.355717142857143"/>
    <n v="74.107684365781708"/>
    <x v="1"/>
    <s v="hardware"/>
    <x v="4097"/>
    <d v="2402-04-05T11:06:50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s v="DE"/>
    <s v="EUR"/>
    <n v="1439998674"/>
    <n v="1436888274"/>
    <b v="0"/>
    <n v="2174"/>
    <b v="1"/>
    <x v="4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s v="GB"/>
    <s v="GBP"/>
    <n v="1378494000"/>
    <n v="1375880598"/>
    <b v="0"/>
    <n v="269"/>
    <b v="1"/>
    <x v="39"/>
    <n v="14.62"/>
    <n v="40.762081784386616"/>
    <x v="1"/>
    <s v="hardware"/>
    <x v="4099"/>
    <d v="2406-10-29T22:00:00"/>
  </r>
  <r>
    <n v="2075"/>
    <s v="The Practical Meter: Know your power!"/>
    <s v="The Practical Meter helps you charge your phone faster by solving a problem millions of people experience."/>
    <x v="197"/>
    <n v="167820.6"/>
    <x v="3"/>
    <s v="US"/>
    <s v="USD"/>
    <n v="1374769288"/>
    <n v="1372177288"/>
    <b v="0"/>
    <n v="8200"/>
    <b v="1"/>
    <x v="39"/>
    <n v="16.783738373837384"/>
    <n v="20.465926829268295"/>
    <x v="1"/>
    <s v="hardware"/>
    <x v="4100"/>
    <d v="2405-08-24T19:34:40"/>
  </r>
  <r>
    <n v="1943"/>
    <s v="RuuviTag - Open-Source Bluetooth Sensor Beacon"/>
    <s v="Next-gen 100% open-source sensor beacon platform designed especially for makers, developers and IoT companies."/>
    <x v="20"/>
    <n v="170525"/>
    <x v="3"/>
    <s v="US"/>
    <s v="USD"/>
    <n v="1470896916"/>
    <n v="1467008916"/>
    <b v="1"/>
    <n v="2478"/>
    <b v="1"/>
    <x v="39"/>
    <n v="17.052499999999998"/>
    <n v="68.815577078288939"/>
    <x v="1"/>
    <s v="hardware"/>
    <x v="4101"/>
    <d v="2436-02-09T16:46:00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s v="US"/>
    <s v="USD"/>
    <n v="1488862800"/>
    <n v="1486745663"/>
    <b v="0"/>
    <n v="902"/>
    <b v="1"/>
    <x v="38"/>
    <n v="18.016400000000001"/>
    <n v="49.934589800443462"/>
    <x v="5"/>
    <s v="tabletop games"/>
    <x v="4102"/>
    <d v="2441-10-20T02:00:00"/>
  </r>
  <r>
    <n v="2185"/>
    <s v="Empire of the Dead: REQUIEM"/>
    <s v="Empire of the Dead-Requiem is a miniatures expansion to our 28mm tabletop game set in a Dark and Gothic, Steampunk Victorian Empire."/>
    <x v="6"/>
    <n v="92848.5"/>
    <x v="3"/>
    <s v="GB"/>
    <s v="GBP"/>
    <n v="1364286239"/>
    <n v="1360830239"/>
    <b v="0"/>
    <n v="623"/>
    <b v="1"/>
    <x v="38"/>
    <n v="18.569700000000001"/>
    <n v="149.03451043338683"/>
    <x v="5"/>
    <s v="tabletop games"/>
    <x v="4103"/>
    <d v="2402-04-29T11:59:50"/>
  </r>
  <r>
    <n v="2259"/>
    <s v="The Second Breakfast"/>
    <s v="More Halfmen, more goats, more guns, and most of all some neat buildings and structures for the little fellas to hang out in!"/>
    <x v="19"/>
    <n v="18671"/>
    <x v="3"/>
    <s v="GB"/>
    <s v="GBP"/>
    <n v="1481224736"/>
    <n v="1480360736"/>
    <b v="0"/>
    <n v="206"/>
    <b v="1"/>
    <x v="38"/>
    <n v="18.670999999999999"/>
    <n v="90.635922330097088"/>
    <x v="5"/>
    <s v="tabletop games"/>
    <x v="4104"/>
    <d v="2439-05-20T01:09:20"/>
  </r>
  <r>
    <n v="2245"/>
    <s v="TimeWatch: GUMSHOE Investigative Time Travel RPG"/>
    <s v="You've got a time machine, high-powered weapons and a whole lot of history to save. Welcome to TimeWatch!"/>
    <x v="1"/>
    <n v="105881"/>
    <x v="3"/>
    <s v="US"/>
    <s v="USD"/>
    <n v="1393005600"/>
    <n v="1390323617"/>
    <b v="0"/>
    <n v="1980"/>
    <b v="1"/>
    <x v="38"/>
    <n v="26.47025"/>
    <n v="53.475252525252522"/>
    <x v="5"/>
    <s v="tabletop games"/>
    <x v="4105"/>
    <d v="2411-06-05T12:00:00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s v="FR"/>
    <s v="EUR"/>
    <n v="1472751121"/>
    <n v="1471887121"/>
    <b v="0"/>
    <n v="35"/>
    <b v="1"/>
    <x v="30"/>
    <n v="27.02"/>
    <n v="38.6"/>
    <x v="0"/>
    <s v="shorts"/>
    <x v="4106"/>
    <d v="2436-09-11T07:20:10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s v="DE"/>
    <s v="EUR"/>
    <n v="1483397940"/>
    <n v="1480493014"/>
    <b v="1"/>
    <n v="3663"/>
    <b v="1"/>
    <x v="21"/>
    <n v="27.906363636363636"/>
    <n v="83.802893802893806"/>
    <x v="1"/>
    <s v="space exploration"/>
    <x v="4107"/>
    <d v="2440-01-26T13:50:00"/>
  </r>
  <r>
    <n v="3840"/>
    <s v="Tonight I'll be April"/>
    <s v="A gritty play looking at a modern day relationship, highlighting issues of mental health and abuse suffered by men."/>
    <x v="444"/>
    <n v="65"/>
    <x v="3"/>
    <s v="GB"/>
    <s v="GBP"/>
    <n v="1459180229"/>
    <n v="1457023829"/>
    <b v="0"/>
    <n v="3"/>
    <b v="1"/>
    <x v="23"/>
    <n v="65"/>
    <n v="21.666666666666668"/>
    <x v="8"/>
    <s v="plays"/>
    <x v="4108"/>
    <d v="2432-05-24T14:24:50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s v="US"/>
    <s v="USD"/>
    <n v="1364184539"/>
    <n v="1361250539"/>
    <b v="1"/>
    <n v="26457"/>
    <b v="1"/>
    <x v="39"/>
    <n v="78.137822333333332"/>
    <n v="88.601680840609291"/>
    <x v="1"/>
    <s v="hardware"/>
    <x v="4109"/>
    <d v="2402-04-17T17:29:50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s v="US"/>
    <s v="USD"/>
    <n v="1485254052"/>
    <n v="1481366052"/>
    <b v="0"/>
    <n v="775"/>
    <b v="0"/>
    <x v="4"/>
    <n v="215.35021"/>
    <n v="1389.3561935483872"/>
    <x v="1"/>
    <s v="wearables"/>
    <x v="4110"/>
    <d v="2440-08-28T09:42:00"/>
  </r>
  <r>
    <n v="1253"/>
    <s v="Suburban Legends: New Album"/>
    <s v="Suburban Legends are working on the most important album EVER, but they are in need of your help and about 10 bucks... probably more!"/>
    <x v="312"/>
    <n v="30383.32"/>
    <x v="3"/>
    <s v="US"/>
    <s v="USD"/>
    <n v="1409770107"/>
    <n v="1407178107"/>
    <b v="1"/>
    <n v="711"/>
    <b v="1"/>
    <x v="32"/>
    <n v="3038.3319999999999"/>
    <n v="42.73322081575246"/>
    <x v="3"/>
    <s v="rock"/>
    <x v="4111"/>
    <d v="2416-09-26T20:04:30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s v="US"/>
    <s v="USD"/>
    <n v="1489374000"/>
    <n v="1488823290"/>
    <b v="0"/>
    <n v="2035"/>
    <b v="1"/>
    <x v="38"/>
    <n v="9302.5"/>
    <n v="4.5712530712530715"/>
    <x v="5"/>
    <s v="tabletop games"/>
    <x v="4112"/>
    <d v="2441-12-18T06:00:00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s v="US"/>
    <s v="USD"/>
    <n v="1476395940"/>
    <n v="1473782592"/>
    <b v="0"/>
    <n v="163"/>
    <b v="1"/>
    <x v="39"/>
    <n v="22603"/>
    <n v="138.66871165644173"/>
    <x v="1"/>
    <s v="hardware"/>
    <x v="4113"/>
    <d v="2437-11-07T03:5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D72B-C660-46DB-8681-8A89A996B5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EBDF-18B1-47D6-8C15-0C86212307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71866-A2D2-4FA7-84B6-98FAA38EB8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0"/>
        <item x="28"/>
        <item x="10"/>
        <item x="38"/>
        <item x="9"/>
        <item x="8"/>
        <item x="37"/>
        <item x="36"/>
        <item x="17"/>
        <item x="7"/>
        <item x="6"/>
        <item x="33"/>
        <item x="35"/>
        <item x="32"/>
        <item x="12"/>
        <item x="14"/>
        <item x="19"/>
        <item x="18"/>
        <item x="16"/>
        <item x="15"/>
        <item x="22"/>
        <item x="5"/>
        <item x="34"/>
        <item x="40"/>
        <item x="13"/>
        <item x="27"/>
        <item x="39"/>
        <item x="26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Page" multipleItemSelectionAllowed="1" showAll="0">
      <items count="10">
        <item x="0"/>
        <item h="1" x="6"/>
        <item h="1" x="5"/>
        <item h="1" x="4"/>
        <item h="1" x="3"/>
        <item h="1" x="7"/>
        <item h="1" x="2"/>
        <item h="1" x="1"/>
        <item h="1"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O2" sqref="O2"/>
    </sheetView>
  </sheetViews>
  <sheetFormatPr defaultRowHeight="14.5" x14ac:dyDescent="0.35"/>
  <cols>
    <col min="1" max="1" width="10.81640625" style="5" bestFit="1" customWidth="1"/>
    <col min="2" max="2" width="42.08984375" style="6" bestFit="1" customWidth="1"/>
    <col min="3" max="3" width="45.90625" style="6" bestFit="1" customWidth="1"/>
    <col min="4" max="4" width="12.81640625" style="5" bestFit="1" customWidth="1"/>
    <col min="5" max="5" width="15.81640625" style="5" bestFit="1" customWidth="1"/>
    <col min="6" max="6" width="13.453125" style="8" bestFit="1" customWidth="1"/>
    <col min="7" max="7" width="15.453125" style="8" bestFit="1" customWidth="1"/>
    <col min="8" max="8" width="16.26953125" style="8" bestFit="1" customWidth="1"/>
    <col min="9" max="9" width="16.26953125" style="5" bestFit="1" customWidth="1"/>
    <col min="10" max="10" width="19.26953125" style="5" bestFit="1" customWidth="1"/>
    <col min="11" max="11" width="17.453125" style="5" bestFit="1" customWidth="1"/>
    <col min="12" max="12" width="21.08984375" style="5" customWidth="1"/>
    <col min="13" max="13" width="16.453125" style="5" bestFit="1" customWidth="1"/>
    <col min="14" max="14" width="32" style="8" bestFit="1" customWidth="1"/>
    <col min="15" max="15" width="22.08984375" style="8" bestFit="1" customWidth="1"/>
    <col min="16" max="16" width="22.08984375" style="8" customWidth="1"/>
    <col min="17" max="17" width="12.36328125" style="5" bestFit="1" customWidth="1"/>
    <col min="18" max="18" width="14.26953125" style="5" bestFit="1" customWidth="1"/>
    <col min="19" max="19" width="22" style="5" bestFit="1" customWidth="1"/>
    <col min="20" max="20" width="20.54296875" style="5" bestFit="1" customWidth="1"/>
    <col min="21" max="16384" width="8.7265625" style="5"/>
  </cols>
  <sheetData>
    <row r="1" spans="1:20" customFormat="1" ht="15" thickBot="1" x14ac:dyDescent="0.4">
      <c r="A1" s="18" t="s">
        <v>0</v>
      </c>
      <c r="B1" s="45" t="s">
        <v>1</v>
      </c>
      <c r="C1" s="48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19" t="s">
        <v>8306</v>
      </c>
      <c r="P1" s="19" t="s">
        <v>8307</v>
      </c>
      <c r="Q1" s="19" t="s">
        <v>8308</v>
      </c>
      <c r="R1" s="20" t="s">
        <v>8309</v>
      </c>
      <c r="S1" s="49" t="s">
        <v>8365</v>
      </c>
      <c r="T1" s="50" t="s">
        <v>8366</v>
      </c>
    </row>
    <row r="2" spans="1:20" customFormat="1" ht="43.5" x14ac:dyDescent="0.35">
      <c r="A2" s="15">
        <v>0</v>
      </c>
      <c r="B2" s="35" t="s">
        <v>2</v>
      </c>
      <c r="C2" s="35" t="s">
        <v>4111</v>
      </c>
      <c r="D2" s="16">
        <v>8500</v>
      </c>
      <c r="E2" s="16">
        <v>11633</v>
      </c>
      <c r="F2" s="37" t="s">
        <v>8219</v>
      </c>
      <c r="G2" s="37" t="s">
        <v>8224</v>
      </c>
      <c r="H2" s="37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37" t="s">
        <v>8265</v>
      </c>
      <c r="O2" s="17">
        <f>E2/D2</f>
        <v>1.3685882352941177</v>
      </c>
      <c r="P2" s="21">
        <f>IF(ISERROR(E2/L2),0,E2/L2)</f>
        <v>63.917582417582416</v>
      </c>
      <c r="Q2" s="16" t="s">
        <v>8310</v>
      </c>
      <c r="R2" s="38" t="s">
        <v>8351</v>
      </c>
      <c r="S2" s="46">
        <f>(((J2/60)/60)/24)+DATE(1970,1,1)</f>
        <v>42177.007071759261</v>
      </c>
      <c r="T2" s="47">
        <f>(((I2/60)/60)/24)+DATE(1970,1,1)</f>
        <v>42208.125</v>
      </c>
    </row>
    <row r="3" spans="1:20" customFormat="1" ht="29" x14ac:dyDescent="0.35">
      <c r="A3" s="9">
        <v>1</v>
      </c>
      <c r="B3" s="2" t="s">
        <v>3</v>
      </c>
      <c r="C3" s="2" t="s">
        <v>4112</v>
      </c>
      <c r="D3" s="1">
        <v>10275</v>
      </c>
      <c r="E3" s="1">
        <v>14653</v>
      </c>
      <c r="F3" s="3" t="s">
        <v>8219</v>
      </c>
      <c r="G3" s="3" t="s">
        <v>8224</v>
      </c>
      <c r="H3" s="3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3" t="s">
        <v>8265</v>
      </c>
      <c r="O3" s="12">
        <f>E3/D3</f>
        <v>1.4260827250608272</v>
      </c>
      <c r="P3" s="22">
        <f>IF(ISERROR(E3/L3),0,E3/L3)</f>
        <v>185.48101265822785</v>
      </c>
      <c r="Q3" s="1" t="s">
        <v>8310</v>
      </c>
      <c r="R3" s="39" t="s">
        <v>8351</v>
      </c>
      <c r="S3" s="41">
        <f>(((J3/60)/60)/24)+DATE(1970,1,1)</f>
        <v>42766.600497685184</v>
      </c>
      <c r="T3" s="42">
        <f>(((I3/60)/60)/24)+DATE(1970,1,1)</f>
        <v>42796.600497685184</v>
      </c>
    </row>
    <row r="4" spans="1:20" customFormat="1" ht="43.5" x14ac:dyDescent="0.35">
      <c r="A4" s="9">
        <v>2</v>
      </c>
      <c r="B4" s="2" t="s">
        <v>4</v>
      </c>
      <c r="C4" s="2" t="s">
        <v>4113</v>
      </c>
      <c r="D4" s="1">
        <v>500</v>
      </c>
      <c r="E4" s="1">
        <v>525</v>
      </c>
      <c r="F4" s="3" t="s">
        <v>8219</v>
      </c>
      <c r="G4" s="3" t="s">
        <v>8225</v>
      </c>
      <c r="H4" s="3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3" t="s">
        <v>8265</v>
      </c>
      <c r="O4" s="12">
        <f>E4/D4</f>
        <v>1.05</v>
      </c>
      <c r="P4" s="22">
        <f>IF(ISERROR(E4/L4),0,E4/L4)</f>
        <v>15</v>
      </c>
      <c r="Q4" s="1" t="s">
        <v>8310</v>
      </c>
      <c r="R4" s="39" t="s">
        <v>8351</v>
      </c>
      <c r="S4" s="41">
        <f>(((J4/60)/60)/24)+DATE(1970,1,1)</f>
        <v>42405.702349537038</v>
      </c>
      <c r="T4" s="42">
        <f>(((I4/60)/60)/24)+DATE(1970,1,1)</f>
        <v>42415.702349537038</v>
      </c>
    </row>
    <row r="5" spans="1:20" customFormat="1" ht="29" x14ac:dyDescent="0.35">
      <c r="A5" s="9">
        <v>3</v>
      </c>
      <c r="B5" s="2" t="s">
        <v>5</v>
      </c>
      <c r="C5" s="2" t="s">
        <v>4114</v>
      </c>
      <c r="D5" s="1">
        <v>10000</v>
      </c>
      <c r="E5" s="1">
        <v>10390</v>
      </c>
      <c r="F5" s="3" t="s">
        <v>8219</v>
      </c>
      <c r="G5" s="3" t="s">
        <v>8224</v>
      </c>
      <c r="H5" s="3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3" t="s">
        <v>8265</v>
      </c>
      <c r="O5" s="12">
        <f>E5/D5</f>
        <v>1.0389999999999999</v>
      </c>
      <c r="P5" s="22">
        <f>IF(ISERROR(E5/L5),0,E5/L5)</f>
        <v>69.266666666666666</v>
      </c>
      <c r="Q5" s="1" t="s">
        <v>8310</v>
      </c>
      <c r="R5" s="39" t="s">
        <v>8351</v>
      </c>
      <c r="S5" s="41">
        <f>(((J5/60)/60)/24)+DATE(1970,1,1)</f>
        <v>41828.515127314815</v>
      </c>
      <c r="T5" s="42">
        <f>(((I5/60)/60)/24)+DATE(1970,1,1)</f>
        <v>41858.515127314815</v>
      </c>
    </row>
    <row r="6" spans="1:20" customFormat="1" ht="43.5" x14ac:dyDescent="0.35">
      <c r="A6" s="9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3" t="s">
        <v>8219</v>
      </c>
      <c r="G6" s="3" t="s">
        <v>8224</v>
      </c>
      <c r="H6" s="3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3" t="s">
        <v>8265</v>
      </c>
      <c r="O6" s="12">
        <f>E6/D6</f>
        <v>1.2299154545454545</v>
      </c>
      <c r="P6" s="22">
        <f>IF(ISERROR(E6/L6),0,E6/L6)</f>
        <v>190.55028169014085</v>
      </c>
      <c r="Q6" s="1" t="s">
        <v>8310</v>
      </c>
      <c r="R6" s="39" t="s">
        <v>8351</v>
      </c>
      <c r="S6" s="41">
        <f>(((J6/60)/60)/24)+DATE(1970,1,1)</f>
        <v>42327.834247685183</v>
      </c>
      <c r="T6" s="42">
        <f>(((I6/60)/60)/24)+DATE(1970,1,1)</f>
        <v>42357.834247685183</v>
      </c>
    </row>
    <row r="7" spans="1:20" customFormat="1" ht="43.5" x14ac:dyDescent="0.35">
      <c r="A7" s="9">
        <v>5</v>
      </c>
      <c r="B7" s="2" t="s">
        <v>7</v>
      </c>
      <c r="C7" s="2" t="s">
        <v>4116</v>
      </c>
      <c r="D7" s="1">
        <v>3999</v>
      </c>
      <c r="E7" s="1">
        <v>4390</v>
      </c>
      <c r="F7" s="3" t="s">
        <v>8219</v>
      </c>
      <c r="G7" s="3" t="s">
        <v>8224</v>
      </c>
      <c r="H7" s="3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3" t="s">
        <v>8265</v>
      </c>
      <c r="O7" s="12">
        <f>E7/D7</f>
        <v>1.0977744436109027</v>
      </c>
      <c r="P7" s="22">
        <f>IF(ISERROR(E7/L7),0,E7/L7)</f>
        <v>93.40425531914893</v>
      </c>
      <c r="Q7" s="1" t="s">
        <v>8310</v>
      </c>
      <c r="R7" s="39" t="s">
        <v>8351</v>
      </c>
      <c r="S7" s="41">
        <f>(((J7/60)/60)/24)+DATE(1970,1,1)</f>
        <v>42563.932951388888</v>
      </c>
      <c r="T7" s="42">
        <f>(((I7/60)/60)/24)+DATE(1970,1,1)</f>
        <v>42580.232638888891</v>
      </c>
    </row>
    <row r="8" spans="1:20" customFormat="1" ht="43.5" x14ac:dyDescent="0.35">
      <c r="A8" s="9">
        <v>6</v>
      </c>
      <c r="B8" s="2" t="s">
        <v>8</v>
      </c>
      <c r="C8" s="2" t="s">
        <v>4117</v>
      </c>
      <c r="D8" s="1">
        <v>8000</v>
      </c>
      <c r="E8" s="1">
        <v>8519</v>
      </c>
      <c r="F8" s="3" t="s">
        <v>8219</v>
      </c>
      <c r="G8" s="3" t="s">
        <v>8224</v>
      </c>
      <c r="H8" s="3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3" t="s">
        <v>8265</v>
      </c>
      <c r="O8" s="12">
        <f>E8/D8</f>
        <v>1.064875</v>
      </c>
      <c r="P8" s="22">
        <f>IF(ISERROR(E8/L8),0,E8/L8)</f>
        <v>146.87931034482759</v>
      </c>
      <c r="Q8" s="1" t="s">
        <v>8310</v>
      </c>
      <c r="R8" s="39" t="s">
        <v>8351</v>
      </c>
      <c r="S8" s="41">
        <f>(((J8/60)/60)/24)+DATE(1970,1,1)</f>
        <v>41794.072337962964</v>
      </c>
      <c r="T8" s="42">
        <f>(((I8/60)/60)/24)+DATE(1970,1,1)</f>
        <v>41804.072337962964</v>
      </c>
    </row>
    <row r="9" spans="1:20" customFormat="1" ht="43.5" x14ac:dyDescent="0.35">
      <c r="A9" s="9">
        <v>7</v>
      </c>
      <c r="B9" s="2" t="s">
        <v>9</v>
      </c>
      <c r="C9" s="2" t="s">
        <v>4118</v>
      </c>
      <c r="D9" s="1">
        <v>9000</v>
      </c>
      <c r="E9" s="1">
        <v>9110</v>
      </c>
      <c r="F9" s="3" t="s">
        <v>8219</v>
      </c>
      <c r="G9" s="3" t="s">
        <v>8224</v>
      </c>
      <c r="H9" s="3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3" t="s">
        <v>8265</v>
      </c>
      <c r="O9" s="12">
        <f>E9/D9</f>
        <v>1.0122222222222221</v>
      </c>
      <c r="P9" s="22">
        <f>IF(ISERROR(E9/L9),0,E9/L9)</f>
        <v>159.82456140350877</v>
      </c>
      <c r="Q9" s="1" t="s">
        <v>8310</v>
      </c>
      <c r="R9" s="39" t="s">
        <v>8351</v>
      </c>
      <c r="S9" s="41">
        <f>(((J9/60)/60)/24)+DATE(1970,1,1)</f>
        <v>42516.047071759262</v>
      </c>
      <c r="T9" s="42">
        <f>(((I9/60)/60)/24)+DATE(1970,1,1)</f>
        <v>42556.047071759262</v>
      </c>
    </row>
    <row r="10" spans="1:20" customFormat="1" x14ac:dyDescent="0.35">
      <c r="A10" s="9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3" t="s">
        <v>8219</v>
      </c>
      <c r="G10" s="3" t="s">
        <v>8224</v>
      </c>
      <c r="H10" s="3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3" t="s">
        <v>8265</v>
      </c>
      <c r="O10" s="12">
        <f>E10/D10</f>
        <v>1.0004342857142856</v>
      </c>
      <c r="P10" s="22">
        <f>IF(ISERROR(E10/L10),0,E10/L10)</f>
        <v>291.79333333333335</v>
      </c>
      <c r="Q10" s="1" t="s">
        <v>8310</v>
      </c>
      <c r="R10" s="39" t="s">
        <v>8351</v>
      </c>
      <c r="S10" s="41">
        <f>(((J10/60)/60)/24)+DATE(1970,1,1)</f>
        <v>42468.94458333333</v>
      </c>
      <c r="T10" s="42">
        <f>(((I10/60)/60)/24)+DATE(1970,1,1)</f>
        <v>42475.875</v>
      </c>
    </row>
    <row r="11" spans="1:20" customFormat="1" ht="43.5" x14ac:dyDescent="0.35">
      <c r="A11" s="9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3" t="s">
        <v>8219</v>
      </c>
      <c r="G11" s="3" t="s">
        <v>8224</v>
      </c>
      <c r="H11" s="3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3" t="s">
        <v>8265</v>
      </c>
      <c r="O11" s="12">
        <f>E11/D11</f>
        <v>1.2599800000000001</v>
      </c>
      <c r="P11" s="22">
        <f>IF(ISERROR(E11/L11),0,E11/L11)</f>
        <v>31.499500000000001</v>
      </c>
      <c r="Q11" s="1" t="s">
        <v>8310</v>
      </c>
      <c r="R11" s="39" t="s">
        <v>8351</v>
      </c>
      <c r="S11" s="41">
        <f>(((J11/60)/60)/24)+DATE(1970,1,1)</f>
        <v>42447.103518518517</v>
      </c>
      <c r="T11" s="42">
        <f>(((I11/60)/60)/24)+DATE(1970,1,1)</f>
        <v>42477.103518518517</v>
      </c>
    </row>
    <row r="12" spans="1:20" customFormat="1" ht="43.5" x14ac:dyDescent="0.35">
      <c r="A12" s="9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3" t="s">
        <v>8219</v>
      </c>
      <c r="G12" s="3" t="s">
        <v>8224</v>
      </c>
      <c r="H12" s="3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3" t="s">
        <v>8265</v>
      </c>
      <c r="O12" s="12">
        <f>E12/D12</f>
        <v>1.0049999999999999</v>
      </c>
      <c r="P12" s="22">
        <f>IF(ISERROR(E12/L12),0,E12/L12)</f>
        <v>158.68421052631578</v>
      </c>
      <c r="Q12" s="1" t="s">
        <v>8310</v>
      </c>
      <c r="R12" s="39" t="s">
        <v>8351</v>
      </c>
      <c r="S12" s="41">
        <f>(((J12/60)/60)/24)+DATE(1970,1,1)</f>
        <v>41780.068043981482</v>
      </c>
      <c r="T12" s="42">
        <f>(((I12/60)/60)/24)+DATE(1970,1,1)</f>
        <v>41815.068043981482</v>
      </c>
    </row>
    <row r="13" spans="1:20" customFormat="1" ht="43.5" x14ac:dyDescent="0.35">
      <c r="A13" s="9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3" t="s">
        <v>8219</v>
      </c>
      <c r="G13" s="3" t="s">
        <v>8224</v>
      </c>
      <c r="H13" s="3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3" t="s">
        <v>8265</v>
      </c>
      <c r="O13" s="12">
        <f>E13/D13</f>
        <v>1.2050000000000001</v>
      </c>
      <c r="P13" s="22">
        <f>IF(ISERROR(E13/L13),0,E13/L13)</f>
        <v>80.333333333333329</v>
      </c>
      <c r="Q13" s="1" t="s">
        <v>8310</v>
      </c>
      <c r="R13" s="39" t="s">
        <v>8351</v>
      </c>
      <c r="S13" s="41">
        <f>(((J13/60)/60)/24)+DATE(1970,1,1)</f>
        <v>42572.778495370367</v>
      </c>
      <c r="T13" s="42">
        <f>(((I13/60)/60)/24)+DATE(1970,1,1)</f>
        <v>42604.125</v>
      </c>
    </row>
    <row r="14" spans="1:20" customFormat="1" ht="43.5" x14ac:dyDescent="0.35">
      <c r="A14" s="9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3" t="s">
        <v>8219</v>
      </c>
      <c r="G14" s="3" t="s">
        <v>8224</v>
      </c>
      <c r="H14" s="3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3" t="s">
        <v>8265</v>
      </c>
      <c r="O14" s="12">
        <f>E14/D14</f>
        <v>1.6529333333333334</v>
      </c>
      <c r="P14" s="22">
        <f>IF(ISERROR(E14/L14),0,E14/L14)</f>
        <v>59.961305925030231</v>
      </c>
      <c r="Q14" s="1" t="s">
        <v>8310</v>
      </c>
      <c r="R14" s="39" t="s">
        <v>8351</v>
      </c>
      <c r="S14" s="41">
        <f>(((J14/60)/60)/24)+DATE(1970,1,1)</f>
        <v>41791.713252314818</v>
      </c>
      <c r="T14" s="42">
        <f>(((I14/60)/60)/24)+DATE(1970,1,1)</f>
        <v>41836.125</v>
      </c>
    </row>
    <row r="15" spans="1:20" customFormat="1" ht="29" x14ac:dyDescent="0.35">
      <c r="A15" s="9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3" t="s">
        <v>8219</v>
      </c>
      <c r="G15" s="3" t="s">
        <v>8224</v>
      </c>
      <c r="H15" s="3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3" t="s">
        <v>8265</v>
      </c>
      <c r="O15" s="12">
        <f>E15/D15</f>
        <v>1.5997142857142856</v>
      </c>
      <c r="P15" s="22">
        <f>IF(ISERROR(E15/L15),0,E15/L15)</f>
        <v>109.78431372549019</v>
      </c>
      <c r="Q15" s="1" t="s">
        <v>8310</v>
      </c>
      <c r="R15" s="39" t="s">
        <v>8351</v>
      </c>
      <c r="S15" s="41">
        <f>(((J15/60)/60)/24)+DATE(1970,1,1)</f>
        <v>42508.677187499998</v>
      </c>
      <c r="T15" s="42">
        <f>(((I15/60)/60)/24)+DATE(1970,1,1)</f>
        <v>42544.852083333331</v>
      </c>
    </row>
    <row r="16" spans="1:20" customFormat="1" ht="29" x14ac:dyDescent="0.35">
      <c r="A16" s="9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3" t="s">
        <v>8219</v>
      </c>
      <c r="G16" s="3" t="s">
        <v>8226</v>
      </c>
      <c r="H16" s="3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3" t="s">
        <v>8265</v>
      </c>
      <c r="O16" s="12">
        <f>E16/D16</f>
        <v>1.0093333333333334</v>
      </c>
      <c r="P16" s="22">
        <f>IF(ISERROR(E16/L16),0,E16/L16)</f>
        <v>147.70731707317074</v>
      </c>
      <c r="Q16" s="1" t="s">
        <v>8310</v>
      </c>
      <c r="R16" s="39" t="s">
        <v>8351</v>
      </c>
      <c r="S16" s="41">
        <f>(((J16/60)/60)/24)+DATE(1970,1,1)</f>
        <v>41808.02648148148</v>
      </c>
      <c r="T16" s="42">
        <f>(((I16/60)/60)/24)+DATE(1970,1,1)</f>
        <v>41833.582638888889</v>
      </c>
    </row>
    <row r="17" spans="1:20" customFormat="1" ht="43.5" x14ac:dyDescent="0.35">
      <c r="A17" s="9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3" t="s">
        <v>8219</v>
      </c>
      <c r="G17" s="3" t="s">
        <v>8227</v>
      </c>
      <c r="H17" s="3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3" t="s">
        <v>8265</v>
      </c>
      <c r="O17" s="12">
        <f>E17/D17</f>
        <v>1.0660000000000001</v>
      </c>
      <c r="P17" s="22">
        <f>IF(ISERROR(E17/L17),0,E17/L17)</f>
        <v>21.755102040816325</v>
      </c>
      <c r="Q17" s="1" t="s">
        <v>8310</v>
      </c>
      <c r="R17" s="39" t="s">
        <v>8351</v>
      </c>
      <c r="S17" s="41">
        <f>(((J17/60)/60)/24)+DATE(1970,1,1)</f>
        <v>42256.391875000001</v>
      </c>
      <c r="T17" s="42">
        <f>(((I17/60)/60)/24)+DATE(1970,1,1)</f>
        <v>42274.843055555553</v>
      </c>
    </row>
    <row r="18" spans="1:20" customFormat="1" ht="43.5" x14ac:dyDescent="0.35">
      <c r="A18" s="9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3" t="s">
        <v>8219</v>
      </c>
      <c r="G18" s="3" t="s">
        <v>8224</v>
      </c>
      <c r="H18" s="3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3" t="s">
        <v>8265</v>
      </c>
      <c r="O18" s="12">
        <f>E18/D18</f>
        <v>1.0024166666666667</v>
      </c>
      <c r="P18" s="22">
        <f>IF(ISERROR(E18/L18),0,E18/L18)</f>
        <v>171.84285714285716</v>
      </c>
      <c r="Q18" s="1" t="s">
        <v>8310</v>
      </c>
      <c r="R18" s="39" t="s">
        <v>8351</v>
      </c>
      <c r="S18" s="41">
        <f>(((J18/60)/60)/24)+DATE(1970,1,1)</f>
        <v>41760.796423611115</v>
      </c>
      <c r="T18" s="42">
        <f>(((I18/60)/60)/24)+DATE(1970,1,1)</f>
        <v>41806.229166666664</v>
      </c>
    </row>
    <row r="19" spans="1:20" customFormat="1" ht="43.5" x14ac:dyDescent="0.35">
      <c r="A19" s="9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3" t="s">
        <v>8219</v>
      </c>
      <c r="G19" s="3" t="s">
        <v>8225</v>
      </c>
      <c r="H19" s="3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3" t="s">
        <v>8265</v>
      </c>
      <c r="O19" s="12">
        <f>E19/D19</f>
        <v>1.0066666666666666</v>
      </c>
      <c r="P19" s="22">
        <f>IF(ISERROR(E19/L19),0,E19/L19)</f>
        <v>41.944444444444443</v>
      </c>
      <c r="Q19" s="1" t="s">
        <v>8310</v>
      </c>
      <c r="R19" s="39" t="s">
        <v>8351</v>
      </c>
      <c r="S19" s="41">
        <f>(((J19/60)/60)/24)+DATE(1970,1,1)</f>
        <v>41917.731736111113</v>
      </c>
      <c r="T19" s="42">
        <f>(((I19/60)/60)/24)+DATE(1970,1,1)</f>
        <v>41947.773402777777</v>
      </c>
    </row>
    <row r="20" spans="1:20" customFormat="1" ht="43.5" x14ac:dyDescent="0.35">
      <c r="A20" s="9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3" t="s">
        <v>8219</v>
      </c>
      <c r="G20" s="3" t="s">
        <v>8224</v>
      </c>
      <c r="H20" s="3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3" t="s">
        <v>8265</v>
      </c>
      <c r="O20" s="12">
        <f>E20/D20</f>
        <v>1.0632110000000001</v>
      </c>
      <c r="P20" s="22">
        <f>IF(ISERROR(E20/L20),0,E20/L20)</f>
        <v>93.264122807017543</v>
      </c>
      <c r="Q20" s="1" t="s">
        <v>8310</v>
      </c>
      <c r="R20" s="39" t="s">
        <v>8351</v>
      </c>
      <c r="S20" s="41">
        <f>(((J20/60)/60)/24)+DATE(1970,1,1)</f>
        <v>41869.542314814818</v>
      </c>
      <c r="T20" s="42">
        <f>(((I20/60)/60)/24)+DATE(1970,1,1)</f>
        <v>41899.542314814818</v>
      </c>
    </row>
    <row r="21" spans="1:20" customFormat="1" ht="43.5" x14ac:dyDescent="0.35">
      <c r="A21" s="9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3" t="s">
        <v>8219</v>
      </c>
      <c r="G21" s="3" t="s">
        <v>8224</v>
      </c>
      <c r="H21" s="3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3" t="s">
        <v>8265</v>
      </c>
      <c r="O21" s="12">
        <f>E21/D21</f>
        <v>1.4529411764705882</v>
      </c>
      <c r="P21" s="22">
        <f>IF(ISERROR(E21/L21),0,E21/L21)</f>
        <v>56.136363636363633</v>
      </c>
      <c r="Q21" s="1" t="s">
        <v>8310</v>
      </c>
      <c r="R21" s="39" t="s">
        <v>8351</v>
      </c>
      <c r="S21" s="41">
        <f>(((J21/60)/60)/24)+DATE(1970,1,1)</f>
        <v>42175.816365740742</v>
      </c>
      <c r="T21" s="42">
        <f>(((I21/60)/60)/24)+DATE(1970,1,1)</f>
        <v>42205.816365740742</v>
      </c>
    </row>
    <row r="22" spans="1:20" customFormat="1" ht="43.5" x14ac:dyDescent="0.35">
      <c r="A22" s="9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3" t="s">
        <v>8219</v>
      </c>
      <c r="G22" s="3" t="s">
        <v>8224</v>
      </c>
      <c r="H22" s="3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3" t="s">
        <v>8265</v>
      </c>
      <c r="O22" s="12">
        <f>E22/D22</f>
        <v>1.002</v>
      </c>
      <c r="P22" s="22">
        <f>IF(ISERROR(E22/L22),0,E22/L22)</f>
        <v>80.16</v>
      </c>
      <c r="Q22" s="1" t="s">
        <v>8310</v>
      </c>
      <c r="R22" s="39" t="s">
        <v>8351</v>
      </c>
      <c r="S22" s="41">
        <f>(((J22/60)/60)/24)+DATE(1970,1,1)</f>
        <v>42200.758240740746</v>
      </c>
      <c r="T22" s="42">
        <f>(((I22/60)/60)/24)+DATE(1970,1,1)</f>
        <v>42260.758240740746</v>
      </c>
    </row>
    <row r="23" spans="1:20" customFormat="1" ht="43.5" x14ac:dyDescent="0.35">
      <c r="A23" s="9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3" t="s">
        <v>8219</v>
      </c>
      <c r="G23" s="3" t="s">
        <v>8224</v>
      </c>
      <c r="H23" s="3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3" t="s">
        <v>8265</v>
      </c>
      <c r="O23" s="12">
        <f>E23/D23</f>
        <v>1.0913513513513513</v>
      </c>
      <c r="P23" s="22">
        <f>IF(ISERROR(E23/L23),0,E23/L23)</f>
        <v>199.9009900990099</v>
      </c>
      <c r="Q23" s="1" t="s">
        <v>8310</v>
      </c>
      <c r="R23" s="39" t="s">
        <v>8351</v>
      </c>
      <c r="S23" s="41">
        <f>(((J23/60)/60)/24)+DATE(1970,1,1)</f>
        <v>41878.627187500002</v>
      </c>
      <c r="T23" s="42">
        <f>(((I23/60)/60)/24)+DATE(1970,1,1)</f>
        <v>41908.627187500002</v>
      </c>
    </row>
    <row r="24" spans="1:20" customFormat="1" ht="29" x14ac:dyDescent="0.35">
      <c r="A24" s="9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3" t="s">
        <v>8219</v>
      </c>
      <c r="G24" s="3" t="s">
        <v>8224</v>
      </c>
      <c r="H24" s="3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3" t="s">
        <v>8265</v>
      </c>
      <c r="O24" s="12">
        <f>E24/D24</f>
        <v>1.1714285714285715</v>
      </c>
      <c r="P24" s="22">
        <f>IF(ISERROR(E24/L24),0,E24/L24)</f>
        <v>51.25</v>
      </c>
      <c r="Q24" s="1" t="s">
        <v>8310</v>
      </c>
      <c r="R24" s="39" t="s">
        <v>8351</v>
      </c>
      <c r="S24" s="41">
        <f>(((J24/60)/60)/24)+DATE(1970,1,1)</f>
        <v>41989.91134259259</v>
      </c>
      <c r="T24" s="42">
        <f>(((I24/60)/60)/24)+DATE(1970,1,1)</f>
        <v>42005.332638888889</v>
      </c>
    </row>
    <row r="25" spans="1:20" customFormat="1" ht="43.5" x14ac:dyDescent="0.35">
      <c r="A25" s="9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3" t="s">
        <v>8219</v>
      </c>
      <c r="G25" s="3" t="s">
        <v>8224</v>
      </c>
      <c r="H25" s="3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3" t="s">
        <v>8265</v>
      </c>
      <c r="O25" s="12">
        <f>E25/D25</f>
        <v>1.1850000000000001</v>
      </c>
      <c r="P25" s="22">
        <f>IF(ISERROR(E25/L25),0,E25/L25)</f>
        <v>103.04347826086956</v>
      </c>
      <c r="Q25" s="1" t="s">
        <v>8310</v>
      </c>
      <c r="R25" s="39" t="s">
        <v>8351</v>
      </c>
      <c r="S25" s="41">
        <f>(((J25/60)/60)/24)+DATE(1970,1,1)</f>
        <v>42097.778946759259</v>
      </c>
      <c r="T25" s="42">
        <f>(((I25/60)/60)/24)+DATE(1970,1,1)</f>
        <v>42124.638888888891</v>
      </c>
    </row>
    <row r="26" spans="1:20" customFormat="1" ht="29" x14ac:dyDescent="0.35">
      <c r="A26" s="9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3" t="s">
        <v>8219</v>
      </c>
      <c r="G26" s="3" t="s">
        <v>8224</v>
      </c>
      <c r="H26" s="3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3" t="s">
        <v>8265</v>
      </c>
      <c r="O26" s="12">
        <f>E26/D26</f>
        <v>1.0880768571428572</v>
      </c>
      <c r="P26" s="22">
        <f>IF(ISERROR(E26/L26),0,E26/L26)</f>
        <v>66.346149825783982</v>
      </c>
      <c r="Q26" s="1" t="s">
        <v>8310</v>
      </c>
      <c r="R26" s="39" t="s">
        <v>8351</v>
      </c>
      <c r="S26" s="41">
        <f>(((J26/60)/60)/24)+DATE(1970,1,1)</f>
        <v>42229.820173611108</v>
      </c>
      <c r="T26" s="42">
        <f>(((I26/60)/60)/24)+DATE(1970,1,1)</f>
        <v>42262.818750000006</v>
      </c>
    </row>
    <row r="27" spans="1:20" customFormat="1" ht="43.5" x14ac:dyDescent="0.35">
      <c r="A27" s="9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3" t="s">
        <v>8219</v>
      </c>
      <c r="G27" s="3" t="s">
        <v>8224</v>
      </c>
      <c r="H27" s="3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3" t="s">
        <v>8265</v>
      </c>
      <c r="O27" s="12">
        <f>E27/D27</f>
        <v>1.3333333333333333</v>
      </c>
      <c r="P27" s="22">
        <f>IF(ISERROR(E27/L27),0,E27/L27)</f>
        <v>57.142857142857146</v>
      </c>
      <c r="Q27" s="1" t="s">
        <v>8310</v>
      </c>
      <c r="R27" s="39" t="s">
        <v>8351</v>
      </c>
      <c r="S27" s="41">
        <f>(((J27/60)/60)/24)+DATE(1970,1,1)</f>
        <v>42318.025011574078</v>
      </c>
      <c r="T27" s="42">
        <f>(((I27/60)/60)/24)+DATE(1970,1,1)</f>
        <v>42378.025011574078</v>
      </c>
    </row>
    <row r="28" spans="1:20" customFormat="1" ht="29" x14ac:dyDescent="0.35">
      <c r="A28" s="9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3" t="s">
        <v>8219</v>
      </c>
      <c r="G28" s="3" t="s">
        <v>8224</v>
      </c>
      <c r="H28" s="3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3" t="s">
        <v>8265</v>
      </c>
      <c r="O28" s="12">
        <f>E28/D28</f>
        <v>1.552</v>
      </c>
      <c r="P28" s="22">
        <f>IF(ISERROR(E28/L28),0,E28/L28)</f>
        <v>102.10526315789474</v>
      </c>
      <c r="Q28" s="1" t="s">
        <v>8310</v>
      </c>
      <c r="R28" s="39" t="s">
        <v>8351</v>
      </c>
      <c r="S28" s="41">
        <f>(((J28/60)/60)/24)+DATE(1970,1,1)</f>
        <v>41828.515555555554</v>
      </c>
      <c r="T28" s="42">
        <f>(((I28/60)/60)/24)+DATE(1970,1,1)</f>
        <v>41868.515555555554</v>
      </c>
    </row>
    <row r="29" spans="1:20" customFormat="1" ht="43.5" x14ac:dyDescent="0.35">
      <c r="A29" s="9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3" t="s">
        <v>8219</v>
      </c>
      <c r="G29" s="3" t="s">
        <v>8228</v>
      </c>
      <c r="H29" s="3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3" t="s">
        <v>8265</v>
      </c>
      <c r="O29" s="12">
        <f>E29/D29</f>
        <v>1.1172500000000001</v>
      </c>
      <c r="P29" s="22">
        <f>IF(ISERROR(E29/L29),0,E29/L29)</f>
        <v>148.96666666666667</v>
      </c>
      <c r="Q29" s="1" t="s">
        <v>8310</v>
      </c>
      <c r="R29" s="39" t="s">
        <v>8351</v>
      </c>
      <c r="S29" s="41">
        <f>(((J29/60)/60)/24)+DATE(1970,1,1)</f>
        <v>41929.164733796293</v>
      </c>
      <c r="T29" s="42">
        <f>(((I29/60)/60)/24)+DATE(1970,1,1)</f>
        <v>41959.206400462965</v>
      </c>
    </row>
    <row r="30" spans="1:20" customFormat="1" ht="29" x14ac:dyDescent="0.35">
      <c r="A30" s="9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3" t="s">
        <v>8219</v>
      </c>
      <c r="G30" s="3" t="s">
        <v>8224</v>
      </c>
      <c r="H30" s="3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3" t="s">
        <v>8265</v>
      </c>
      <c r="O30" s="12">
        <f>E30/D30</f>
        <v>1.0035000000000001</v>
      </c>
      <c r="P30" s="22">
        <f>IF(ISERROR(E30/L30),0,E30/L30)</f>
        <v>169.6056338028169</v>
      </c>
      <c r="Q30" s="1" t="s">
        <v>8310</v>
      </c>
      <c r="R30" s="39" t="s">
        <v>8351</v>
      </c>
      <c r="S30" s="41">
        <f>(((J30/60)/60)/24)+DATE(1970,1,1)</f>
        <v>42324.96393518518</v>
      </c>
      <c r="T30" s="42">
        <f>(((I30/60)/60)/24)+DATE(1970,1,1)</f>
        <v>42354.96393518518</v>
      </c>
    </row>
    <row r="31" spans="1:20" customFormat="1" ht="43.5" x14ac:dyDescent="0.35">
      <c r="A31" s="9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3" t="s">
        <v>8219</v>
      </c>
      <c r="G31" s="3" t="s">
        <v>8225</v>
      </c>
      <c r="H31" s="3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3" t="s">
        <v>8265</v>
      </c>
      <c r="O31" s="12">
        <f>E31/D31</f>
        <v>1.2333333333333334</v>
      </c>
      <c r="P31" s="22">
        <f>IF(ISERROR(E31/L31),0,E31/L31)</f>
        <v>31.623931623931625</v>
      </c>
      <c r="Q31" s="1" t="s">
        <v>8310</v>
      </c>
      <c r="R31" s="39" t="s">
        <v>8351</v>
      </c>
      <c r="S31" s="41">
        <f>(((J31/60)/60)/24)+DATE(1970,1,1)</f>
        <v>41812.67324074074</v>
      </c>
      <c r="T31" s="42">
        <f>(((I31/60)/60)/24)+DATE(1970,1,1)</f>
        <v>41842.67324074074</v>
      </c>
    </row>
    <row r="32" spans="1:20" customFormat="1" ht="43.5" x14ac:dyDescent="0.35">
      <c r="A32" s="9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3" t="s">
        <v>8219</v>
      </c>
      <c r="G32" s="3" t="s">
        <v>8224</v>
      </c>
      <c r="H32" s="3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3" t="s">
        <v>8265</v>
      </c>
      <c r="O32" s="12">
        <f>E32/D32</f>
        <v>1.0129975</v>
      </c>
      <c r="P32" s="22">
        <f>IF(ISERROR(E32/L32),0,E32/L32)</f>
        <v>76.45264150943396</v>
      </c>
      <c r="Q32" s="1" t="s">
        <v>8310</v>
      </c>
      <c r="R32" s="39" t="s">
        <v>8351</v>
      </c>
      <c r="S32" s="41">
        <f>(((J32/60)/60)/24)+DATE(1970,1,1)</f>
        <v>41842.292997685188</v>
      </c>
      <c r="T32" s="42">
        <f>(((I32/60)/60)/24)+DATE(1970,1,1)</f>
        <v>41872.292997685188</v>
      </c>
    </row>
    <row r="33" spans="1:20" customFormat="1" ht="43.5" x14ac:dyDescent="0.35">
      <c r="A33" s="9">
        <v>31</v>
      </c>
      <c r="B33" s="2" t="s">
        <v>33</v>
      </c>
      <c r="C33" s="2" t="s">
        <v>4142</v>
      </c>
      <c r="D33" s="1">
        <v>13</v>
      </c>
      <c r="E33" s="1">
        <v>13</v>
      </c>
      <c r="F33" s="3" t="s">
        <v>8219</v>
      </c>
      <c r="G33" s="3" t="s">
        <v>8224</v>
      </c>
      <c r="H33" s="3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3" t="s">
        <v>8265</v>
      </c>
      <c r="O33" s="12">
        <f>E33/D33</f>
        <v>1</v>
      </c>
      <c r="P33" s="22">
        <f>IF(ISERROR(E33/L33),0,E33/L33)</f>
        <v>13</v>
      </c>
      <c r="Q33" s="1" t="s">
        <v>8310</v>
      </c>
      <c r="R33" s="39" t="s">
        <v>8351</v>
      </c>
      <c r="S33" s="41">
        <f>(((J33/60)/60)/24)+DATE(1970,1,1)</f>
        <v>42376.79206018518</v>
      </c>
      <c r="T33" s="42">
        <f>(((I33/60)/60)/24)+DATE(1970,1,1)</f>
        <v>42394.79206018518</v>
      </c>
    </row>
    <row r="34" spans="1:20" customFormat="1" ht="43.5" x14ac:dyDescent="0.35">
      <c r="A34" s="9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3" t="s">
        <v>8219</v>
      </c>
      <c r="G34" s="3" t="s">
        <v>8224</v>
      </c>
      <c r="H34" s="3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3" t="s">
        <v>8265</v>
      </c>
      <c r="O34" s="12">
        <f>E34/D34</f>
        <v>1.0024604569420035</v>
      </c>
      <c r="P34" s="22">
        <f>IF(ISERROR(E34/L34),0,E34/L34)</f>
        <v>320.44943820224717</v>
      </c>
      <c r="Q34" s="1" t="s">
        <v>8310</v>
      </c>
      <c r="R34" s="39" t="s">
        <v>8351</v>
      </c>
      <c r="S34" s="41">
        <f>(((J34/60)/60)/24)+DATE(1970,1,1)</f>
        <v>42461.627511574072</v>
      </c>
      <c r="T34" s="42">
        <f>(((I34/60)/60)/24)+DATE(1970,1,1)</f>
        <v>42503.165972222225</v>
      </c>
    </row>
    <row r="35" spans="1:20" customFormat="1" ht="43.5" x14ac:dyDescent="0.35">
      <c r="A35" s="9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3" t="s">
        <v>8219</v>
      </c>
      <c r="G35" s="3" t="s">
        <v>8224</v>
      </c>
      <c r="H35" s="3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3" t="s">
        <v>8265</v>
      </c>
      <c r="O35" s="12">
        <f>E35/D35</f>
        <v>1.0209523809523811</v>
      </c>
      <c r="P35" s="22">
        <f>IF(ISERROR(E35/L35),0,E35/L35)</f>
        <v>83.75</v>
      </c>
      <c r="Q35" s="1" t="s">
        <v>8310</v>
      </c>
      <c r="R35" s="39" t="s">
        <v>8351</v>
      </c>
      <c r="S35" s="41">
        <f>(((J35/60)/60)/24)+DATE(1970,1,1)</f>
        <v>42286.660891203705</v>
      </c>
      <c r="T35" s="42">
        <f>(((I35/60)/60)/24)+DATE(1970,1,1)</f>
        <v>42316.702557870376</v>
      </c>
    </row>
    <row r="36" spans="1:20" customFormat="1" ht="43.5" x14ac:dyDescent="0.35">
      <c r="A36" s="9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3" t="s">
        <v>8219</v>
      </c>
      <c r="G36" s="3" t="s">
        <v>8224</v>
      </c>
      <c r="H36" s="3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3" t="s">
        <v>8265</v>
      </c>
      <c r="O36" s="12">
        <f>E36/D36</f>
        <v>1.3046153846153845</v>
      </c>
      <c r="P36" s="22">
        <f>IF(ISERROR(E36/L36),0,E36/L36)</f>
        <v>49.882352941176471</v>
      </c>
      <c r="Q36" s="1" t="s">
        <v>8310</v>
      </c>
      <c r="R36" s="39" t="s">
        <v>8351</v>
      </c>
      <c r="S36" s="41">
        <f>(((J36/60)/60)/24)+DATE(1970,1,1)</f>
        <v>41841.321770833332</v>
      </c>
      <c r="T36" s="42">
        <f>(((I36/60)/60)/24)+DATE(1970,1,1)</f>
        <v>41856.321770833332</v>
      </c>
    </row>
    <row r="37" spans="1:20" customFormat="1" ht="29" x14ac:dyDescent="0.35">
      <c r="A37" s="9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3" t="s">
        <v>8219</v>
      </c>
      <c r="G37" s="3" t="s">
        <v>8224</v>
      </c>
      <c r="H37" s="3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3" t="s">
        <v>8265</v>
      </c>
      <c r="O37" s="12">
        <f>E37/D37</f>
        <v>1.665</v>
      </c>
      <c r="P37" s="22">
        <f>IF(ISERROR(E37/L37),0,E37/L37)</f>
        <v>59.464285714285715</v>
      </c>
      <c r="Q37" s="1" t="s">
        <v>8310</v>
      </c>
      <c r="R37" s="39" t="s">
        <v>8351</v>
      </c>
      <c r="S37" s="41">
        <f>(((J37/60)/60)/24)+DATE(1970,1,1)</f>
        <v>42098.291828703703</v>
      </c>
      <c r="T37" s="42">
        <f>(((I37/60)/60)/24)+DATE(1970,1,1)</f>
        <v>42122</v>
      </c>
    </row>
    <row r="38" spans="1:20" customFormat="1" ht="29" x14ac:dyDescent="0.35">
      <c r="A38" s="9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3" t="s">
        <v>8219</v>
      </c>
      <c r="G38" s="3" t="s">
        <v>8224</v>
      </c>
      <c r="H38" s="3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3" t="s">
        <v>8265</v>
      </c>
      <c r="O38" s="12">
        <f>E38/D38</f>
        <v>1.4215</v>
      </c>
      <c r="P38" s="22">
        <f>IF(ISERROR(E38/L38),0,E38/L38)</f>
        <v>193.84090909090909</v>
      </c>
      <c r="Q38" s="1" t="s">
        <v>8310</v>
      </c>
      <c r="R38" s="39" t="s">
        <v>8351</v>
      </c>
      <c r="S38" s="41">
        <f>(((J38/60)/60)/24)+DATE(1970,1,1)</f>
        <v>42068.307002314818</v>
      </c>
      <c r="T38" s="42">
        <f>(((I38/60)/60)/24)+DATE(1970,1,1)</f>
        <v>42098.265335648146</v>
      </c>
    </row>
    <row r="39" spans="1:20" customFormat="1" ht="43.5" x14ac:dyDescent="0.35">
      <c r="A39" s="9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3" t="s">
        <v>8219</v>
      </c>
      <c r="G39" s="3" t="s">
        <v>8224</v>
      </c>
      <c r="H39" s="3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3" t="s">
        <v>8265</v>
      </c>
      <c r="O39" s="12">
        <f>E39/D39</f>
        <v>1.8344090909090909</v>
      </c>
      <c r="P39" s="22">
        <f>IF(ISERROR(E39/L39),0,E39/L39)</f>
        <v>159.51383399209487</v>
      </c>
      <c r="Q39" s="1" t="s">
        <v>8310</v>
      </c>
      <c r="R39" s="39" t="s">
        <v>8351</v>
      </c>
      <c r="S39" s="41">
        <f>(((J39/60)/60)/24)+DATE(1970,1,1)</f>
        <v>42032.693043981482</v>
      </c>
      <c r="T39" s="42">
        <f>(((I39/60)/60)/24)+DATE(1970,1,1)</f>
        <v>42062.693043981482</v>
      </c>
    </row>
    <row r="40" spans="1:20" customFormat="1" ht="43.5" x14ac:dyDescent="0.35">
      <c r="A40" s="9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3" t="s">
        <v>8219</v>
      </c>
      <c r="G40" s="3" t="s">
        <v>8224</v>
      </c>
      <c r="H40" s="3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3" t="s">
        <v>8265</v>
      </c>
      <c r="O40" s="12">
        <f>E40/D40</f>
        <v>1.1004</v>
      </c>
      <c r="P40" s="22">
        <f>IF(ISERROR(E40/L40),0,E40/L40)</f>
        <v>41.68181818181818</v>
      </c>
      <c r="Q40" s="1" t="s">
        <v>8310</v>
      </c>
      <c r="R40" s="39" t="s">
        <v>8351</v>
      </c>
      <c r="S40" s="41">
        <f>(((J40/60)/60)/24)+DATE(1970,1,1)</f>
        <v>41375.057222222218</v>
      </c>
      <c r="T40" s="42">
        <f>(((I40/60)/60)/24)+DATE(1970,1,1)</f>
        <v>41405.057222222218</v>
      </c>
    </row>
    <row r="41" spans="1:20" customFormat="1" ht="43.5" x14ac:dyDescent="0.35">
      <c r="A41" s="9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3" t="s">
        <v>8219</v>
      </c>
      <c r="G41" s="3" t="s">
        <v>8225</v>
      </c>
      <c r="H41" s="3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3" t="s">
        <v>8265</v>
      </c>
      <c r="O41" s="12">
        <f>E41/D41</f>
        <v>1.3098000000000001</v>
      </c>
      <c r="P41" s="22">
        <f>IF(ISERROR(E41/L41),0,E41/L41)</f>
        <v>150.89861751152074</v>
      </c>
      <c r="Q41" s="1" t="s">
        <v>8310</v>
      </c>
      <c r="R41" s="39" t="s">
        <v>8351</v>
      </c>
      <c r="S41" s="41">
        <f>(((J41/60)/60)/24)+DATE(1970,1,1)</f>
        <v>41754.047083333331</v>
      </c>
      <c r="T41" s="42">
        <f>(((I41/60)/60)/24)+DATE(1970,1,1)</f>
        <v>41784.957638888889</v>
      </c>
    </row>
    <row r="42" spans="1:20" customFormat="1" ht="43.5" x14ac:dyDescent="0.35">
      <c r="A42" s="9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3" t="s">
        <v>8219</v>
      </c>
      <c r="G42" s="3" t="s">
        <v>8224</v>
      </c>
      <c r="H42" s="3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3" t="s">
        <v>8265</v>
      </c>
      <c r="O42" s="12">
        <f>E42/D42</f>
        <v>1.0135000000000001</v>
      </c>
      <c r="P42" s="22">
        <f>IF(ISERROR(E42/L42),0,E42/L42)</f>
        <v>126.6875</v>
      </c>
      <c r="Q42" s="1" t="s">
        <v>8310</v>
      </c>
      <c r="R42" s="39" t="s">
        <v>8351</v>
      </c>
      <c r="S42" s="41">
        <f>(((J42/60)/60)/24)+DATE(1970,1,1)</f>
        <v>41789.21398148148</v>
      </c>
      <c r="T42" s="42">
        <f>(((I42/60)/60)/24)+DATE(1970,1,1)</f>
        <v>41809.166666666664</v>
      </c>
    </row>
    <row r="43" spans="1:20" customFormat="1" ht="43.5" x14ac:dyDescent="0.35">
      <c r="A43" s="9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3" t="s">
        <v>8219</v>
      </c>
      <c r="G43" s="3" t="s">
        <v>8224</v>
      </c>
      <c r="H43" s="3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3" t="s">
        <v>8265</v>
      </c>
      <c r="O43" s="12">
        <f>E43/D43</f>
        <v>1</v>
      </c>
      <c r="P43" s="22">
        <f>IF(ISERROR(E43/L43),0,E43/L43)</f>
        <v>105.26315789473684</v>
      </c>
      <c r="Q43" s="1" t="s">
        <v>8310</v>
      </c>
      <c r="R43" s="39" t="s">
        <v>8351</v>
      </c>
      <c r="S43" s="41">
        <f>(((J43/60)/60)/24)+DATE(1970,1,1)</f>
        <v>41887.568912037037</v>
      </c>
      <c r="T43" s="42">
        <f>(((I43/60)/60)/24)+DATE(1970,1,1)</f>
        <v>41917.568912037037</v>
      </c>
    </row>
    <row r="44" spans="1:20" customFormat="1" ht="43.5" x14ac:dyDescent="0.35">
      <c r="A44" s="9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3" t="s">
        <v>8219</v>
      </c>
      <c r="G44" s="3" t="s">
        <v>8224</v>
      </c>
      <c r="H44" s="3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3" t="s">
        <v>8265</v>
      </c>
      <c r="O44" s="12">
        <f>E44/D44</f>
        <v>1.4185714285714286</v>
      </c>
      <c r="P44" s="22">
        <f>IF(ISERROR(E44/L44),0,E44/L44)</f>
        <v>117.51479289940828</v>
      </c>
      <c r="Q44" s="1" t="s">
        <v>8310</v>
      </c>
      <c r="R44" s="39" t="s">
        <v>8351</v>
      </c>
      <c r="S44" s="41">
        <f>(((J44/60)/60)/24)+DATE(1970,1,1)</f>
        <v>41971.639189814814</v>
      </c>
      <c r="T44" s="42">
        <f>(((I44/60)/60)/24)+DATE(1970,1,1)</f>
        <v>42001.639189814814</v>
      </c>
    </row>
    <row r="45" spans="1:20" customFormat="1" ht="43.5" x14ac:dyDescent="0.35">
      <c r="A45" s="9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3" t="s">
        <v>8219</v>
      </c>
      <c r="G45" s="3" t="s">
        <v>8224</v>
      </c>
      <c r="H45" s="3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3" t="s">
        <v>8265</v>
      </c>
      <c r="O45" s="12">
        <f>E45/D45</f>
        <v>3.0865999999999998</v>
      </c>
      <c r="P45" s="22">
        <f>IF(ISERROR(E45/L45),0,E45/L45)</f>
        <v>117.36121673003802</v>
      </c>
      <c r="Q45" s="1" t="s">
        <v>8310</v>
      </c>
      <c r="R45" s="39" t="s">
        <v>8351</v>
      </c>
      <c r="S45" s="41">
        <f>(((J45/60)/60)/24)+DATE(1970,1,1)</f>
        <v>41802.790347222224</v>
      </c>
      <c r="T45" s="42">
        <f>(((I45/60)/60)/24)+DATE(1970,1,1)</f>
        <v>41833</v>
      </c>
    </row>
    <row r="46" spans="1:20" customFormat="1" ht="43.5" x14ac:dyDescent="0.35">
      <c r="A46" s="9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3" t="s">
        <v>8219</v>
      </c>
      <c r="G46" s="3" t="s">
        <v>8224</v>
      </c>
      <c r="H46" s="3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3" t="s">
        <v>8265</v>
      </c>
      <c r="O46" s="12">
        <f>E46/D46</f>
        <v>1</v>
      </c>
      <c r="P46" s="22">
        <f>IF(ISERROR(E46/L46),0,E46/L46)</f>
        <v>133.33333333333334</v>
      </c>
      <c r="Q46" s="1" t="s">
        <v>8310</v>
      </c>
      <c r="R46" s="39" t="s">
        <v>8351</v>
      </c>
      <c r="S46" s="41">
        <f>(((J46/60)/60)/24)+DATE(1970,1,1)</f>
        <v>41874.098807870374</v>
      </c>
      <c r="T46" s="42">
        <f>(((I46/60)/60)/24)+DATE(1970,1,1)</f>
        <v>41919.098807870374</v>
      </c>
    </row>
    <row r="47" spans="1:20" customFormat="1" ht="43.5" x14ac:dyDescent="0.35">
      <c r="A47" s="9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3" t="s">
        <v>8219</v>
      </c>
      <c r="G47" s="3" t="s">
        <v>8224</v>
      </c>
      <c r="H47" s="3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3" t="s">
        <v>8265</v>
      </c>
      <c r="O47" s="12">
        <f>E47/D47</f>
        <v>1.2</v>
      </c>
      <c r="P47" s="22">
        <f>IF(ISERROR(E47/L47),0,E47/L47)</f>
        <v>98.360655737704917</v>
      </c>
      <c r="Q47" s="1" t="s">
        <v>8310</v>
      </c>
      <c r="R47" s="39" t="s">
        <v>8351</v>
      </c>
      <c r="S47" s="41">
        <f>(((J47/60)/60)/24)+DATE(1970,1,1)</f>
        <v>42457.623923611114</v>
      </c>
      <c r="T47" s="42">
        <f>(((I47/60)/60)/24)+DATE(1970,1,1)</f>
        <v>42487.623923611114</v>
      </c>
    </row>
    <row r="48" spans="1:20" customFormat="1" ht="43.5" x14ac:dyDescent="0.35">
      <c r="A48" s="9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3" t="s">
        <v>8219</v>
      </c>
      <c r="G48" s="3" t="s">
        <v>8226</v>
      </c>
      <c r="H48" s="3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3" t="s">
        <v>8265</v>
      </c>
      <c r="O48" s="12">
        <f>E48/D48</f>
        <v>1.0416666666666667</v>
      </c>
      <c r="P48" s="22">
        <f>IF(ISERROR(E48/L48),0,E48/L48)</f>
        <v>194.44444444444446</v>
      </c>
      <c r="Q48" s="1" t="s">
        <v>8310</v>
      </c>
      <c r="R48" s="39" t="s">
        <v>8351</v>
      </c>
      <c r="S48" s="41">
        <f>(((J48/60)/60)/24)+DATE(1970,1,1)</f>
        <v>42323.964976851858</v>
      </c>
      <c r="T48" s="42">
        <f>(((I48/60)/60)/24)+DATE(1970,1,1)</f>
        <v>42353.964976851858</v>
      </c>
    </row>
    <row r="49" spans="1:20" customFormat="1" ht="43.5" x14ac:dyDescent="0.35">
      <c r="A49" s="9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3" t="s">
        <v>8219</v>
      </c>
      <c r="G49" s="3" t="s">
        <v>8224</v>
      </c>
      <c r="H49" s="3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3" t="s">
        <v>8265</v>
      </c>
      <c r="O49" s="12">
        <f>E49/D49</f>
        <v>1.0761100000000001</v>
      </c>
      <c r="P49" s="22">
        <f>IF(ISERROR(E49/L49),0,E49/L49)</f>
        <v>76.865000000000009</v>
      </c>
      <c r="Q49" s="1" t="s">
        <v>8310</v>
      </c>
      <c r="R49" s="39" t="s">
        <v>8351</v>
      </c>
      <c r="S49" s="41">
        <f>(((J49/60)/60)/24)+DATE(1970,1,1)</f>
        <v>41932.819525462961</v>
      </c>
      <c r="T49" s="42">
        <f>(((I49/60)/60)/24)+DATE(1970,1,1)</f>
        <v>41992.861192129625</v>
      </c>
    </row>
    <row r="50" spans="1:20" customFormat="1" ht="43.5" x14ac:dyDescent="0.35">
      <c r="A50" s="9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3" t="s">
        <v>8219</v>
      </c>
      <c r="G50" s="3" t="s">
        <v>8225</v>
      </c>
      <c r="H50" s="3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3" t="s">
        <v>8265</v>
      </c>
      <c r="O50" s="12">
        <f>E50/D50</f>
        <v>1.0794999999999999</v>
      </c>
      <c r="P50" s="22">
        <f>IF(ISERROR(E50/L50),0,E50/L50)</f>
        <v>56.815789473684212</v>
      </c>
      <c r="Q50" s="1" t="s">
        <v>8310</v>
      </c>
      <c r="R50" s="39" t="s">
        <v>8351</v>
      </c>
      <c r="S50" s="41">
        <f>(((J50/60)/60)/24)+DATE(1970,1,1)</f>
        <v>42033.516898148147</v>
      </c>
      <c r="T50" s="42">
        <f>(((I50/60)/60)/24)+DATE(1970,1,1)</f>
        <v>42064.5</v>
      </c>
    </row>
    <row r="51" spans="1:20" customFormat="1" x14ac:dyDescent="0.35">
      <c r="A51" s="9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3" t="s">
        <v>8219</v>
      </c>
      <c r="G51" s="3" t="s">
        <v>8224</v>
      </c>
      <c r="H51" s="3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3" t="s">
        <v>8265</v>
      </c>
      <c r="O51" s="12">
        <f>E51/D51</f>
        <v>1</v>
      </c>
      <c r="P51" s="22">
        <f>IF(ISERROR(E51/L51),0,E51/L51)</f>
        <v>137.93103448275863</v>
      </c>
      <c r="Q51" s="1" t="s">
        <v>8310</v>
      </c>
      <c r="R51" s="39" t="s">
        <v>8351</v>
      </c>
      <c r="S51" s="41">
        <f>(((J51/60)/60)/24)+DATE(1970,1,1)</f>
        <v>42271.176446759258</v>
      </c>
      <c r="T51" s="42">
        <f>(((I51/60)/60)/24)+DATE(1970,1,1)</f>
        <v>42301.176446759258</v>
      </c>
    </row>
    <row r="52" spans="1:20" customFormat="1" ht="43.5" x14ac:dyDescent="0.35">
      <c r="A52" s="9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3" t="s">
        <v>8219</v>
      </c>
      <c r="G52" s="3" t="s">
        <v>8225</v>
      </c>
      <c r="H52" s="3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3" t="s">
        <v>8265</v>
      </c>
      <c r="O52" s="12">
        <f>E52/D52</f>
        <v>1</v>
      </c>
      <c r="P52" s="22">
        <f>IF(ISERROR(E52/L52),0,E52/L52)</f>
        <v>27.272727272727273</v>
      </c>
      <c r="Q52" s="1" t="s">
        <v>8310</v>
      </c>
      <c r="R52" s="39" t="s">
        <v>8351</v>
      </c>
      <c r="S52" s="41">
        <f>(((J52/60)/60)/24)+DATE(1970,1,1)</f>
        <v>41995.752986111111</v>
      </c>
      <c r="T52" s="42">
        <f>(((I52/60)/60)/24)+DATE(1970,1,1)</f>
        <v>42034.708333333328</v>
      </c>
    </row>
    <row r="53" spans="1:20" customFormat="1" ht="43.5" x14ac:dyDescent="0.35">
      <c r="A53" s="9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3" t="s">
        <v>8219</v>
      </c>
      <c r="G53" s="3" t="s">
        <v>8224</v>
      </c>
      <c r="H53" s="3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3" t="s">
        <v>8265</v>
      </c>
      <c r="O53" s="12">
        <f>E53/D53</f>
        <v>1.2801818181818181</v>
      </c>
      <c r="P53" s="22">
        <f>IF(ISERROR(E53/L53),0,E53/L53)</f>
        <v>118.33613445378151</v>
      </c>
      <c r="Q53" s="1" t="s">
        <v>8310</v>
      </c>
      <c r="R53" s="39" t="s">
        <v>8351</v>
      </c>
      <c r="S53" s="41">
        <f>(((J53/60)/60)/24)+DATE(1970,1,1)</f>
        <v>42196.928668981483</v>
      </c>
      <c r="T53" s="42">
        <f>(((I53/60)/60)/24)+DATE(1970,1,1)</f>
        <v>42226.928668981483</v>
      </c>
    </row>
    <row r="54" spans="1:20" customFormat="1" ht="43.5" x14ac:dyDescent="0.35">
      <c r="A54" s="9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3" t="s">
        <v>8219</v>
      </c>
      <c r="G54" s="3" t="s">
        <v>8224</v>
      </c>
      <c r="H54" s="3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3" t="s">
        <v>8265</v>
      </c>
      <c r="O54" s="12">
        <f>E54/D54</f>
        <v>1.1620999999999999</v>
      </c>
      <c r="P54" s="22">
        <f>IF(ISERROR(E54/L54),0,E54/L54)</f>
        <v>223.48076923076923</v>
      </c>
      <c r="Q54" s="1" t="s">
        <v>8310</v>
      </c>
      <c r="R54" s="39" t="s">
        <v>8351</v>
      </c>
      <c r="S54" s="41">
        <f>(((J54/60)/60)/24)+DATE(1970,1,1)</f>
        <v>41807.701921296299</v>
      </c>
      <c r="T54" s="42">
        <f>(((I54/60)/60)/24)+DATE(1970,1,1)</f>
        <v>41837.701921296299</v>
      </c>
    </row>
    <row r="55" spans="1:20" customFormat="1" ht="29" x14ac:dyDescent="0.35">
      <c r="A55" s="9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3" t="s">
        <v>8219</v>
      </c>
      <c r="G55" s="3" t="s">
        <v>8224</v>
      </c>
      <c r="H55" s="3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3" t="s">
        <v>8265</v>
      </c>
      <c r="O55" s="12">
        <f>E55/D55</f>
        <v>1.0963333333333334</v>
      </c>
      <c r="P55" s="22">
        <f>IF(ISERROR(E55/L55),0,E55/L55)</f>
        <v>28.111111111111111</v>
      </c>
      <c r="Q55" s="1" t="s">
        <v>8310</v>
      </c>
      <c r="R55" s="39" t="s">
        <v>8351</v>
      </c>
      <c r="S55" s="41">
        <f>(((J55/60)/60)/24)+DATE(1970,1,1)</f>
        <v>41719.549131944441</v>
      </c>
      <c r="T55" s="42">
        <f>(((I55/60)/60)/24)+DATE(1970,1,1)</f>
        <v>41733.916666666664</v>
      </c>
    </row>
    <row r="56" spans="1:20" customFormat="1" ht="43.5" x14ac:dyDescent="0.35">
      <c r="A56" s="9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3" t="s">
        <v>8219</v>
      </c>
      <c r="G56" s="3" t="s">
        <v>8224</v>
      </c>
      <c r="H56" s="3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3" t="s">
        <v>8265</v>
      </c>
      <c r="O56" s="12">
        <f>E56/D56</f>
        <v>1.01</v>
      </c>
      <c r="P56" s="22">
        <f>IF(ISERROR(E56/L56),0,E56/L56)</f>
        <v>194.23076923076923</v>
      </c>
      <c r="Q56" s="1" t="s">
        <v>8310</v>
      </c>
      <c r="R56" s="39" t="s">
        <v>8351</v>
      </c>
      <c r="S56" s="41">
        <f>(((J56/60)/60)/24)+DATE(1970,1,1)</f>
        <v>42333.713206018518</v>
      </c>
      <c r="T56" s="42">
        <f>(((I56/60)/60)/24)+DATE(1970,1,1)</f>
        <v>42363.713206018518</v>
      </c>
    </row>
    <row r="57" spans="1:20" customFormat="1" ht="43.5" x14ac:dyDescent="0.35">
      <c r="A57" s="9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3" t="s">
        <v>8219</v>
      </c>
      <c r="G57" s="3" t="s">
        <v>8224</v>
      </c>
      <c r="H57" s="3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3" t="s">
        <v>8265</v>
      </c>
      <c r="O57" s="12">
        <f>E57/D57</f>
        <v>1.2895348837209302</v>
      </c>
      <c r="P57" s="22">
        <f>IF(ISERROR(E57/L57),0,E57/L57)</f>
        <v>128.95348837209303</v>
      </c>
      <c r="Q57" s="1" t="s">
        <v>8310</v>
      </c>
      <c r="R57" s="39" t="s">
        <v>8351</v>
      </c>
      <c r="S57" s="41">
        <f>(((J57/60)/60)/24)+DATE(1970,1,1)</f>
        <v>42496.968935185185</v>
      </c>
      <c r="T57" s="42">
        <f>(((I57/60)/60)/24)+DATE(1970,1,1)</f>
        <v>42517.968935185185</v>
      </c>
    </row>
    <row r="58" spans="1:20" customFormat="1" ht="29" x14ac:dyDescent="0.35">
      <c r="A58" s="9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3" t="s">
        <v>8219</v>
      </c>
      <c r="G58" s="3" t="s">
        <v>8225</v>
      </c>
      <c r="H58" s="3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3" t="s">
        <v>8265</v>
      </c>
      <c r="O58" s="12">
        <f>E58/D58</f>
        <v>1.0726249999999999</v>
      </c>
      <c r="P58" s="22">
        <f>IF(ISERROR(E58/L58),0,E58/L58)</f>
        <v>49.316091954022987</v>
      </c>
      <c r="Q58" s="1" t="s">
        <v>8310</v>
      </c>
      <c r="R58" s="39" t="s">
        <v>8351</v>
      </c>
      <c r="S58" s="41">
        <f>(((J58/60)/60)/24)+DATE(1970,1,1)</f>
        <v>42149.548888888887</v>
      </c>
      <c r="T58" s="42">
        <f>(((I58/60)/60)/24)+DATE(1970,1,1)</f>
        <v>42163.666666666672</v>
      </c>
    </row>
    <row r="59" spans="1:20" customFormat="1" ht="43.5" x14ac:dyDescent="0.35">
      <c r="A59" s="9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3" t="s">
        <v>8219</v>
      </c>
      <c r="G59" s="3" t="s">
        <v>8224</v>
      </c>
      <c r="H59" s="3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3" t="s">
        <v>8265</v>
      </c>
      <c r="O59" s="12">
        <f>E59/D59</f>
        <v>1.0189999999999999</v>
      </c>
      <c r="P59" s="22">
        <f>IF(ISERROR(E59/L59),0,E59/L59)</f>
        <v>221.52173913043478</v>
      </c>
      <c r="Q59" s="1" t="s">
        <v>8310</v>
      </c>
      <c r="R59" s="39" t="s">
        <v>8351</v>
      </c>
      <c r="S59" s="41">
        <f>(((J59/60)/60)/24)+DATE(1970,1,1)</f>
        <v>42089.83289351852</v>
      </c>
      <c r="T59" s="42">
        <f>(((I59/60)/60)/24)+DATE(1970,1,1)</f>
        <v>42119.83289351852</v>
      </c>
    </row>
    <row r="60" spans="1:20" customFormat="1" ht="29" x14ac:dyDescent="0.35">
      <c r="A60" s="9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3" t="s">
        <v>8219</v>
      </c>
      <c r="G60" s="3" t="s">
        <v>8224</v>
      </c>
      <c r="H60" s="3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3" t="s">
        <v>8265</v>
      </c>
      <c r="O60" s="12">
        <f>E60/D60</f>
        <v>1.0290999999999999</v>
      </c>
      <c r="P60" s="22">
        <f>IF(ISERROR(E60/L60),0,E60/L60)</f>
        <v>137.21333333333334</v>
      </c>
      <c r="Q60" s="1" t="s">
        <v>8310</v>
      </c>
      <c r="R60" s="39" t="s">
        <v>8351</v>
      </c>
      <c r="S60" s="41">
        <f>(((J60/60)/60)/24)+DATE(1970,1,1)</f>
        <v>41932.745046296295</v>
      </c>
      <c r="T60" s="42">
        <f>(((I60/60)/60)/24)+DATE(1970,1,1)</f>
        <v>41962.786712962959</v>
      </c>
    </row>
    <row r="61" spans="1:20" customFormat="1" ht="43.5" x14ac:dyDescent="0.35">
      <c r="A61" s="9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3" t="s">
        <v>8219</v>
      </c>
      <c r="G61" s="3" t="s">
        <v>8224</v>
      </c>
      <c r="H61" s="3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3" t="s">
        <v>8265</v>
      </c>
      <c r="O61" s="12">
        <f>E61/D61</f>
        <v>1.0012570000000001</v>
      </c>
      <c r="P61" s="22">
        <f>IF(ISERROR(E61/L61),0,E61/L61)</f>
        <v>606.82242424242418</v>
      </c>
      <c r="Q61" s="1" t="s">
        <v>8310</v>
      </c>
      <c r="R61" s="39" t="s">
        <v>8351</v>
      </c>
      <c r="S61" s="41">
        <f>(((J61/60)/60)/24)+DATE(1970,1,1)</f>
        <v>42230.23583333334</v>
      </c>
      <c r="T61" s="42">
        <f>(((I61/60)/60)/24)+DATE(1970,1,1)</f>
        <v>42261.875</v>
      </c>
    </row>
    <row r="62" spans="1:20" customFormat="1" ht="43.5" x14ac:dyDescent="0.35">
      <c r="A62" s="9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3" t="s">
        <v>8219</v>
      </c>
      <c r="G62" s="3" t="s">
        <v>8225</v>
      </c>
      <c r="H62" s="3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3" t="s">
        <v>8266</v>
      </c>
      <c r="O62" s="12">
        <f>E62/D62</f>
        <v>1.0329622222222221</v>
      </c>
      <c r="P62" s="22">
        <f>IF(ISERROR(E62/L62),0,E62/L62)</f>
        <v>43.040092592592593</v>
      </c>
      <c r="Q62" s="1" t="s">
        <v>8310</v>
      </c>
      <c r="R62" s="39" t="s">
        <v>8352</v>
      </c>
      <c r="S62" s="41">
        <f>(((J62/60)/60)/24)+DATE(1970,1,1)</f>
        <v>41701.901817129627</v>
      </c>
      <c r="T62" s="42">
        <f>(((I62/60)/60)/24)+DATE(1970,1,1)</f>
        <v>41721</v>
      </c>
    </row>
    <row r="63" spans="1:20" customFormat="1" ht="43.5" x14ac:dyDescent="0.35">
      <c r="A63" s="9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3" t="s">
        <v>8219</v>
      </c>
      <c r="G63" s="3" t="s">
        <v>8224</v>
      </c>
      <c r="H63" s="3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3" t="s">
        <v>8266</v>
      </c>
      <c r="O63" s="12">
        <f>E63/D63</f>
        <v>1.4830000000000001</v>
      </c>
      <c r="P63" s="22">
        <f>IF(ISERROR(E63/L63),0,E63/L63)</f>
        <v>322.39130434782606</v>
      </c>
      <c r="Q63" s="1" t="s">
        <v>8310</v>
      </c>
      <c r="R63" s="39" t="s">
        <v>8352</v>
      </c>
      <c r="S63" s="41">
        <f>(((J63/60)/60)/24)+DATE(1970,1,1)</f>
        <v>41409.814317129632</v>
      </c>
      <c r="T63" s="42">
        <f>(((I63/60)/60)/24)+DATE(1970,1,1)</f>
        <v>41431.814317129632</v>
      </c>
    </row>
    <row r="64" spans="1:20" customFormat="1" ht="43.5" x14ac:dyDescent="0.35">
      <c r="A64" s="9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3" t="s">
        <v>8219</v>
      </c>
      <c r="G64" s="3" t="s">
        <v>8224</v>
      </c>
      <c r="H64" s="3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3" t="s">
        <v>8266</v>
      </c>
      <c r="O64" s="12">
        <f>E64/D64</f>
        <v>1.5473333333333332</v>
      </c>
      <c r="P64" s="22">
        <f>IF(ISERROR(E64/L64),0,E64/L64)</f>
        <v>96.708333333333329</v>
      </c>
      <c r="Q64" s="1" t="s">
        <v>8310</v>
      </c>
      <c r="R64" s="39" t="s">
        <v>8352</v>
      </c>
      <c r="S64" s="41">
        <f>(((J64/60)/60)/24)+DATE(1970,1,1)</f>
        <v>41311.799513888887</v>
      </c>
      <c r="T64" s="42">
        <f>(((I64/60)/60)/24)+DATE(1970,1,1)</f>
        <v>41336.799513888887</v>
      </c>
    </row>
    <row r="65" spans="1:20" customFormat="1" ht="43.5" x14ac:dyDescent="0.35">
      <c r="A65" s="9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3" t="s">
        <v>8219</v>
      </c>
      <c r="G65" s="3" t="s">
        <v>8224</v>
      </c>
      <c r="H65" s="3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3" t="s">
        <v>8266</v>
      </c>
      <c r="O65" s="12">
        <f>E65/D65</f>
        <v>1.1351849999999999</v>
      </c>
      <c r="P65" s="22">
        <f>IF(ISERROR(E65/L65),0,E65/L65)</f>
        <v>35.474531249999998</v>
      </c>
      <c r="Q65" s="1" t="s">
        <v>8310</v>
      </c>
      <c r="R65" s="39" t="s">
        <v>8352</v>
      </c>
      <c r="S65" s="41">
        <f>(((J65/60)/60)/24)+DATE(1970,1,1)</f>
        <v>41612.912187499998</v>
      </c>
      <c r="T65" s="42">
        <f>(((I65/60)/60)/24)+DATE(1970,1,1)</f>
        <v>41636.207638888889</v>
      </c>
    </row>
    <row r="66" spans="1:20" customFormat="1" ht="43.5" x14ac:dyDescent="0.35">
      <c r="A66" s="9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3" t="s">
        <v>8219</v>
      </c>
      <c r="G66" s="3" t="s">
        <v>8224</v>
      </c>
      <c r="H66" s="3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3" t="s">
        <v>8266</v>
      </c>
      <c r="O66" s="12">
        <f>E66/D66</f>
        <v>1.7333333333333334</v>
      </c>
      <c r="P66" s="22">
        <f>IF(ISERROR(E66/L66),0,E66/L66)</f>
        <v>86.666666666666671</v>
      </c>
      <c r="Q66" s="1" t="s">
        <v>8310</v>
      </c>
      <c r="R66" s="39" t="s">
        <v>8352</v>
      </c>
      <c r="S66" s="41">
        <f>(((J66/60)/60)/24)+DATE(1970,1,1)</f>
        <v>41433.01829861111</v>
      </c>
      <c r="T66" s="42">
        <f>(((I66/60)/60)/24)+DATE(1970,1,1)</f>
        <v>41463.01829861111</v>
      </c>
    </row>
    <row r="67" spans="1:20" customFormat="1" ht="29" x14ac:dyDescent="0.35">
      <c r="A67" s="9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3" t="s">
        <v>8219</v>
      </c>
      <c r="G67" s="3" t="s">
        <v>8229</v>
      </c>
      <c r="H67" s="3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3" t="s">
        <v>8266</v>
      </c>
      <c r="O67" s="12">
        <f>E67/D67</f>
        <v>1.0752857142857142</v>
      </c>
      <c r="P67" s="22">
        <f>IF(ISERROR(E67/L67),0,E67/L67)</f>
        <v>132.05263157894737</v>
      </c>
      <c r="Q67" s="1" t="s">
        <v>8310</v>
      </c>
      <c r="R67" s="39" t="s">
        <v>8352</v>
      </c>
      <c r="S67" s="41">
        <f>(((J67/60)/60)/24)+DATE(1970,1,1)</f>
        <v>41835.821226851855</v>
      </c>
      <c r="T67" s="42">
        <f>(((I67/60)/60)/24)+DATE(1970,1,1)</f>
        <v>41862.249305555553</v>
      </c>
    </row>
    <row r="68" spans="1:20" customFormat="1" ht="29" x14ac:dyDescent="0.35">
      <c r="A68" s="9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3" t="s">
        <v>8219</v>
      </c>
      <c r="G68" s="3" t="s">
        <v>8224</v>
      </c>
      <c r="H68" s="3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3" t="s">
        <v>8266</v>
      </c>
      <c r="O68" s="12">
        <f>E68/D68</f>
        <v>1.1859999999999999</v>
      </c>
      <c r="P68" s="22">
        <f>IF(ISERROR(E68/L68),0,E68/L68)</f>
        <v>91.230769230769226</v>
      </c>
      <c r="Q68" s="1" t="s">
        <v>8310</v>
      </c>
      <c r="R68" s="39" t="s">
        <v>8352</v>
      </c>
      <c r="S68" s="41">
        <f>(((J68/60)/60)/24)+DATE(1970,1,1)</f>
        <v>42539.849768518514</v>
      </c>
      <c r="T68" s="42">
        <f>(((I68/60)/60)/24)+DATE(1970,1,1)</f>
        <v>42569.849768518514</v>
      </c>
    </row>
    <row r="69" spans="1:20" customFormat="1" ht="43.5" x14ac:dyDescent="0.35">
      <c r="A69" s="9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3" t="s">
        <v>8219</v>
      </c>
      <c r="G69" s="3" t="s">
        <v>8224</v>
      </c>
      <c r="H69" s="3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3" t="s">
        <v>8266</v>
      </c>
      <c r="O69" s="12">
        <f>E69/D69</f>
        <v>1.1625000000000001</v>
      </c>
      <c r="P69" s="22">
        <f>IF(ISERROR(E69/L69),0,E69/L69)</f>
        <v>116.25</v>
      </c>
      <c r="Q69" s="1" t="s">
        <v>8310</v>
      </c>
      <c r="R69" s="39" t="s">
        <v>8352</v>
      </c>
      <c r="S69" s="41">
        <f>(((J69/60)/60)/24)+DATE(1970,1,1)</f>
        <v>41075.583379629628</v>
      </c>
      <c r="T69" s="42">
        <f>(((I69/60)/60)/24)+DATE(1970,1,1)</f>
        <v>41105.583379629628</v>
      </c>
    </row>
    <row r="70" spans="1:20" customFormat="1" ht="58" x14ac:dyDescent="0.35">
      <c r="A70" s="9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3" t="s">
        <v>8219</v>
      </c>
      <c r="G70" s="3" t="s">
        <v>8225</v>
      </c>
      <c r="H70" s="3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3" t="s">
        <v>8266</v>
      </c>
      <c r="O70" s="12">
        <f>E70/D70</f>
        <v>1.2716666666666667</v>
      </c>
      <c r="P70" s="22">
        <f>IF(ISERROR(E70/L70),0,E70/L70)</f>
        <v>21.194444444444443</v>
      </c>
      <c r="Q70" s="1" t="s">
        <v>8310</v>
      </c>
      <c r="R70" s="39" t="s">
        <v>8352</v>
      </c>
      <c r="S70" s="41">
        <f>(((J70/60)/60)/24)+DATE(1970,1,1)</f>
        <v>41663.569340277776</v>
      </c>
      <c r="T70" s="42">
        <f>(((I70/60)/60)/24)+DATE(1970,1,1)</f>
        <v>41693.569340277776</v>
      </c>
    </row>
    <row r="71" spans="1:20" customFormat="1" ht="43.5" x14ac:dyDescent="0.35">
      <c r="A71" s="9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3" t="s">
        <v>8219</v>
      </c>
      <c r="G71" s="3" t="s">
        <v>8224</v>
      </c>
      <c r="H71" s="3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3" t="s">
        <v>8266</v>
      </c>
      <c r="O71" s="12">
        <f>E71/D71</f>
        <v>1.109423</v>
      </c>
      <c r="P71" s="22">
        <f>IF(ISERROR(E71/L71),0,E71/L71)</f>
        <v>62.327134831460668</v>
      </c>
      <c r="Q71" s="1" t="s">
        <v>8310</v>
      </c>
      <c r="R71" s="39" t="s">
        <v>8352</v>
      </c>
      <c r="S71" s="41">
        <f>(((J71/60)/60)/24)+DATE(1970,1,1)</f>
        <v>40786.187789351854</v>
      </c>
      <c r="T71" s="42">
        <f>(((I71/60)/60)/24)+DATE(1970,1,1)</f>
        <v>40818.290972222225</v>
      </c>
    </row>
    <row r="72" spans="1:20" customFormat="1" ht="43.5" x14ac:dyDescent="0.35">
      <c r="A72" s="9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3" t="s">
        <v>8219</v>
      </c>
      <c r="G72" s="3" t="s">
        <v>8224</v>
      </c>
      <c r="H72" s="3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3" t="s">
        <v>8266</v>
      </c>
      <c r="O72" s="12">
        <f>E72/D72</f>
        <v>1.272</v>
      </c>
      <c r="P72" s="22">
        <f>IF(ISERROR(E72/L72),0,E72/L72)</f>
        <v>37.411764705882355</v>
      </c>
      <c r="Q72" s="1" t="s">
        <v>8310</v>
      </c>
      <c r="R72" s="39" t="s">
        <v>8352</v>
      </c>
      <c r="S72" s="41">
        <f>(((J72/60)/60)/24)+DATE(1970,1,1)</f>
        <v>40730.896354166667</v>
      </c>
      <c r="T72" s="42">
        <f>(((I72/60)/60)/24)+DATE(1970,1,1)</f>
        <v>40790.896354166667</v>
      </c>
    </row>
    <row r="73" spans="1:20" customFormat="1" ht="43.5" x14ac:dyDescent="0.35">
      <c r="A73" s="9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3" t="s">
        <v>8219</v>
      </c>
      <c r="G73" s="3" t="s">
        <v>8224</v>
      </c>
      <c r="H73" s="3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3" t="s">
        <v>8266</v>
      </c>
      <c r="O73" s="12">
        <f>E73/D73</f>
        <v>1.2394444444444443</v>
      </c>
      <c r="P73" s="22">
        <f>IF(ISERROR(E73/L73),0,E73/L73)</f>
        <v>69.71875</v>
      </c>
      <c r="Q73" s="1" t="s">
        <v>8310</v>
      </c>
      <c r="R73" s="39" t="s">
        <v>8352</v>
      </c>
      <c r="S73" s="41">
        <f>(((J73/60)/60)/24)+DATE(1970,1,1)</f>
        <v>40997.271493055552</v>
      </c>
      <c r="T73" s="42">
        <f>(((I73/60)/60)/24)+DATE(1970,1,1)</f>
        <v>41057.271493055552</v>
      </c>
    </row>
    <row r="74" spans="1:20" customFormat="1" ht="43.5" x14ac:dyDescent="0.35">
      <c r="A74" s="9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3" t="s">
        <v>8219</v>
      </c>
      <c r="G74" s="3" t="s">
        <v>8224</v>
      </c>
      <c r="H74" s="3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3" t="s">
        <v>8266</v>
      </c>
      <c r="O74" s="12">
        <f>E74/D74</f>
        <v>1.084090909090909</v>
      </c>
      <c r="P74" s="22">
        <f>IF(ISERROR(E74/L74),0,E74/L74)</f>
        <v>58.170731707317074</v>
      </c>
      <c r="Q74" s="1" t="s">
        <v>8310</v>
      </c>
      <c r="R74" s="39" t="s">
        <v>8352</v>
      </c>
      <c r="S74" s="41">
        <f>(((J74/60)/60)/24)+DATE(1970,1,1)</f>
        <v>41208.010196759256</v>
      </c>
      <c r="T74" s="42">
        <f>(((I74/60)/60)/24)+DATE(1970,1,1)</f>
        <v>41228</v>
      </c>
    </row>
    <row r="75" spans="1:20" customFormat="1" ht="43.5" x14ac:dyDescent="0.35">
      <c r="A75" s="9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3" t="s">
        <v>8219</v>
      </c>
      <c r="G75" s="3" t="s">
        <v>8224</v>
      </c>
      <c r="H75" s="3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3" t="s">
        <v>8266</v>
      </c>
      <c r="O75" s="12">
        <f>E75/D75</f>
        <v>1</v>
      </c>
      <c r="P75" s="22">
        <f>IF(ISERROR(E75/L75),0,E75/L75)</f>
        <v>50</v>
      </c>
      <c r="Q75" s="1" t="s">
        <v>8310</v>
      </c>
      <c r="R75" s="39" t="s">
        <v>8352</v>
      </c>
      <c r="S75" s="41">
        <f>(((J75/60)/60)/24)+DATE(1970,1,1)</f>
        <v>40587.75675925926</v>
      </c>
      <c r="T75" s="42">
        <f>(((I75/60)/60)/24)+DATE(1970,1,1)</f>
        <v>40666.165972222225</v>
      </c>
    </row>
    <row r="76" spans="1:20" customFormat="1" ht="43.5" x14ac:dyDescent="0.35">
      <c r="A76" s="9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3" t="s">
        <v>8219</v>
      </c>
      <c r="G76" s="3" t="s">
        <v>8230</v>
      </c>
      <c r="H76" s="3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3" t="s">
        <v>8266</v>
      </c>
      <c r="O76" s="12">
        <f>E76/D76</f>
        <v>1.1293199999999999</v>
      </c>
      <c r="P76" s="22">
        <f>IF(ISERROR(E76/L76),0,E76/L76)</f>
        <v>19.471034482758618</v>
      </c>
      <c r="Q76" s="1" t="s">
        <v>8310</v>
      </c>
      <c r="R76" s="39" t="s">
        <v>8352</v>
      </c>
      <c r="S76" s="41">
        <f>(((J76/60)/60)/24)+DATE(1970,1,1)</f>
        <v>42360.487210648149</v>
      </c>
      <c r="T76" s="42">
        <f>(((I76/60)/60)/24)+DATE(1970,1,1)</f>
        <v>42390.487210648149</v>
      </c>
    </row>
    <row r="77" spans="1:20" customFormat="1" ht="29" x14ac:dyDescent="0.35">
      <c r="A77" s="9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3" t="s">
        <v>8219</v>
      </c>
      <c r="G77" s="3" t="s">
        <v>8224</v>
      </c>
      <c r="H77" s="3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3" t="s">
        <v>8266</v>
      </c>
      <c r="O77" s="12">
        <f>E77/D77</f>
        <v>1.1542857142857144</v>
      </c>
      <c r="P77" s="22">
        <f>IF(ISERROR(E77/L77),0,E77/L77)</f>
        <v>85.957446808510639</v>
      </c>
      <c r="Q77" s="1" t="s">
        <v>8310</v>
      </c>
      <c r="R77" s="39" t="s">
        <v>8352</v>
      </c>
      <c r="S77" s="41">
        <f>(((J77/60)/60)/24)+DATE(1970,1,1)</f>
        <v>41357.209166666667</v>
      </c>
      <c r="T77" s="42">
        <f>(((I77/60)/60)/24)+DATE(1970,1,1)</f>
        <v>41387.209166666667</v>
      </c>
    </row>
    <row r="78" spans="1:20" customFormat="1" ht="43.5" x14ac:dyDescent="0.35">
      <c r="A78" s="9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3" t="s">
        <v>8219</v>
      </c>
      <c r="G78" s="3" t="s">
        <v>8224</v>
      </c>
      <c r="H78" s="3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3" t="s">
        <v>8266</v>
      </c>
      <c r="O78" s="12">
        <f>E78/D78</f>
        <v>1.5333333333333334</v>
      </c>
      <c r="P78" s="22">
        <f>IF(ISERROR(E78/L78),0,E78/L78)</f>
        <v>30.666666666666668</v>
      </c>
      <c r="Q78" s="1" t="s">
        <v>8310</v>
      </c>
      <c r="R78" s="39" t="s">
        <v>8352</v>
      </c>
      <c r="S78" s="41">
        <f>(((J78/60)/60)/24)+DATE(1970,1,1)</f>
        <v>40844.691643518519</v>
      </c>
      <c r="T78" s="42">
        <f>(((I78/60)/60)/24)+DATE(1970,1,1)</f>
        <v>40904.733310185184</v>
      </c>
    </row>
    <row r="79" spans="1:20" customFormat="1" ht="43.5" x14ac:dyDescent="0.35">
      <c r="A79" s="9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3" t="s">
        <v>8219</v>
      </c>
      <c r="G79" s="3" t="s">
        <v>8224</v>
      </c>
      <c r="H79" s="3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3" t="s">
        <v>8266</v>
      </c>
      <c r="O79" s="12">
        <f>E79/D79</f>
        <v>3.9249999999999998</v>
      </c>
      <c r="P79" s="22">
        <f>IF(ISERROR(E79/L79),0,E79/L79)</f>
        <v>60.384615384615387</v>
      </c>
      <c r="Q79" s="1" t="s">
        <v>8310</v>
      </c>
      <c r="R79" s="39" t="s">
        <v>8352</v>
      </c>
      <c r="S79" s="41">
        <f>(((J79/60)/60)/24)+DATE(1970,1,1)</f>
        <v>40997.144872685189</v>
      </c>
      <c r="T79" s="42">
        <f>(((I79/60)/60)/24)+DATE(1970,1,1)</f>
        <v>41050.124305555553</v>
      </c>
    </row>
    <row r="80" spans="1:20" customFormat="1" ht="87" x14ac:dyDescent="0.35">
      <c r="A80" s="9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3" t="s">
        <v>8219</v>
      </c>
      <c r="G80" s="3" t="s">
        <v>8230</v>
      </c>
      <c r="H80" s="3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3" t="s">
        <v>8266</v>
      </c>
      <c r="O80" s="12">
        <f>E80/D80</f>
        <v>27.02</v>
      </c>
      <c r="P80" s="22">
        <f>IF(ISERROR(E80/L80),0,E80/L80)</f>
        <v>38.6</v>
      </c>
      <c r="Q80" s="1" t="s">
        <v>8310</v>
      </c>
      <c r="R80" s="39" t="s">
        <v>8352</v>
      </c>
      <c r="S80" s="41">
        <f>(((J80/60)/60)/24)+DATE(1970,1,1)</f>
        <v>42604.730567129634</v>
      </c>
      <c r="T80" s="42">
        <f>(((I80/60)/60)/24)+DATE(1970,1,1)</f>
        <v>42614.730567129634</v>
      </c>
    </row>
    <row r="81" spans="1:20" customFormat="1" ht="43.5" x14ac:dyDescent="0.35">
      <c r="A81" s="9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3" t="s">
        <v>8219</v>
      </c>
      <c r="G81" s="3" t="s">
        <v>8225</v>
      </c>
      <c r="H81" s="3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3" t="s">
        <v>8266</v>
      </c>
      <c r="O81" s="12">
        <f>E81/D81</f>
        <v>1.27</v>
      </c>
      <c r="P81" s="22">
        <f>IF(ISERROR(E81/L81),0,E81/L81)</f>
        <v>40.268292682926827</v>
      </c>
      <c r="Q81" s="1" t="s">
        <v>8310</v>
      </c>
      <c r="R81" s="39" t="s">
        <v>8352</v>
      </c>
      <c r="S81" s="41">
        <f>(((J81/60)/60)/24)+DATE(1970,1,1)</f>
        <v>41724.776539351849</v>
      </c>
      <c r="T81" s="42">
        <f>(((I81/60)/60)/24)+DATE(1970,1,1)</f>
        <v>41754.776539351849</v>
      </c>
    </row>
    <row r="82" spans="1:20" customFormat="1" ht="43.5" x14ac:dyDescent="0.35">
      <c r="A82" s="9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3" t="s">
        <v>8219</v>
      </c>
      <c r="G82" s="3" t="s">
        <v>8224</v>
      </c>
      <c r="H82" s="3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3" t="s">
        <v>8266</v>
      </c>
      <c r="O82" s="12">
        <f>E82/D82</f>
        <v>1.0725</v>
      </c>
      <c r="P82" s="22">
        <f>IF(ISERROR(E82/L82),0,E82/L82)</f>
        <v>273.82978723404256</v>
      </c>
      <c r="Q82" s="1" t="s">
        <v>8310</v>
      </c>
      <c r="R82" s="39" t="s">
        <v>8352</v>
      </c>
      <c r="S82" s="41">
        <f>(((J82/60)/60)/24)+DATE(1970,1,1)</f>
        <v>41583.083981481483</v>
      </c>
      <c r="T82" s="42">
        <f>(((I82/60)/60)/24)+DATE(1970,1,1)</f>
        <v>41618.083981481483</v>
      </c>
    </row>
    <row r="83" spans="1:20" customFormat="1" ht="43.5" x14ac:dyDescent="0.35">
      <c r="A83" s="9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3" t="s">
        <v>8219</v>
      </c>
      <c r="G83" s="3" t="s">
        <v>8224</v>
      </c>
      <c r="H83" s="3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3" t="s">
        <v>8266</v>
      </c>
      <c r="O83" s="12">
        <f>E83/D83</f>
        <v>1.98</v>
      </c>
      <c r="P83" s="22">
        <f>IF(ISERROR(E83/L83),0,E83/L83)</f>
        <v>53.035714285714285</v>
      </c>
      <c r="Q83" s="1" t="s">
        <v>8310</v>
      </c>
      <c r="R83" s="39" t="s">
        <v>8352</v>
      </c>
      <c r="S83" s="41">
        <f>(((J83/60)/60)/24)+DATE(1970,1,1)</f>
        <v>41100.158877314818</v>
      </c>
      <c r="T83" s="42">
        <f>(((I83/60)/60)/24)+DATE(1970,1,1)</f>
        <v>41104.126388888886</v>
      </c>
    </row>
    <row r="84" spans="1:20" customFormat="1" ht="43.5" x14ac:dyDescent="0.35">
      <c r="A84" s="9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3" t="s">
        <v>8219</v>
      </c>
      <c r="G84" s="3" t="s">
        <v>8224</v>
      </c>
      <c r="H84" s="3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3" t="s">
        <v>8266</v>
      </c>
      <c r="O84" s="12">
        <f>E84/D84</f>
        <v>1.0001249999999999</v>
      </c>
      <c r="P84" s="22">
        <f>IF(ISERROR(E84/L84),0,E84/L84)</f>
        <v>40.005000000000003</v>
      </c>
      <c r="Q84" s="1" t="s">
        <v>8310</v>
      </c>
      <c r="R84" s="39" t="s">
        <v>8352</v>
      </c>
      <c r="S84" s="41">
        <f>(((J84/60)/60)/24)+DATE(1970,1,1)</f>
        <v>40795.820150462961</v>
      </c>
      <c r="T84" s="42">
        <f>(((I84/60)/60)/24)+DATE(1970,1,1)</f>
        <v>40825.820150462961</v>
      </c>
    </row>
    <row r="85" spans="1:20" customFormat="1" ht="43.5" x14ac:dyDescent="0.35">
      <c r="A85" s="9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3" t="s">
        <v>8219</v>
      </c>
      <c r="G85" s="3" t="s">
        <v>8225</v>
      </c>
      <c r="H85" s="3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3" t="s">
        <v>8266</v>
      </c>
      <c r="O85" s="12">
        <f>E85/D85</f>
        <v>1.0249999999999999</v>
      </c>
      <c r="P85" s="22">
        <f>IF(ISERROR(E85/L85),0,E85/L85)</f>
        <v>15.76923076923077</v>
      </c>
      <c r="Q85" s="1" t="s">
        <v>8310</v>
      </c>
      <c r="R85" s="39" t="s">
        <v>8352</v>
      </c>
      <c r="S85" s="41">
        <f>(((J85/60)/60)/24)+DATE(1970,1,1)</f>
        <v>42042.615613425922</v>
      </c>
      <c r="T85" s="42">
        <f>(((I85/60)/60)/24)+DATE(1970,1,1)</f>
        <v>42057.479166666672</v>
      </c>
    </row>
    <row r="86" spans="1:20" customFormat="1" ht="43.5" x14ac:dyDescent="0.35">
      <c r="A86" s="9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3" t="s">
        <v>8219</v>
      </c>
      <c r="G86" s="3" t="s">
        <v>8224</v>
      </c>
      <c r="H86" s="3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3" t="s">
        <v>8266</v>
      </c>
      <c r="O86" s="12">
        <f>E86/D86</f>
        <v>1</v>
      </c>
      <c r="P86" s="22">
        <f>IF(ISERROR(E86/L86),0,E86/L86)</f>
        <v>71.428571428571431</v>
      </c>
      <c r="Q86" s="1" t="s">
        <v>8310</v>
      </c>
      <c r="R86" s="39" t="s">
        <v>8352</v>
      </c>
      <c r="S86" s="41">
        <f>(((J86/60)/60)/24)+DATE(1970,1,1)</f>
        <v>40648.757939814815</v>
      </c>
      <c r="T86" s="42">
        <f>(((I86/60)/60)/24)+DATE(1970,1,1)</f>
        <v>40678.757939814815</v>
      </c>
    </row>
    <row r="87" spans="1:20" customFormat="1" ht="43.5" x14ac:dyDescent="0.35">
      <c r="A87" s="9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3" t="s">
        <v>8219</v>
      </c>
      <c r="G87" s="3" t="s">
        <v>8224</v>
      </c>
      <c r="H87" s="3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3" t="s">
        <v>8266</v>
      </c>
      <c r="O87" s="12">
        <f>E87/D87</f>
        <v>1.2549999999999999</v>
      </c>
      <c r="P87" s="22">
        <f>IF(ISERROR(E87/L87),0,E87/L87)</f>
        <v>71.714285714285708</v>
      </c>
      <c r="Q87" s="1" t="s">
        <v>8310</v>
      </c>
      <c r="R87" s="39" t="s">
        <v>8352</v>
      </c>
      <c r="S87" s="41">
        <f>(((J87/60)/60)/24)+DATE(1970,1,1)</f>
        <v>40779.125428240739</v>
      </c>
      <c r="T87" s="42">
        <f>(((I87/60)/60)/24)+DATE(1970,1,1)</f>
        <v>40809.125428240739</v>
      </c>
    </row>
    <row r="88" spans="1:20" customFormat="1" ht="43.5" x14ac:dyDescent="0.35">
      <c r="A88" s="9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3" t="s">
        <v>8219</v>
      </c>
      <c r="G88" s="3" t="s">
        <v>8230</v>
      </c>
      <c r="H88" s="3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3" t="s">
        <v>8266</v>
      </c>
      <c r="O88" s="12">
        <f>E88/D88</f>
        <v>1.0646666666666667</v>
      </c>
      <c r="P88" s="22">
        <f>IF(ISERROR(E88/L88),0,E88/L88)</f>
        <v>375.76470588235293</v>
      </c>
      <c r="Q88" s="1" t="s">
        <v>8310</v>
      </c>
      <c r="R88" s="39" t="s">
        <v>8352</v>
      </c>
      <c r="S88" s="41">
        <f>(((J88/60)/60)/24)+DATE(1970,1,1)</f>
        <v>42291.556076388893</v>
      </c>
      <c r="T88" s="42">
        <f>(((I88/60)/60)/24)+DATE(1970,1,1)</f>
        <v>42365.59774305555</v>
      </c>
    </row>
    <row r="89" spans="1:20" customFormat="1" ht="43.5" x14ac:dyDescent="0.35">
      <c r="A89" s="9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3" t="s">
        <v>8219</v>
      </c>
      <c r="G89" s="3" t="s">
        <v>8224</v>
      </c>
      <c r="H89" s="3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3" t="s">
        <v>8266</v>
      </c>
      <c r="O89" s="12">
        <f>E89/D89</f>
        <v>1.046</v>
      </c>
      <c r="P89" s="22">
        <f>IF(ISERROR(E89/L89),0,E89/L89)</f>
        <v>104.6</v>
      </c>
      <c r="Q89" s="1" t="s">
        <v>8310</v>
      </c>
      <c r="R89" s="39" t="s">
        <v>8352</v>
      </c>
      <c r="S89" s="41">
        <f>(((J89/60)/60)/24)+DATE(1970,1,1)</f>
        <v>40322.53938657407</v>
      </c>
      <c r="T89" s="42">
        <f>(((I89/60)/60)/24)+DATE(1970,1,1)</f>
        <v>40332.070138888892</v>
      </c>
    </row>
    <row r="90" spans="1:20" customFormat="1" ht="43.5" x14ac:dyDescent="0.35">
      <c r="A90" s="9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3" t="s">
        <v>8219</v>
      </c>
      <c r="G90" s="3" t="s">
        <v>8224</v>
      </c>
      <c r="H90" s="3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3" t="s">
        <v>8266</v>
      </c>
      <c r="O90" s="12">
        <f>E90/D90</f>
        <v>1.0285714285714285</v>
      </c>
      <c r="P90" s="22">
        <f>IF(ISERROR(E90/L90),0,E90/L90)</f>
        <v>60</v>
      </c>
      <c r="Q90" s="1" t="s">
        <v>8310</v>
      </c>
      <c r="R90" s="39" t="s">
        <v>8352</v>
      </c>
      <c r="S90" s="41">
        <f>(((J90/60)/60)/24)+DATE(1970,1,1)</f>
        <v>41786.65892361111</v>
      </c>
      <c r="T90" s="42">
        <f>(((I90/60)/60)/24)+DATE(1970,1,1)</f>
        <v>41812.65892361111</v>
      </c>
    </row>
    <row r="91" spans="1:20" customFormat="1" ht="43.5" x14ac:dyDescent="0.35">
      <c r="A91" s="9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3" t="s">
        <v>8219</v>
      </c>
      <c r="G91" s="3" t="s">
        <v>8224</v>
      </c>
      <c r="H91" s="3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3" t="s">
        <v>8266</v>
      </c>
      <c r="O91" s="12">
        <f>E91/D91</f>
        <v>1.1506666666666667</v>
      </c>
      <c r="P91" s="22">
        <f>IF(ISERROR(E91/L91),0,E91/L91)</f>
        <v>123.28571428571429</v>
      </c>
      <c r="Q91" s="1" t="s">
        <v>8310</v>
      </c>
      <c r="R91" s="39" t="s">
        <v>8352</v>
      </c>
      <c r="S91" s="41">
        <f>(((J91/60)/60)/24)+DATE(1970,1,1)</f>
        <v>41402.752222222225</v>
      </c>
      <c r="T91" s="42">
        <f>(((I91/60)/60)/24)+DATE(1970,1,1)</f>
        <v>41427.752222222225</v>
      </c>
    </row>
    <row r="92" spans="1:20" customFormat="1" ht="29" x14ac:dyDescent="0.35">
      <c r="A92" s="9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3" t="s">
        <v>8219</v>
      </c>
      <c r="G92" s="3" t="s">
        <v>8224</v>
      </c>
      <c r="H92" s="3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3" t="s">
        <v>8266</v>
      </c>
      <c r="O92" s="12">
        <f>E92/D92</f>
        <v>1.004</v>
      </c>
      <c r="P92" s="22">
        <f>IF(ISERROR(E92/L92),0,E92/L92)</f>
        <v>31.375</v>
      </c>
      <c r="Q92" s="1" t="s">
        <v>8310</v>
      </c>
      <c r="R92" s="39" t="s">
        <v>8352</v>
      </c>
      <c r="S92" s="41">
        <f>(((J92/60)/60)/24)+DATE(1970,1,1)</f>
        <v>40706.297442129631</v>
      </c>
      <c r="T92" s="42">
        <f>(((I92/60)/60)/24)+DATE(1970,1,1)</f>
        <v>40736.297442129631</v>
      </c>
    </row>
    <row r="93" spans="1:20" customFormat="1" ht="43.5" x14ac:dyDescent="0.35">
      <c r="A93" s="9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3" t="s">
        <v>8219</v>
      </c>
      <c r="G93" s="3" t="s">
        <v>8224</v>
      </c>
      <c r="H93" s="3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3" t="s">
        <v>8266</v>
      </c>
      <c r="O93" s="12">
        <f>E93/D93</f>
        <v>1.2</v>
      </c>
      <c r="P93" s="22">
        <f>IF(ISERROR(E93/L93),0,E93/L93)</f>
        <v>78.260869565217391</v>
      </c>
      <c r="Q93" s="1" t="s">
        <v>8310</v>
      </c>
      <c r="R93" s="39" t="s">
        <v>8352</v>
      </c>
      <c r="S93" s="41">
        <f>(((J93/60)/60)/24)+DATE(1970,1,1)</f>
        <v>40619.402361111112</v>
      </c>
      <c r="T93" s="42">
        <f>(((I93/60)/60)/24)+DATE(1970,1,1)</f>
        <v>40680.402361111112</v>
      </c>
    </row>
    <row r="94" spans="1:20" customFormat="1" ht="43.5" x14ac:dyDescent="0.35">
      <c r="A94" s="9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3" t="s">
        <v>8219</v>
      </c>
      <c r="G94" s="3" t="s">
        <v>8229</v>
      </c>
      <c r="H94" s="3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3" t="s">
        <v>8266</v>
      </c>
      <c r="O94" s="12">
        <f>E94/D94</f>
        <v>1.052</v>
      </c>
      <c r="P94" s="22">
        <f>IF(ISERROR(E94/L94),0,E94/L94)</f>
        <v>122.32558139534883</v>
      </c>
      <c r="Q94" s="1" t="s">
        <v>8310</v>
      </c>
      <c r="R94" s="39" t="s">
        <v>8352</v>
      </c>
      <c r="S94" s="41">
        <f>(((J94/60)/60)/24)+DATE(1970,1,1)</f>
        <v>42721.198877314819</v>
      </c>
      <c r="T94" s="42">
        <f>(((I94/60)/60)/24)+DATE(1970,1,1)</f>
        <v>42767.333333333328</v>
      </c>
    </row>
    <row r="95" spans="1:20" customFormat="1" ht="43.5" x14ac:dyDescent="0.35">
      <c r="A95" s="9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3" t="s">
        <v>8219</v>
      </c>
      <c r="G95" s="3" t="s">
        <v>8224</v>
      </c>
      <c r="H95" s="3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3" t="s">
        <v>8266</v>
      </c>
      <c r="O95" s="12">
        <f>E95/D95</f>
        <v>1.1060000000000001</v>
      </c>
      <c r="P95" s="22">
        <f>IF(ISERROR(E95/L95),0,E95/L95)</f>
        <v>73.733333333333334</v>
      </c>
      <c r="Q95" s="1" t="s">
        <v>8310</v>
      </c>
      <c r="R95" s="39" t="s">
        <v>8352</v>
      </c>
      <c r="S95" s="41">
        <f>(((J95/60)/60)/24)+DATE(1970,1,1)</f>
        <v>41065.858067129629</v>
      </c>
      <c r="T95" s="42">
        <f>(((I95/60)/60)/24)+DATE(1970,1,1)</f>
        <v>41093.875</v>
      </c>
    </row>
    <row r="96" spans="1:20" customFormat="1" ht="43.5" x14ac:dyDescent="0.35">
      <c r="A96" s="9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3" t="s">
        <v>8219</v>
      </c>
      <c r="G96" s="3" t="s">
        <v>8225</v>
      </c>
      <c r="H96" s="3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3" t="s">
        <v>8266</v>
      </c>
      <c r="O96" s="12">
        <f>E96/D96</f>
        <v>1.04</v>
      </c>
      <c r="P96" s="22">
        <f>IF(ISERROR(E96/L96),0,E96/L96)</f>
        <v>21.666666666666668</v>
      </c>
      <c r="Q96" s="1" t="s">
        <v>8310</v>
      </c>
      <c r="R96" s="39" t="s">
        <v>8352</v>
      </c>
      <c r="S96" s="41">
        <f>(((J96/60)/60)/24)+DATE(1970,1,1)</f>
        <v>41716.717847222222</v>
      </c>
      <c r="T96" s="42">
        <f>(((I96/60)/60)/24)+DATE(1970,1,1)</f>
        <v>41736.717847222222</v>
      </c>
    </row>
    <row r="97" spans="1:20" customFormat="1" ht="43.5" x14ac:dyDescent="0.35">
      <c r="A97" s="9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3" t="s">
        <v>8219</v>
      </c>
      <c r="G97" s="3" t="s">
        <v>8224</v>
      </c>
      <c r="H97" s="3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3" t="s">
        <v>8266</v>
      </c>
      <c r="O97" s="12">
        <f>E97/D97</f>
        <v>1.3142857142857143</v>
      </c>
      <c r="P97" s="22">
        <f>IF(ISERROR(E97/L97),0,E97/L97)</f>
        <v>21.904761904761905</v>
      </c>
      <c r="Q97" s="1" t="s">
        <v>8310</v>
      </c>
      <c r="R97" s="39" t="s">
        <v>8352</v>
      </c>
      <c r="S97" s="41">
        <f>(((J97/60)/60)/24)+DATE(1970,1,1)</f>
        <v>40935.005104166667</v>
      </c>
      <c r="T97" s="42">
        <f>(((I97/60)/60)/24)+DATE(1970,1,1)</f>
        <v>40965.005104166667</v>
      </c>
    </row>
    <row r="98" spans="1:20" customFormat="1" ht="43.5" x14ac:dyDescent="0.35">
      <c r="A98" s="9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3" t="s">
        <v>8219</v>
      </c>
      <c r="G98" s="3" t="s">
        <v>8224</v>
      </c>
      <c r="H98" s="3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3" t="s">
        <v>8266</v>
      </c>
      <c r="O98" s="12">
        <f>E98/D98</f>
        <v>1.1466666666666667</v>
      </c>
      <c r="P98" s="22">
        <f>IF(ISERROR(E98/L98),0,E98/L98)</f>
        <v>50.588235294117645</v>
      </c>
      <c r="Q98" s="1" t="s">
        <v>8310</v>
      </c>
      <c r="R98" s="39" t="s">
        <v>8352</v>
      </c>
      <c r="S98" s="41">
        <f>(((J98/60)/60)/24)+DATE(1970,1,1)</f>
        <v>40324.662511574075</v>
      </c>
      <c r="T98" s="42">
        <f>(((I98/60)/60)/24)+DATE(1970,1,1)</f>
        <v>40391.125</v>
      </c>
    </row>
    <row r="99" spans="1:20" customFormat="1" ht="43.5" x14ac:dyDescent="0.35">
      <c r="A99" s="9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3" t="s">
        <v>8219</v>
      </c>
      <c r="G99" s="3" t="s">
        <v>8224</v>
      </c>
      <c r="H99" s="3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3" t="s">
        <v>8266</v>
      </c>
      <c r="O99" s="12">
        <f>E99/D99</f>
        <v>1.0625</v>
      </c>
      <c r="P99" s="22">
        <f>IF(ISERROR(E99/L99),0,E99/L99)</f>
        <v>53.125</v>
      </c>
      <c r="Q99" s="1" t="s">
        <v>8310</v>
      </c>
      <c r="R99" s="39" t="s">
        <v>8352</v>
      </c>
      <c r="S99" s="41">
        <f>(((J99/60)/60)/24)+DATE(1970,1,1)</f>
        <v>40706.135208333333</v>
      </c>
      <c r="T99" s="42">
        <f>(((I99/60)/60)/24)+DATE(1970,1,1)</f>
        <v>40736.135208333333</v>
      </c>
    </row>
    <row r="100" spans="1:20" customFormat="1" ht="43.5" x14ac:dyDescent="0.35">
      <c r="A100" s="9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3" t="s">
        <v>8219</v>
      </c>
      <c r="G100" s="3" t="s">
        <v>8224</v>
      </c>
      <c r="H100" s="3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3" t="s">
        <v>8266</v>
      </c>
      <c r="O100" s="12">
        <f>E100/D100</f>
        <v>1.0625</v>
      </c>
      <c r="P100" s="22">
        <f>IF(ISERROR(E100/L100),0,E100/L100)</f>
        <v>56.666666666666664</v>
      </c>
      <c r="Q100" s="1" t="s">
        <v>8310</v>
      </c>
      <c r="R100" s="39" t="s">
        <v>8352</v>
      </c>
      <c r="S100" s="41">
        <f>(((J100/60)/60)/24)+DATE(1970,1,1)</f>
        <v>41214.79483796296</v>
      </c>
      <c r="T100" s="42">
        <f>(((I100/60)/60)/24)+DATE(1970,1,1)</f>
        <v>41250.979166666664</v>
      </c>
    </row>
    <row r="101" spans="1:20" customFormat="1" ht="29" x14ac:dyDescent="0.35">
      <c r="A101" s="9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3" t="s">
        <v>8219</v>
      </c>
      <c r="G101" s="3" t="s">
        <v>8224</v>
      </c>
      <c r="H101" s="3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3" t="s">
        <v>8266</v>
      </c>
      <c r="O101" s="12">
        <f>E101/D101</f>
        <v>1.0601933333333333</v>
      </c>
      <c r="P101" s="22">
        <f>IF(ISERROR(E101/L101),0,E101/L101)</f>
        <v>40.776666666666664</v>
      </c>
      <c r="Q101" s="1" t="s">
        <v>8310</v>
      </c>
      <c r="R101" s="39" t="s">
        <v>8352</v>
      </c>
      <c r="S101" s="41">
        <f>(((J101/60)/60)/24)+DATE(1970,1,1)</f>
        <v>41631.902766203704</v>
      </c>
      <c r="T101" s="42">
        <f>(((I101/60)/60)/24)+DATE(1970,1,1)</f>
        <v>41661.902766203704</v>
      </c>
    </row>
    <row r="102" spans="1:20" customFormat="1" ht="43.5" x14ac:dyDescent="0.35">
      <c r="A102" s="9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3" t="s">
        <v>8219</v>
      </c>
      <c r="G102" s="3" t="s">
        <v>8224</v>
      </c>
      <c r="H102" s="3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3" t="s">
        <v>8266</v>
      </c>
      <c r="O102" s="12">
        <f>E102/D102</f>
        <v>1</v>
      </c>
      <c r="P102" s="22">
        <f>IF(ISERROR(E102/L102),0,E102/L102)</f>
        <v>192.30769230769232</v>
      </c>
      <c r="Q102" s="1" t="s">
        <v>8310</v>
      </c>
      <c r="R102" s="39" t="s">
        <v>8352</v>
      </c>
      <c r="S102" s="41">
        <f>(((J102/60)/60)/24)+DATE(1970,1,1)</f>
        <v>41197.753310185188</v>
      </c>
      <c r="T102" s="42">
        <f>(((I102/60)/60)/24)+DATE(1970,1,1)</f>
        <v>41217.794976851852</v>
      </c>
    </row>
    <row r="103" spans="1:20" customFormat="1" ht="43.5" x14ac:dyDescent="0.35">
      <c r="A103" s="9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3" t="s">
        <v>8219</v>
      </c>
      <c r="G103" s="3" t="s">
        <v>8224</v>
      </c>
      <c r="H103" s="3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3" t="s">
        <v>8266</v>
      </c>
      <c r="O103" s="12">
        <f>E103/D103</f>
        <v>1</v>
      </c>
      <c r="P103" s="22">
        <f>IF(ISERROR(E103/L103),0,E103/L103)</f>
        <v>100</v>
      </c>
      <c r="Q103" s="1" t="s">
        <v>8310</v>
      </c>
      <c r="R103" s="39" t="s">
        <v>8352</v>
      </c>
      <c r="S103" s="41">
        <f>(((J103/60)/60)/24)+DATE(1970,1,1)</f>
        <v>41274.776736111111</v>
      </c>
      <c r="T103" s="42">
        <f>(((I103/60)/60)/24)+DATE(1970,1,1)</f>
        <v>41298.776736111111</v>
      </c>
    </row>
    <row r="104" spans="1:20" customFormat="1" ht="43.5" x14ac:dyDescent="0.35">
      <c r="A104" s="9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3" t="s">
        <v>8219</v>
      </c>
      <c r="G104" s="3" t="s">
        <v>8224</v>
      </c>
      <c r="H104" s="3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3" t="s">
        <v>8266</v>
      </c>
      <c r="O104" s="12">
        <f>E104/D104</f>
        <v>1.2775000000000001</v>
      </c>
      <c r="P104" s="22">
        <f>IF(ISERROR(E104/L104),0,E104/L104)</f>
        <v>117.92307692307692</v>
      </c>
      <c r="Q104" s="1" t="s">
        <v>8310</v>
      </c>
      <c r="R104" s="39" t="s">
        <v>8352</v>
      </c>
      <c r="S104" s="41">
        <f>(((J104/60)/60)/24)+DATE(1970,1,1)</f>
        <v>40505.131168981483</v>
      </c>
      <c r="T104" s="42">
        <f>(((I104/60)/60)/24)+DATE(1970,1,1)</f>
        <v>40535.131168981483</v>
      </c>
    </row>
    <row r="105" spans="1:20" customFormat="1" ht="29" x14ac:dyDescent="0.35">
      <c r="A105" s="9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3" t="s">
        <v>8219</v>
      </c>
      <c r="G105" s="3" t="s">
        <v>8225</v>
      </c>
      <c r="H105" s="3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3" t="s">
        <v>8266</v>
      </c>
      <c r="O105" s="12">
        <f>E105/D105</f>
        <v>1.0515384615384615</v>
      </c>
      <c r="P105" s="22">
        <f>IF(ISERROR(E105/L105),0,E105/L105)</f>
        <v>27.897959183673468</v>
      </c>
      <c r="Q105" s="1" t="s">
        <v>8310</v>
      </c>
      <c r="R105" s="39" t="s">
        <v>8352</v>
      </c>
      <c r="S105" s="41">
        <f>(((J105/60)/60)/24)+DATE(1970,1,1)</f>
        <v>41682.805902777778</v>
      </c>
      <c r="T105" s="42">
        <f>(((I105/60)/60)/24)+DATE(1970,1,1)</f>
        <v>41705.805902777778</v>
      </c>
    </row>
    <row r="106" spans="1:20" customFormat="1" ht="29" x14ac:dyDescent="0.35">
      <c r="A106" s="9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3" t="s">
        <v>8219</v>
      </c>
      <c r="G106" s="3" t="s">
        <v>8224</v>
      </c>
      <c r="H106" s="3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3" t="s">
        <v>8266</v>
      </c>
      <c r="O106" s="12">
        <f>E106/D106</f>
        <v>1.2</v>
      </c>
      <c r="P106" s="22">
        <f>IF(ISERROR(E106/L106),0,E106/L106)</f>
        <v>60</v>
      </c>
      <c r="Q106" s="1" t="s">
        <v>8310</v>
      </c>
      <c r="R106" s="39" t="s">
        <v>8352</v>
      </c>
      <c r="S106" s="41">
        <f>(((J106/60)/60)/24)+DATE(1970,1,1)</f>
        <v>40612.695208333331</v>
      </c>
      <c r="T106" s="42">
        <f>(((I106/60)/60)/24)+DATE(1970,1,1)</f>
        <v>40636.041666666664</v>
      </c>
    </row>
    <row r="107" spans="1:20" customFormat="1" ht="43.5" x14ac:dyDescent="0.35">
      <c r="A107" s="9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3" t="s">
        <v>8219</v>
      </c>
      <c r="G107" s="3" t="s">
        <v>8224</v>
      </c>
      <c r="H107" s="3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3" t="s">
        <v>8266</v>
      </c>
      <c r="O107" s="12">
        <f>E107/D107</f>
        <v>1.074090909090909</v>
      </c>
      <c r="P107" s="22">
        <f>IF(ISERROR(E107/L107),0,E107/L107)</f>
        <v>39.383333333333333</v>
      </c>
      <c r="Q107" s="1" t="s">
        <v>8310</v>
      </c>
      <c r="R107" s="39" t="s">
        <v>8352</v>
      </c>
      <c r="S107" s="41">
        <f>(((J107/60)/60)/24)+DATE(1970,1,1)</f>
        <v>42485.724768518514</v>
      </c>
      <c r="T107" s="42">
        <f>(((I107/60)/60)/24)+DATE(1970,1,1)</f>
        <v>42504</v>
      </c>
    </row>
    <row r="108" spans="1:20" customFormat="1" x14ac:dyDescent="0.35">
      <c r="A108" s="9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3" t="s">
        <v>8219</v>
      </c>
      <c r="G108" s="3" t="s">
        <v>8224</v>
      </c>
      <c r="H108" s="3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3" t="s">
        <v>8266</v>
      </c>
      <c r="O108" s="12">
        <f>E108/D108</f>
        <v>1.0049999999999999</v>
      </c>
      <c r="P108" s="22">
        <f>IF(ISERROR(E108/L108),0,E108/L108)</f>
        <v>186.11111111111111</v>
      </c>
      <c r="Q108" s="1" t="s">
        <v>8310</v>
      </c>
      <c r="R108" s="39" t="s">
        <v>8352</v>
      </c>
      <c r="S108" s="41">
        <f>(((J108/60)/60)/24)+DATE(1970,1,1)</f>
        <v>40987.776631944449</v>
      </c>
      <c r="T108" s="42">
        <f>(((I108/60)/60)/24)+DATE(1970,1,1)</f>
        <v>41001.776631944449</v>
      </c>
    </row>
    <row r="109" spans="1:20" customFormat="1" ht="43.5" x14ac:dyDescent="0.35">
      <c r="A109" s="9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3" t="s">
        <v>8219</v>
      </c>
      <c r="G109" s="3" t="s">
        <v>8224</v>
      </c>
      <c r="H109" s="3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3" t="s">
        <v>8266</v>
      </c>
      <c r="O109" s="12">
        <f>E109/D109</f>
        <v>1.0246666666666666</v>
      </c>
      <c r="P109" s="22">
        <f>IF(ISERROR(E109/L109),0,E109/L109)</f>
        <v>111.37681159420291</v>
      </c>
      <c r="Q109" s="1" t="s">
        <v>8310</v>
      </c>
      <c r="R109" s="39" t="s">
        <v>8352</v>
      </c>
      <c r="S109" s="41">
        <f>(((J109/60)/60)/24)+DATE(1970,1,1)</f>
        <v>40635.982488425929</v>
      </c>
      <c r="T109" s="42">
        <f>(((I109/60)/60)/24)+DATE(1970,1,1)</f>
        <v>40657.982488425929</v>
      </c>
    </row>
    <row r="110" spans="1:20" customFormat="1" ht="43.5" x14ac:dyDescent="0.35">
      <c r="A110" s="9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3" t="s">
        <v>8219</v>
      </c>
      <c r="G110" s="3" t="s">
        <v>8224</v>
      </c>
      <c r="H110" s="3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3" t="s">
        <v>8266</v>
      </c>
      <c r="O110" s="12">
        <f>E110/D110</f>
        <v>2.4666666666666668</v>
      </c>
      <c r="P110" s="22">
        <f>IF(ISERROR(E110/L110),0,E110/L110)</f>
        <v>78.723404255319153</v>
      </c>
      <c r="Q110" s="1" t="s">
        <v>8310</v>
      </c>
      <c r="R110" s="39" t="s">
        <v>8352</v>
      </c>
      <c r="S110" s="41">
        <f>(((J110/60)/60)/24)+DATE(1970,1,1)</f>
        <v>41365.613078703704</v>
      </c>
      <c r="T110" s="42">
        <f>(((I110/60)/60)/24)+DATE(1970,1,1)</f>
        <v>41425.613078703704</v>
      </c>
    </row>
    <row r="111" spans="1:20" customFormat="1" ht="43.5" x14ac:dyDescent="0.35">
      <c r="A111" s="9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3" t="s">
        <v>8219</v>
      </c>
      <c r="G111" s="3" t="s">
        <v>8224</v>
      </c>
      <c r="H111" s="3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3" t="s">
        <v>8266</v>
      </c>
      <c r="O111" s="12">
        <f>E111/D111</f>
        <v>2.1949999999999998</v>
      </c>
      <c r="P111" s="22">
        <f>IF(ISERROR(E111/L111),0,E111/L111)</f>
        <v>46.702127659574465</v>
      </c>
      <c r="Q111" s="1" t="s">
        <v>8310</v>
      </c>
      <c r="R111" s="39" t="s">
        <v>8352</v>
      </c>
      <c r="S111" s="41">
        <f>(((J111/60)/60)/24)+DATE(1970,1,1)</f>
        <v>40570.025810185187</v>
      </c>
      <c r="T111" s="42">
        <f>(((I111/60)/60)/24)+DATE(1970,1,1)</f>
        <v>40600.025810185187</v>
      </c>
    </row>
    <row r="112" spans="1:20" customFormat="1" ht="43.5" x14ac:dyDescent="0.35">
      <c r="A112" s="9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3" t="s">
        <v>8219</v>
      </c>
      <c r="G112" s="3" t="s">
        <v>8224</v>
      </c>
      <c r="H112" s="3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3" t="s">
        <v>8266</v>
      </c>
      <c r="O112" s="12">
        <f>E112/D112</f>
        <v>1.3076923076923077</v>
      </c>
      <c r="P112" s="22">
        <f>IF(ISERROR(E112/L112),0,E112/L112)</f>
        <v>65.384615384615387</v>
      </c>
      <c r="Q112" s="1" t="s">
        <v>8310</v>
      </c>
      <c r="R112" s="39" t="s">
        <v>8352</v>
      </c>
      <c r="S112" s="41">
        <f>(((J112/60)/60)/24)+DATE(1970,1,1)</f>
        <v>41557.949687500004</v>
      </c>
      <c r="T112" s="42">
        <f>(((I112/60)/60)/24)+DATE(1970,1,1)</f>
        <v>41592.249305555553</v>
      </c>
    </row>
    <row r="113" spans="1:20" customFormat="1" ht="43.5" x14ac:dyDescent="0.35">
      <c r="A113" s="9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3" t="s">
        <v>8219</v>
      </c>
      <c r="G113" s="3" t="s">
        <v>8226</v>
      </c>
      <c r="H113" s="3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3" t="s">
        <v>8266</v>
      </c>
      <c r="O113" s="12">
        <f>E113/D113</f>
        <v>1.5457142857142858</v>
      </c>
      <c r="P113" s="22">
        <f>IF(ISERROR(E113/L113),0,E113/L113)</f>
        <v>102.0754716981132</v>
      </c>
      <c r="Q113" s="1" t="s">
        <v>8310</v>
      </c>
      <c r="R113" s="39" t="s">
        <v>8352</v>
      </c>
      <c r="S113" s="41">
        <f>(((J113/60)/60)/24)+DATE(1970,1,1)</f>
        <v>42125.333182870367</v>
      </c>
      <c r="T113" s="42">
        <f>(((I113/60)/60)/24)+DATE(1970,1,1)</f>
        <v>42155.333182870367</v>
      </c>
    </row>
    <row r="114" spans="1:20" customFormat="1" ht="43.5" x14ac:dyDescent="0.35">
      <c r="A114" s="9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3" t="s">
        <v>8219</v>
      </c>
      <c r="G114" s="3" t="s">
        <v>8224</v>
      </c>
      <c r="H114" s="3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3" t="s">
        <v>8266</v>
      </c>
      <c r="O114" s="12">
        <f>E114/D114</f>
        <v>1.04</v>
      </c>
      <c r="P114" s="22">
        <f>IF(ISERROR(E114/L114),0,E114/L114)</f>
        <v>64.197530864197532</v>
      </c>
      <c r="Q114" s="1" t="s">
        <v>8310</v>
      </c>
      <c r="R114" s="39" t="s">
        <v>8352</v>
      </c>
      <c r="S114" s="41">
        <f>(((J114/60)/60)/24)+DATE(1970,1,1)</f>
        <v>41718.043032407404</v>
      </c>
      <c r="T114" s="42">
        <f>(((I114/60)/60)/24)+DATE(1970,1,1)</f>
        <v>41742.083333333336</v>
      </c>
    </row>
    <row r="115" spans="1:20" customFormat="1" ht="29" x14ac:dyDescent="0.35">
      <c r="A115" s="9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3" t="s">
        <v>8219</v>
      </c>
      <c r="G115" s="3" t="s">
        <v>8224</v>
      </c>
      <c r="H115" s="3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3" t="s">
        <v>8266</v>
      </c>
      <c r="O115" s="12">
        <f>E115/D115</f>
        <v>1.41</v>
      </c>
      <c r="P115" s="22">
        <f>IF(ISERROR(E115/L115),0,E115/L115)</f>
        <v>90.384615384615387</v>
      </c>
      <c r="Q115" s="1" t="s">
        <v>8310</v>
      </c>
      <c r="R115" s="39" t="s">
        <v>8352</v>
      </c>
      <c r="S115" s="41">
        <f>(((J115/60)/60)/24)+DATE(1970,1,1)</f>
        <v>40753.758425925924</v>
      </c>
      <c r="T115" s="42">
        <f>(((I115/60)/60)/24)+DATE(1970,1,1)</f>
        <v>40761.625</v>
      </c>
    </row>
    <row r="116" spans="1:20" customFormat="1" ht="43.5" x14ac:dyDescent="0.35">
      <c r="A116" s="9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3" t="s">
        <v>8219</v>
      </c>
      <c r="G116" s="3" t="s">
        <v>8224</v>
      </c>
      <c r="H116" s="3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3" t="s">
        <v>8266</v>
      </c>
      <c r="O116" s="12">
        <f>E116/D116</f>
        <v>1.0333333333333334</v>
      </c>
      <c r="P116" s="22">
        <f>IF(ISERROR(E116/L116),0,E116/L116)</f>
        <v>88.571428571428569</v>
      </c>
      <c r="Q116" s="1" t="s">
        <v>8310</v>
      </c>
      <c r="R116" s="39" t="s">
        <v>8352</v>
      </c>
      <c r="S116" s="41">
        <f>(((J116/60)/60)/24)+DATE(1970,1,1)</f>
        <v>40861.27416666667</v>
      </c>
      <c r="T116" s="42">
        <f>(((I116/60)/60)/24)+DATE(1970,1,1)</f>
        <v>40921.27416666667</v>
      </c>
    </row>
    <row r="117" spans="1:20" customFormat="1" x14ac:dyDescent="0.35">
      <c r="A117" s="9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3" t="s">
        <v>8219</v>
      </c>
      <c r="G117" s="3" t="s">
        <v>8224</v>
      </c>
      <c r="H117" s="3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3" t="s">
        <v>8266</v>
      </c>
      <c r="O117" s="12">
        <f>E117/D117</f>
        <v>1.4044444444444444</v>
      </c>
      <c r="P117" s="22">
        <f>IF(ISERROR(E117/L117),0,E117/L117)</f>
        <v>28.727272727272727</v>
      </c>
      <c r="Q117" s="1" t="s">
        <v>8310</v>
      </c>
      <c r="R117" s="39" t="s">
        <v>8352</v>
      </c>
      <c r="S117" s="41">
        <f>(((J117/60)/60)/24)+DATE(1970,1,1)</f>
        <v>40918.738935185182</v>
      </c>
      <c r="T117" s="42">
        <f>(((I117/60)/60)/24)+DATE(1970,1,1)</f>
        <v>40943.738935185182</v>
      </c>
    </row>
    <row r="118" spans="1:20" customFormat="1" ht="43.5" x14ac:dyDescent="0.35">
      <c r="A118" s="9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3" t="s">
        <v>8219</v>
      </c>
      <c r="G118" s="3" t="s">
        <v>8224</v>
      </c>
      <c r="H118" s="3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3" t="s">
        <v>8266</v>
      </c>
      <c r="O118" s="12">
        <f>E118/D118</f>
        <v>1.1365714285714286</v>
      </c>
      <c r="P118" s="22">
        <f>IF(ISERROR(E118/L118),0,E118/L118)</f>
        <v>69.78947368421052</v>
      </c>
      <c r="Q118" s="1" t="s">
        <v>8310</v>
      </c>
      <c r="R118" s="39" t="s">
        <v>8352</v>
      </c>
      <c r="S118" s="41">
        <f>(((J118/60)/60)/24)+DATE(1970,1,1)</f>
        <v>40595.497164351851</v>
      </c>
      <c r="T118" s="42">
        <f>(((I118/60)/60)/24)+DATE(1970,1,1)</f>
        <v>40641.455497685187</v>
      </c>
    </row>
    <row r="119" spans="1:20" customFormat="1" ht="43.5" x14ac:dyDescent="0.35">
      <c r="A119" s="9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3" t="s">
        <v>8219</v>
      </c>
      <c r="G119" s="3" t="s">
        <v>8224</v>
      </c>
      <c r="H119" s="3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3" t="s">
        <v>8266</v>
      </c>
      <c r="O119" s="12">
        <f>E119/D119</f>
        <v>1.0049377777777779</v>
      </c>
      <c r="P119" s="22">
        <f>IF(ISERROR(E119/L119),0,E119/L119)</f>
        <v>167.48962962962963</v>
      </c>
      <c r="Q119" s="1" t="s">
        <v>8310</v>
      </c>
      <c r="R119" s="39" t="s">
        <v>8352</v>
      </c>
      <c r="S119" s="41">
        <f>(((J119/60)/60)/24)+DATE(1970,1,1)</f>
        <v>40248.834999999999</v>
      </c>
      <c r="T119" s="42">
        <f>(((I119/60)/60)/24)+DATE(1970,1,1)</f>
        <v>40338.791666666664</v>
      </c>
    </row>
    <row r="120" spans="1:20" customFormat="1" ht="29" x14ac:dyDescent="0.35">
      <c r="A120" s="9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3" t="s">
        <v>8219</v>
      </c>
      <c r="G120" s="3" t="s">
        <v>8224</v>
      </c>
      <c r="H120" s="3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3" t="s">
        <v>8266</v>
      </c>
      <c r="O120" s="12">
        <f>E120/D120</f>
        <v>1.1303159999999999</v>
      </c>
      <c r="P120" s="22">
        <f>IF(ISERROR(E120/L120),0,E120/L120)</f>
        <v>144.91230769230768</v>
      </c>
      <c r="Q120" s="1" t="s">
        <v>8310</v>
      </c>
      <c r="R120" s="39" t="s">
        <v>8352</v>
      </c>
      <c r="S120" s="41">
        <f>(((J120/60)/60)/24)+DATE(1970,1,1)</f>
        <v>40723.053657407407</v>
      </c>
      <c r="T120" s="42">
        <f>(((I120/60)/60)/24)+DATE(1970,1,1)</f>
        <v>40753.053657407407</v>
      </c>
    </row>
    <row r="121" spans="1:20" customFormat="1" ht="43.5" x14ac:dyDescent="0.35">
      <c r="A121" s="9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3" t="s">
        <v>8219</v>
      </c>
      <c r="G121" s="3" t="s">
        <v>8224</v>
      </c>
      <c r="H121" s="3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3" t="s">
        <v>8266</v>
      </c>
      <c r="O121" s="12">
        <f>E121/D121</f>
        <v>1.0455692307692308</v>
      </c>
      <c r="P121" s="22">
        <f>IF(ISERROR(E121/L121),0,E121/L121)</f>
        <v>91.840540540540545</v>
      </c>
      <c r="Q121" s="1" t="s">
        <v>8310</v>
      </c>
      <c r="R121" s="39" t="s">
        <v>8352</v>
      </c>
      <c r="S121" s="41">
        <f>(((J121/60)/60)/24)+DATE(1970,1,1)</f>
        <v>40739.069282407407</v>
      </c>
      <c r="T121" s="42">
        <f>(((I121/60)/60)/24)+DATE(1970,1,1)</f>
        <v>40768.958333333336</v>
      </c>
    </row>
    <row r="122" spans="1:20" customFormat="1" ht="43.5" x14ac:dyDescent="0.35">
      <c r="A122" s="9">
        <v>120</v>
      </c>
      <c r="B122" s="7" t="s">
        <v>122</v>
      </c>
      <c r="C122" s="7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2">
        <f>E122/D122</f>
        <v>1.4285714285714287E-4</v>
      </c>
      <c r="P122" s="22">
        <f>IF(ISERROR(E122/L122),0,E122/L122)</f>
        <v>10</v>
      </c>
      <c r="Q122" s="1" t="s">
        <v>8310</v>
      </c>
      <c r="R122" s="39" t="s">
        <v>8311</v>
      </c>
      <c r="S122" s="41">
        <f>(((J122/60)/60)/24)+DATE(1970,1,1)</f>
        <v>42616.049849537041</v>
      </c>
      <c r="T122" s="42">
        <f>(((I122/60)/60)/24)+DATE(1970,1,1)</f>
        <v>42646.049849537041</v>
      </c>
    </row>
    <row r="123" spans="1:20" customFormat="1" ht="43.5" x14ac:dyDescent="0.35">
      <c r="A123" s="9">
        <v>121</v>
      </c>
      <c r="B123" s="7" t="s">
        <v>123</v>
      </c>
      <c r="C123" s="7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2">
        <f>E123/D123</f>
        <v>3.3333333333333332E-4</v>
      </c>
      <c r="P123" s="22">
        <f>IF(ISERROR(E123/L123),0,E123/L123)</f>
        <v>1</v>
      </c>
      <c r="Q123" s="1" t="s">
        <v>8310</v>
      </c>
      <c r="R123" s="39" t="s">
        <v>8311</v>
      </c>
      <c r="S123" s="41">
        <f>(((J123/60)/60)/24)+DATE(1970,1,1)</f>
        <v>42096.704976851848</v>
      </c>
      <c r="T123" s="42">
        <f>(((I123/60)/60)/24)+DATE(1970,1,1)</f>
        <v>42112.427777777775</v>
      </c>
    </row>
    <row r="124" spans="1:20" customFormat="1" ht="29" x14ac:dyDescent="0.35">
      <c r="A124" s="9">
        <v>122</v>
      </c>
      <c r="B124" s="7" t="s">
        <v>124</v>
      </c>
      <c r="C124" s="7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2">
        <f>E124/D124</f>
        <v>0</v>
      </c>
      <c r="P124" s="22">
        <f>IF(ISERROR(E124/L124),0,E124/L124)</f>
        <v>0</v>
      </c>
      <c r="Q124" s="1" t="s">
        <v>8310</v>
      </c>
      <c r="R124" s="39" t="s">
        <v>8311</v>
      </c>
      <c r="S124" s="41">
        <f>(((J124/60)/60)/24)+DATE(1970,1,1)</f>
        <v>42593.431793981479</v>
      </c>
      <c r="T124" s="42">
        <f>(((I124/60)/60)/24)+DATE(1970,1,1)</f>
        <v>42653.431793981479</v>
      </c>
    </row>
    <row r="125" spans="1:20" customFormat="1" ht="43.5" x14ac:dyDescent="0.35">
      <c r="A125" s="9">
        <v>123</v>
      </c>
      <c r="B125" s="7" t="s">
        <v>125</v>
      </c>
      <c r="C125" s="7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2">
        <f>E125/D125</f>
        <v>2.7454545454545453E-3</v>
      </c>
      <c r="P125" s="22">
        <f>IF(ISERROR(E125/L125),0,E125/L125)</f>
        <v>25.166666666666668</v>
      </c>
      <c r="Q125" s="1" t="s">
        <v>8310</v>
      </c>
      <c r="R125" s="39" t="s">
        <v>8311</v>
      </c>
      <c r="S125" s="41">
        <f>(((J125/60)/60)/24)+DATE(1970,1,1)</f>
        <v>41904.781990740739</v>
      </c>
      <c r="T125" s="42">
        <f>(((I125/60)/60)/24)+DATE(1970,1,1)</f>
        <v>41940.916666666664</v>
      </c>
    </row>
    <row r="126" spans="1:20" customFormat="1" ht="43.5" x14ac:dyDescent="0.35">
      <c r="A126" s="9">
        <v>124</v>
      </c>
      <c r="B126" s="7" t="s">
        <v>126</v>
      </c>
      <c r="C126" s="7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2">
        <f>E126/D126</f>
        <v>0</v>
      </c>
      <c r="P126" s="22">
        <f>IF(ISERROR(E126/L126),0,E126/L126)</f>
        <v>0</v>
      </c>
      <c r="Q126" s="1" t="s">
        <v>8310</v>
      </c>
      <c r="R126" s="39" t="s">
        <v>8311</v>
      </c>
      <c r="S126" s="41">
        <f>(((J126/60)/60)/24)+DATE(1970,1,1)</f>
        <v>42114.928726851853</v>
      </c>
      <c r="T126" s="42">
        <f>(((I126/60)/60)/24)+DATE(1970,1,1)</f>
        <v>42139.928726851853</v>
      </c>
    </row>
    <row r="127" spans="1:20" customFormat="1" ht="43.5" x14ac:dyDescent="0.35">
      <c r="A127" s="9">
        <v>125</v>
      </c>
      <c r="B127" s="7" t="s">
        <v>127</v>
      </c>
      <c r="C127" s="7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2">
        <f>E127/D127</f>
        <v>0.14000000000000001</v>
      </c>
      <c r="P127" s="22">
        <f>IF(ISERROR(E127/L127),0,E127/L127)</f>
        <v>11.666666666666666</v>
      </c>
      <c r="Q127" s="1" t="s">
        <v>8310</v>
      </c>
      <c r="R127" s="39" t="s">
        <v>8311</v>
      </c>
      <c r="S127" s="41">
        <f>(((J127/60)/60)/24)+DATE(1970,1,1)</f>
        <v>42709.993981481486</v>
      </c>
      <c r="T127" s="42">
        <f>(((I127/60)/60)/24)+DATE(1970,1,1)</f>
        <v>42769.993981481486</v>
      </c>
    </row>
    <row r="128" spans="1:20" customFormat="1" ht="43.5" x14ac:dyDescent="0.35">
      <c r="A128" s="9">
        <v>126</v>
      </c>
      <c r="B128" s="7" t="s">
        <v>128</v>
      </c>
      <c r="C128" s="7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2">
        <f>E128/D128</f>
        <v>5.5480000000000002E-2</v>
      </c>
      <c r="P128" s="22">
        <f>IF(ISERROR(E128/L128),0,E128/L128)</f>
        <v>106.69230769230769</v>
      </c>
      <c r="Q128" s="1" t="s">
        <v>8310</v>
      </c>
      <c r="R128" s="39" t="s">
        <v>8311</v>
      </c>
      <c r="S128" s="41">
        <f>(((J128/60)/60)/24)+DATE(1970,1,1)</f>
        <v>42135.589548611111</v>
      </c>
      <c r="T128" s="42">
        <f>(((I128/60)/60)/24)+DATE(1970,1,1)</f>
        <v>42166.083333333328</v>
      </c>
    </row>
    <row r="129" spans="1:20" customFormat="1" ht="43.5" x14ac:dyDescent="0.35">
      <c r="A129" s="9">
        <v>127</v>
      </c>
      <c r="B129" s="7" t="s">
        <v>129</v>
      </c>
      <c r="C129" s="7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2">
        <f>E129/D129</f>
        <v>2.375E-2</v>
      </c>
      <c r="P129" s="22">
        <f>IF(ISERROR(E129/L129),0,E129/L129)</f>
        <v>47.5</v>
      </c>
      <c r="Q129" s="1" t="s">
        <v>8310</v>
      </c>
      <c r="R129" s="39" t="s">
        <v>8311</v>
      </c>
      <c r="S129" s="41">
        <f>(((J129/60)/60)/24)+DATE(1970,1,1)</f>
        <v>42067.62431712963</v>
      </c>
      <c r="T129" s="42">
        <f>(((I129/60)/60)/24)+DATE(1970,1,1)</f>
        <v>42097.582650462966</v>
      </c>
    </row>
    <row r="130" spans="1:20" customFormat="1" ht="29" x14ac:dyDescent="0.35">
      <c r="A130" s="9">
        <v>128</v>
      </c>
      <c r="B130" s="7" t="s">
        <v>130</v>
      </c>
      <c r="C130" s="7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2">
        <f>E130/D130</f>
        <v>1.8669999999999999E-2</v>
      </c>
      <c r="P130" s="22">
        <f>IF(ISERROR(E130/L130),0,E130/L130)</f>
        <v>311.16666666666669</v>
      </c>
      <c r="Q130" s="1" t="s">
        <v>8310</v>
      </c>
      <c r="R130" s="39" t="s">
        <v>8311</v>
      </c>
      <c r="S130" s="41">
        <f>(((J130/60)/60)/24)+DATE(1970,1,1)</f>
        <v>42628.22792824074</v>
      </c>
      <c r="T130" s="42">
        <f>(((I130/60)/60)/24)+DATE(1970,1,1)</f>
        <v>42663.22792824074</v>
      </c>
    </row>
    <row r="131" spans="1:20" customFormat="1" ht="43.5" x14ac:dyDescent="0.35">
      <c r="A131" s="9">
        <v>129</v>
      </c>
      <c r="B131" s="7" t="s">
        <v>131</v>
      </c>
      <c r="C131" s="7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2">
        <f>E131/D131</f>
        <v>0</v>
      </c>
      <c r="P131" s="22">
        <f>IF(ISERROR(E131/L131),0,E131/L131)</f>
        <v>0</v>
      </c>
      <c r="Q131" s="1" t="s">
        <v>8310</v>
      </c>
      <c r="R131" s="39" t="s">
        <v>8311</v>
      </c>
      <c r="S131" s="41">
        <f>(((J131/60)/60)/24)+DATE(1970,1,1)</f>
        <v>41882.937303240738</v>
      </c>
      <c r="T131" s="42">
        <f>(((I131/60)/60)/24)+DATE(1970,1,1)</f>
        <v>41942.937303240738</v>
      </c>
    </row>
    <row r="132" spans="1:20" customFormat="1" ht="43.5" x14ac:dyDescent="0.35">
      <c r="A132" s="9">
        <v>130</v>
      </c>
      <c r="B132" s="7" t="s">
        <v>132</v>
      </c>
      <c r="C132" s="7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2">
        <f>E132/D132</f>
        <v>0</v>
      </c>
      <c r="P132" s="22">
        <f>IF(ISERROR(E132/L132),0,E132/L132)</f>
        <v>0</v>
      </c>
      <c r="Q132" s="1" t="s">
        <v>8310</v>
      </c>
      <c r="R132" s="39" t="s">
        <v>8311</v>
      </c>
      <c r="S132" s="41">
        <f>(((J132/60)/60)/24)+DATE(1970,1,1)</f>
        <v>41778.915416666663</v>
      </c>
      <c r="T132" s="42">
        <f>(((I132/60)/60)/24)+DATE(1970,1,1)</f>
        <v>41806.844444444447</v>
      </c>
    </row>
    <row r="133" spans="1:20" customFormat="1" x14ac:dyDescent="0.35">
      <c r="A133" s="9">
        <v>131</v>
      </c>
      <c r="B133" s="7" t="s">
        <v>133</v>
      </c>
      <c r="C133" s="7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2">
        <f>E133/D133</f>
        <v>0</v>
      </c>
      <c r="P133" s="22">
        <f>IF(ISERROR(E133/L133),0,E133/L133)</f>
        <v>0</v>
      </c>
      <c r="Q133" s="1" t="s">
        <v>8310</v>
      </c>
      <c r="R133" s="39" t="s">
        <v>8311</v>
      </c>
      <c r="S133" s="41">
        <f>(((J133/60)/60)/24)+DATE(1970,1,1)</f>
        <v>42541.837511574078</v>
      </c>
      <c r="T133" s="42">
        <f>(((I133/60)/60)/24)+DATE(1970,1,1)</f>
        <v>42557</v>
      </c>
    </row>
    <row r="134" spans="1:20" customFormat="1" ht="43.5" x14ac:dyDescent="0.35">
      <c r="A134" s="9">
        <v>132</v>
      </c>
      <c r="B134" s="7" t="s">
        <v>134</v>
      </c>
      <c r="C134" s="7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2">
        <f>E134/D134</f>
        <v>9.5687499999999995E-2</v>
      </c>
      <c r="P134" s="22">
        <f>IF(ISERROR(E134/L134),0,E134/L134)</f>
        <v>94.506172839506178</v>
      </c>
      <c r="Q134" s="1" t="s">
        <v>8310</v>
      </c>
      <c r="R134" s="39" t="s">
        <v>8311</v>
      </c>
      <c r="S134" s="41">
        <f>(((J134/60)/60)/24)+DATE(1970,1,1)</f>
        <v>41905.812581018516</v>
      </c>
      <c r="T134" s="42">
        <f>(((I134/60)/60)/24)+DATE(1970,1,1)</f>
        <v>41950.854247685187</v>
      </c>
    </row>
    <row r="135" spans="1:20" customFormat="1" ht="29" x14ac:dyDescent="0.35">
      <c r="A135" s="9">
        <v>133</v>
      </c>
      <c r="B135" s="7" t="s">
        <v>135</v>
      </c>
      <c r="C135" s="7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2">
        <f>E135/D135</f>
        <v>0</v>
      </c>
      <c r="P135" s="22">
        <f>IF(ISERROR(E135/L135),0,E135/L135)</f>
        <v>0</v>
      </c>
      <c r="Q135" s="1" t="s">
        <v>8310</v>
      </c>
      <c r="R135" s="39" t="s">
        <v>8311</v>
      </c>
      <c r="S135" s="41">
        <f>(((J135/60)/60)/24)+DATE(1970,1,1)</f>
        <v>42491.80768518518</v>
      </c>
      <c r="T135" s="42">
        <f>(((I135/60)/60)/24)+DATE(1970,1,1)</f>
        <v>42521.729861111111</v>
      </c>
    </row>
    <row r="136" spans="1:20" customFormat="1" ht="29" x14ac:dyDescent="0.35">
      <c r="A136" s="9">
        <v>134</v>
      </c>
      <c r="B136" s="7" t="s">
        <v>136</v>
      </c>
      <c r="C136" s="7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2">
        <f>E136/D136</f>
        <v>0</v>
      </c>
      <c r="P136" s="22">
        <f>IF(ISERROR(E136/L136),0,E136/L136)</f>
        <v>0</v>
      </c>
      <c r="Q136" s="1" t="s">
        <v>8310</v>
      </c>
      <c r="R136" s="39" t="s">
        <v>8311</v>
      </c>
      <c r="S136" s="41">
        <f>(((J136/60)/60)/24)+DATE(1970,1,1)</f>
        <v>42221.909930555557</v>
      </c>
      <c r="T136" s="42">
        <f>(((I136/60)/60)/24)+DATE(1970,1,1)</f>
        <v>42251.708333333328</v>
      </c>
    </row>
    <row r="137" spans="1:20" customFormat="1" ht="43.5" x14ac:dyDescent="0.35">
      <c r="A137" s="9">
        <v>135</v>
      </c>
      <c r="B137" s="7" t="s">
        <v>137</v>
      </c>
      <c r="C137" s="7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2">
        <f>E137/D137</f>
        <v>0.13433333333333333</v>
      </c>
      <c r="P137" s="22">
        <f>IF(ISERROR(E137/L137),0,E137/L137)</f>
        <v>80.599999999999994</v>
      </c>
      <c r="Q137" s="1" t="s">
        <v>8310</v>
      </c>
      <c r="R137" s="39" t="s">
        <v>8311</v>
      </c>
      <c r="S137" s="41">
        <f>(((J137/60)/60)/24)+DATE(1970,1,1)</f>
        <v>41788.381909722222</v>
      </c>
      <c r="T137" s="42">
        <f>(((I137/60)/60)/24)+DATE(1970,1,1)</f>
        <v>41821.791666666664</v>
      </c>
    </row>
    <row r="138" spans="1:20" customFormat="1" ht="43.5" x14ac:dyDescent="0.35">
      <c r="A138" s="9">
        <v>136</v>
      </c>
      <c r="B138" s="7" t="s">
        <v>138</v>
      </c>
      <c r="C138" s="7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2">
        <f>E138/D138</f>
        <v>0</v>
      </c>
      <c r="P138" s="22">
        <f>IF(ISERROR(E138/L138),0,E138/L138)</f>
        <v>0</v>
      </c>
      <c r="Q138" s="1" t="s">
        <v>8310</v>
      </c>
      <c r="R138" s="39" t="s">
        <v>8311</v>
      </c>
      <c r="S138" s="41">
        <f>(((J138/60)/60)/24)+DATE(1970,1,1)</f>
        <v>42096.410115740742</v>
      </c>
      <c r="T138" s="42">
        <f>(((I138/60)/60)/24)+DATE(1970,1,1)</f>
        <v>42140.427777777775</v>
      </c>
    </row>
    <row r="139" spans="1:20" customFormat="1" ht="43.5" x14ac:dyDescent="0.35">
      <c r="A139" s="9">
        <v>137</v>
      </c>
      <c r="B139" s="7" t="s">
        <v>139</v>
      </c>
      <c r="C139" s="7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2">
        <f>E139/D139</f>
        <v>0</v>
      </c>
      <c r="P139" s="22">
        <f>IF(ISERROR(E139/L139),0,E139/L139)</f>
        <v>0</v>
      </c>
      <c r="Q139" s="1" t="s">
        <v>8310</v>
      </c>
      <c r="R139" s="39" t="s">
        <v>8311</v>
      </c>
      <c r="S139" s="41">
        <f>(((J139/60)/60)/24)+DATE(1970,1,1)</f>
        <v>42239.573993055557</v>
      </c>
      <c r="T139" s="42">
        <f>(((I139/60)/60)/24)+DATE(1970,1,1)</f>
        <v>42289.573993055557</v>
      </c>
    </row>
    <row r="140" spans="1:20" customFormat="1" ht="43.5" x14ac:dyDescent="0.35">
      <c r="A140" s="9">
        <v>138</v>
      </c>
      <c r="B140" s="7" t="s">
        <v>140</v>
      </c>
      <c r="C140" s="7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2">
        <f>E140/D140</f>
        <v>3.1413333333333335E-2</v>
      </c>
      <c r="P140" s="22">
        <f>IF(ISERROR(E140/L140),0,E140/L140)</f>
        <v>81.241379310344826</v>
      </c>
      <c r="Q140" s="1" t="s">
        <v>8310</v>
      </c>
      <c r="R140" s="39" t="s">
        <v>8311</v>
      </c>
      <c r="S140" s="41">
        <f>(((J140/60)/60)/24)+DATE(1970,1,1)</f>
        <v>42186.257418981477</v>
      </c>
      <c r="T140" s="42">
        <f>(((I140/60)/60)/24)+DATE(1970,1,1)</f>
        <v>42217.207638888889</v>
      </c>
    </row>
    <row r="141" spans="1:20" customFormat="1" ht="29" x14ac:dyDescent="0.35">
      <c r="A141" s="9">
        <v>139</v>
      </c>
      <c r="B141" s="7" t="s">
        <v>141</v>
      </c>
      <c r="C141" s="7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2">
        <f>E141/D141</f>
        <v>1</v>
      </c>
      <c r="P141" s="22">
        <f>IF(ISERROR(E141/L141),0,E141/L141)</f>
        <v>500</v>
      </c>
      <c r="Q141" s="1" t="s">
        <v>8310</v>
      </c>
      <c r="R141" s="39" t="s">
        <v>8311</v>
      </c>
      <c r="S141" s="41">
        <f>(((J141/60)/60)/24)+DATE(1970,1,1)</f>
        <v>42187.920972222222</v>
      </c>
      <c r="T141" s="42">
        <f>(((I141/60)/60)/24)+DATE(1970,1,1)</f>
        <v>42197.920972222222</v>
      </c>
    </row>
    <row r="142" spans="1:20" customFormat="1" ht="43.5" x14ac:dyDescent="0.35">
      <c r="A142" s="9">
        <v>140</v>
      </c>
      <c r="B142" s="7" t="s">
        <v>142</v>
      </c>
      <c r="C142" s="7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2">
        <f>E142/D142</f>
        <v>0</v>
      </c>
      <c r="P142" s="22">
        <f>IF(ISERROR(E142/L142),0,E142/L142)</f>
        <v>0</v>
      </c>
      <c r="Q142" s="1" t="s">
        <v>8310</v>
      </c>
      <c r="R142" s="39" t="s">
        <v>8311</v>
      </c>
      <c r="S142" s="41">
        <f>(((J142/60)/60)/24)+DATE(1970,1,1)</f>
        <v>42053.198287037041</v>
      </c>
      <c r="T142" s="42">
        <f>(((I142/60)/60)/24)+DATE(1970,1,1)</f>
        <v>42083.15662037037</v>
      </c>
    </row>
    <row r="143" spans="1:20" customFormat="1" ht="43.5" x14ac:dyDescent="0.35">
      <c r="A143" s="9">
        <v>141</v>
      </c>
      <c r="B143" s="7" t="s">
        <v>143</v>
      </c>
      <c r="C143" s="7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2">
        <f>E143/D143</f>
        <v>0.10775</v>
      </c>
      <c r="P143" s="22">
        <f>IF(ISERROR(E143/L143),0,E143/L143)</f>
        <v>46.178571428571431</v>
      </c>
      <c r="Q143" s="1" t="s">
        <v>8310</v>
      </c>
      <c r="R143" s="39" t="s">
        <v>8311</v>
      </c>
      <c r="S143" s="41">
        <f>(((J143/60)/60)/24)+DATE(1970,1,1)</f>
        <v>42110.153043981481</v>
      </c>
      <c r="T143" s="42">
        <f>(((I143/60)/60)/24)+DATE(1970,1,1)</f>
        <v>42155.153043981481</v>
      </c>
    </row>
    <row r="144" spans="1:20" customFormat="1" ht="43.5" x14ac:dyDescent="0.35">
      <c r="A144" s="9">
        <v>142</v>
      </c>
      <c r="B144" s="7" t="s">
        <v>144</v>
      </c>
      <c r="C144" s="7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2">
        <f>E144/D144</f>
        <v>3.3333333333333335E-3</v>
      </c>
      <c r="P144" s="22">
        <f>IF(ISERROR(E144/L144),0,E144/L144)</f>
        <v>10</v>
      </c>
      <c r="Q144" s="1" t="s">
        <v>8310</v>
      </c>
      <c r="R144" s="39" t="s">
        <v>8311</v>
      </c>
      <c r="S144" s="41">
        <f>(((J144/60)/60)/24)+DATE(1970,1,1)</f>
        <v>41938.893263888887</v>
      </c>
      <c r="T144" s="42">
        <f>(((I144/60)/60)/24)+DATE(1970,1,1)</f>
        <v>41959.934930555552</v>
      </c>
    </row>
    <row r="145" spans="1:20" customFormat="1" ht="43.5" x14ac:dyDescent="0.35">
      <c r="A145" s="9">
        <v>143</v>
      </c>
      <c r="B145" s="7" t="s">
        <v>145</v>
      </c>
      <c r="C145" s="7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2">
        <f>E145/D145</f>
        <v>0</v>
      </c>
      <c r="P145" s="22">
        <f>IF(ISERROR(E145/L145),0,E145/L145)</f>
        <v>0</v>
      </c>
      <c r="Q145" s="1" t="s">
        <v>8310</v>
      </c>
      <c r="R145" s="39" t="s">
        <v>8311</v>
      </c>
      <c r="S145" s="41">
        <f>(((J145/60)/60)/24)+DATE(1970,1,1)</f>
        <v>42559.064143518524</v>
      </c>
      <c r="T145" s="42">
        <f>(((I145/60)/60)/24)+DATE(1970,1,1)</f>
        <v>42616.246527777781</v>
      </c>
    </row>
    <row r="146" spans="1:20" customFormat="1" ht="43.5" x14ac:dyDescent="0.35">
      <c r="A146" s="9">
        <v>144</v>
      </c>
      <c r="B146" s="7" t="s">
        <v>146</v>
      </c>
      <c r="C146" s="7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2">
        <f>E146/D146</f>
        <v>0.27600000000000002</v>
      </c>
      <c r="P146" s="22">
        <f>IF(ISERROR(E146/L146),0,E146/L146)</f>
        <v>55.945945945945944</v>
      </c>
      <c r="Q146" s="1" t="s">
        <v>8310</v>
      </c>
      <c r="R146" s="39" t="s">
        <v>8311</v>
      </c>
      <c r="S146" s="41">
        <f>(((J146/60)/60)/24)+DATE(1970,1,1)</f>
        <v>42047.762407407412</v>
      </c>
      <c r="T146" s="42">
        <f>(((I146/60)/60)/24)+DATE(1970,1,1)</f>
        <v>42107.72074074074</v>
      </c>
    </row>
    <row r="147" spans="1:20" customFormat="1" ht="43.5" x14ac:dyDescent="0.35">
      <c r="A147" s="9">
        <v>145</v>
      </c>
      <c r="B147" s="7" t="s">
        <v>147</v>
      </c>
      <c r="C147" s="7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2">
        <f>E147/D147</f>
        <v>7.5111111111111115E-2</v>
      </c>
      <c r="P147" s="22">
        <f>IF(ISERROR(E147/L147),0,E147/L147)</f>
        <v>37.555555555555557</v>
      </c>
      <c r="Q147" s="1" t="s">
        <v>8310</v>
      </c>
      <c r="R147" s="39" t="s">
        <v>8311</v>
      </c>
      <c r="S147" s="41">
        <f>(((J147/60)/60)/24)+DATE(1970,1,1)</f>
        <v>42200.542268518519</v>
      </c>
      <c r="T147" s="42">
        <f>(((I147/60)/60)/24)+DATE(1970,1,1)</f>
        <v>42227.542268518519</v>
      </c>
    </row>
    <row r="148" spans="1:20" customFormat="1" ht="43.5" x14ac:dyDescent="0.35">
      <c r="A148" s="9">
        <v>146</v>
      </c>
      <c r="B148" s="7" t="s">
        <v>148</v>
      </c>
      <c r="C148" s="7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2">
        <f>E148/D148</f>
        <v>5.7499999999999999E-3</v>
      </c>
      <c r="P148" s="22">
        <f>IF(ISERROR(E148/L148),0,E148/L148)</f>
        <v>38.333333333333336</v>
      </c>
      <c r="Q148" s="1" t="s">
        <v>8310</v>
      </c>
      <c r="R148" s="39" t="s">
        <v>8311</v>
      </c>
      <c r="S148" s="41">
        <f>(((J148/60)/60)/24)+DATE(1970,1,1)</f>
        <v>42693.016180555554</v>
      </c>
      <c r="T148" s="42">
        <f>(((I148/60)/60)/24)+DATE(1970,1,1)</f>
        <v>42753.016180555554</v>
      </c>
    </row>
    <row r="149" spans="1:20" customFormat="1" ht="29" x14ac:dyDescent="0.35">
      <c r="A149" s="9">
        <v>147</v>
      </c>
      <c r="B149" s="7" t="s">
        <v>149</v>
      </c>
      <c r="C149" s="7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2">
        <f>E149/D149</f>
        <v>0</v>
      </c>
      <c r="P149" s="22">
        <f>IF(ISERROR(E149/L149),0,E149/L149)</f>
        <v>0</v>
      </c>
      <c r="Q149" s="1" t="s">
        <v>8310</v>
      </c>
      <c r="R149" s="39" t="s">
        <v>8311</v>
      </c>
      <c r="S149" s="41">
        <f>(((J149/60)/60)/24)+DATE(1970,1,1)</f>
        <v>41969.767824074079</v>
      </c>
      <c r="T149" s="42">
        <f>(((I149/60)/60)/24)+DATE(1970,1,1)</f>
        <v>42012.762499999997</v>
      </c>
    </row>
    <row r="150" spans="1:20" customFormat="1" ht="43.5" x14ac:dyDescent="0.35">
      <c r="A150" s="9">
        <v>148</v>
      </c>
      <c r="B150" s="7" t="s">
        <v>150</v>
      </c>
      <c r="C150" s="7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2">
        <f>E150/D150</f>
        <v>8.0000000000000004E-4</v>
      </c>
      <c r="P150" s="22">
        <f>IF(ISERROR(E150/L150),0,E150/L150)</f>
        <v>20</v>
      </c>
      <c r="Q150" s="1" t="s">
        <v>8310</v>
      </c>
      <c r="R150" s="39" t="s">
        <v>8311</v>
      </c>
      <c r="S150" s="41">
        <f>(((J150/60)/60)/24)+DATE(1970,1,1)</f>
        <v>42397.281666666662</v>
      </c>
      <c r="T150" s="42">
        <f>(((I150/60)/60)/24)+DATE(1970,1,1)</f>
        <v>42427.281666666662</v>
      </c>
    </row>
    <row r="151" spans="1:20" customFormat="1" ht="43.5" x14ac:dyDescent="0.35">
      <c r="A151" s="9">
        <v>149</v>
      </c>
      <c r="B151" s="7" t="s">
        <v>151</v>
      </c>
      <c r="C151" s="7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2">
        <f>E151/D151</f>
        <v>9.1999999999999998E-3</v>
      </c>
      <c r="P151" s="22">
        <f>IF(ISERROR(E151/L151),0,E151/L151)</f>
        <v>15.333333333333334</v>
      </c>
      <c r="Q151" s="1" t="s">
        <v>8310</v>
      </c>
      <c r="R151" s="39" t="s">
        <v>8311</v>
      </c>
      <c r="S151" s="41">
        <f>(((J151/60)/60)/24)+DATE(1970,1,1)</f>
        <v>41968.172106481477</v>
      </c>
      <c r="T151" s="42">
        <f>(((I151/60)/60)/24)+DATE(1970,1,1)</f>
        <v>41998.333333333328</v>
      </c>
    </row>
    <row r="152" spans="1:20" customFormat="1" ht="29" x14ac:dyDescent="0.35">
      <c r="A152" s="9">
        <v>150</v>
      </c>
      <c r="B152" s="7" t="s">
        <v>152</v>
      </c>
      <c r="C152" s="7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2">
        <f>E152/D152</f>
        <v>0.23163076923076922</v>
      </c>
      <c r="P152" s="22">
        <f>IF(ISERROR(E152/L152),0,E152/L152)</f>
        <v>449.43283582089555</v>
      </c>
      <c r="Q152" s="1" t="s">
        <v>8310</v>
      </c>
      <c r="R152" s="39" t="s">
        <v>8311</v>
      </c>
      <c r="S152" s="41">
        <f>(((J152/60)/60)/24)+DATE(1970,1,1)</f>
        <v>42090.161828703705</v>
      </c>
      <c r="T152" s="42">
        <f>(((I152/60)/60)/24)+DATE(1970,1,1)</f>
        <v>42150.161828703705</v>
      </c>
    </row>
    <row r="153" spans="1:20" customFormat="1" ht="43.5" x14ac:dyDescent="0.35">
      <c r="A153" s="9">
        <v>151</v>
      </c>
      <c r="B153" s="7" t="s">
        <v>153</v>
      </c>
      <c r="C153" s="7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2">
        <f>E153/D153</f>
        <v>5.5999999999999995E-4</v>
      </c>
      <c r="P153" s="22">
        <f>IF(ISERROR(E153/L153),0,E153/L153)</f>
        <v>28</v>
      </c>
      <c r="Q153" s="1" t="s">
        <v>8310</v>
      </c>
      <c r="R153" s="39" t="s">
        <v>8311</v>
      </c>
      <c r="S153" s="41">
        <f>(((J153/60)/60)/24)+DATE(1970,1,1)</f>
        <v>42113.550821759258</v>
      </c>
      <c r="T153" s="42">
        <f>(((I153/60)/60)/24)+DATE(1970,1,1)</f>
        <v>42173.550821759258</v>
      </c>
    </row>
    <row r="154" spans="1:20" customFormat="1" ht="29" x14ac:dyDescent="0.35">
      <c r="A154" s="9">
        <v>152</v>
      </c>
      <c r="B154" s="7" t="s">
        <v>154</v>
      </c>
      <c r="C154" s="7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2">
        <f>E154/D154</f>
        <v>7.8947368421052633E-5</v>
      </c>
      <c r="P154" s="22">
        <f>IF(ISERROR(E154/L154),0,E154/L154)</f>
        <v>15</v>
      </c>
      <c r="Q154" s="1" t="s">
        <v>8310</v>
      </c>
      <c r="R154" s="39" t="s">
        <v>8311</v>
      </c>
      <c r="S154" s="41">
        <f>(((J154/60)/60)/24)+DATE(1970,1,1)</f>
        <v>41875.077546296299</v>
      </c>
      <c r="T154" s="42">
        <f>(((I154/60)/60)/24)+DATE(1970,1,1)</f>
        <v>41905.077546296299</v>
      </c>
    </row>
    <row r="155" spans="1:20" customFormat="1" ht="43.5" x14ac:dyDescent="0.35">
      <c r="A155" s="9">
        <v>153</v>
      </c>
      <c r="B155" s="7" t="s">
        <v>155</v>
      </c>
      <c r="C155" s="7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2">
        <f>E155/D155</f>
        <v>7.1799999999999998E-3</v>
      </c>
      <c r="P155" s="22">
        <f>IF(ISERROR(E155/L155),0,E155/L155)</f>
        <v>35.9</v>
      </c>
      <c r="Q155" s="1" t="s">
        <v>8310</v>
      </c>
      <c r="R155" s="39" t="s">
        <v>8311</v>
      </c>
      <c r="S155" s="41">
        <f>(((J155/60)/60)/24)+DATE(1970,1,1)</f>
        <v>41933.586157407408</v>
      </c>
      <c r="T155" s="42">
        <f>(((I155/60)/60)/24)+DATE(1970,1,1)</f>
        <v>41975.627824074079</v>
      </c>
    </row>
    <row r="156" spans="1:20" customFormat="1" ht="29" x14ac:dyDescent="0.35">
      <c r="A156" s="9">
        <v>154</v>
      </c>
      <c r="B156" s="7" t="s">
        <v>156</v>
      </c>
      <c r="C156" s="7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2">
        <f>E156/D156</f>
        <v>2.6666666666666668E-2</v>
      </c>
      <c r="P156" s="22">
        <f>IF(ISERROR(E156/L156),0,E156/L156)</f>
        <v>13.333333333333334</v>
      </c>
      <c r="Q156" s="1" t="s">
        <v>8310</v>
      </c>
      <c r="R156" s="39" t="s">
        <v>8311</v>
      </c>
      <c r="S156" s="41">
        <f>(((J156/60)/60)/24)+DATE(1970,1,1)</f>
        <v>42115.547395833331</v>
      </c>
      <c r="T156" s="42">
        <f>(((I156/60)/60)/24)+DATE(1970,1,1)</f>
        <v>42158.547395833331</v>
      </c>
    </row>
    <row r="157" spans="1:20" customFormat="1" ht="58" x14ac:dyDescent="0.35">
      <c r="A157" s="9">
        <v>155</v>
      </c>
      <c r="B157" s="7" t="s">
        <v>157</v>
      </c>
      <c r="C157" s="7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2">
        <f>E157/D157</f>
        <v>6.0000000000000002E-5</v>
      </c>
      <c r="P157" s="22">
        <f>IF(ISERROR(E157/L157),0,E157/L157)</f>
        <v>20.25</v>
      </c>
      <c r="Q157" s="1" t="s">
        <v>8310</v>
      </c>
      <c r="R157" s="39" t="s">
        <v>8311</v>
      </c>
      <c r="S157" s="41">
        <f>(((J157/60)/60)/24)+DATE(1970,1,1)</f>
        <v>42168.559432870374</v>
      </c>
      <c r="T157" s="42">
        <f>(((I157/60)/60)/24)+DATE(1970,1,1)</f>
        <v>42208.559432870374</v>
      </c>
    </row>
    <row r="158" spans="1:20" customFormat="1" ht="43.5" x14ac:dyDescent="0.35">
      <c r="A158" s="9">
        <v>156</v>
      </c>
      <c r="B158" s="7" t="s">
        <v>158</v>
      </c>
      <c r="C158" s="7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2">
        <f>E158/D158</f>
        <v>5.0999999999999997E-2</v>
      </c>
      <c r="P158" s="22">
        <f>IF(ISERROR(E158/L158),0,E158/L158)</f>
        <v>119</v>
      </c>
      <c r="Q158" s="1" t="s">
        <v>8310</v>
      </c>
      <c r="R158" s="39" t="s">
        <v>8311</v>
      </c>
      <c r="S158" s="41">
        <f>(((J158/60)/60)/24)+DATE(1970,1,1)</f>
        <v>41794.124953703707</v>
      </c>
      <c r="T158" s="42">
        <f>(((I158/60)/60)/24)+DATE(1970,1,1)</f>
        <v>41854.124953703707</v>
      </c>
    </row>
    <row r="159" spans="1:20" customFormat="1" ht="43.5" x14ac:dyDescent="0.35">
      <c r="A159" s="9">
        <v>157</v>
      </c>
      <c r="B159" s="7" t="s">
        <v>159</v>
      </c>
      <c r="C159" s="7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2">
        <f>E159/D159</f>
        <v>2.671118530884808E-3</v>
      </c>
      <c r="P159" s="22">
        <f>IF(ISERROR(E159/L159),0,E159/L159)</f>
        <v>4</v>
      </c>
      <c r="Q159" s="1" t="s">
        <v>8310</v>
      </c>
      <c r="R159" s="39" t="s">
        <v>8311</v>
      </c>
      <c r="S159" s="41">
        <f>(((J159/60)/60)/24)+DATE(1970,1,1)</f>
        <v>42396.911712962959</v>
      </c>
      <c r="T159" s="42">
        <f>(((I159/60)/60)/24)+DATE(1970,1,1)</f>
        <v>42426.911712962959</v>
      </c>
    </row>
    <row r="160" spans="1:20" customFormat="1" ht="43.5" x14ac:dyDescent="0.35">
      <c r="A160" s="9">
        <v>158</v>
      </c>
      <c r="B160" s="7" t="s">
        <v>160</v>
      </c>
      <c r="C160" s="7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2">
        <f>E160/D160</f>
        <v>0</v>
      </c>
      <c r="P160" s="22">
        <f>IF(ISERROR(E160/L160),0,E160/L160)</f>
        <v>0</v>
      </c>
      <c r="Q160" s="1" t="s">
        <v>8310</v>
      </c>
      <c r="R160" s="39" t="s">
        <v>8311</v>
      </c>
      <c r="S160" s="41">
        <f>(((J160/60)/60)/24)+DATE(1970,1,1)</f>
        <v>41904.07671296296</v>
      </c>
      <c r="T160" s="42">
        <f>(((I160/60)/60)/24)+DATE(1970,1,1)</f>
        <v>41934.07671296296</v>
      </c>
    </row>
    <row r="161" spans="1:20" customFormat="1" ht="43.5" x14ac:dyDescent="0.35">
      <c r="A161" s="9">
        <v>159</v>
      </c>
      <c r="B161" s="7" t="s">
        <v>161</v>
      </c>
      <c r="C161" s="7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2">
        <f>E161/D161</f>
        <v>2.0000000000000002E-5</v>
      </c>
      <c r="P161" s="22">
        <f>IF(ISERROR(E161/L161),0,E161/L161)</f>
        <v>10</v>
      </c>
      <c r="Q161" s="1" t="s">
        <v>8310</v>
      </c>
      <c r="R161" s="39" t="s">
        <v>8311</v>
      </c>
      <c r="S161" s="41">
        <f>(((J161/60)/60)/24)+DATE(1970,1,1)</f>
        <v>42514.434548611112</v>
      </c>
      <c r="T161" s="42">
        <f>(((I161/60)/60)/24)+DATE(1970,1,1)</f>
        <v>42554.434548611112</v>
      </c>
    </row>
    <row r="162" spans="1:20" customFormat="1" ht="43.5" x14ac:dyDescent="0.35">
      <c r="A162" s="9">
        <v>160</v>
      </c>
      <c r="B162" s="7" t="s">
        <v>162</v>
      </c>
      <c r="C162" s="7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2">
        <f>E162/D162</f>
        <v>0</v>
      </c>
      <c r="P162" s="22">
        <f>IF(ISERROR(E162/L162),0,E162/L162)</f>
        <v>0</v>
      </c>
      <c r="Q162" s="1" t="s">
        <v>8310</v>
      </c>
      <c r="R162" s="39" t="s">
        <v>8315</v>
      </c>
      <c r="S162" s="41">
        <f>(((J162/60)/60)/24)+DATE(1970,1,1)</f>
        <v>42171.913090277783</v>
      </c>
      <c r="T162" s="42">
        <f>(((I162/60)/60)/24)+DATE(1970,1,1)</f>
        <v>42231.913090277783</v>
      </c>
    </row>
    <row r="163" spans="1:20" customFormat="1" ht="43.5" x14ac:dyDescent="0.35">
      <c r="A163" s="9">
        <v>161</v>
      </c>
      <c r="B163" s="7" t="s">
        <v>163</v>
      </c>
      <c r="C163" s="7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2">
        <f>E163/D163</f>
        <v>1E-4</v>
      </c>
      <c r="P163" s="22">
        <f>IF(ISERROR(E163/L163),0,E163/L163)</f>
        <v>5</v>
      </c>
      <c r="Q163" s="1" t="s">
        <v>8310</v>
      </c>
      <c r="R163" s="39" t="s">
        <v>8315</v>
      </c>
      <c r="S163" s="41">
        <f>(((J163/60)/60)/24)+DATE(1970,1,1)</f>
        <v>41792.687442129631</v>
      </c>
      <c r="T163" s="42">
        <f>(((I163/60)/60)/24)+DATE(1970,1,1)</f>
        <v>41822.687442129631</v>
      </c>
    </row>
    <row r="164" spans="1:20" customFormat="1" ht="43.5" x14ac:dyDescent="0.35">
      <c r="A164" s="9">
        <v>162</v>
      </c>
      <c r="B164" s="7" t="s">
        <v>164</v>
      </c>
      <c r="C164" s="7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2">
        <f>E164/D164</f>
        <v>0.15535714285714286</v>
      </c>
      <c r="P164" s="22">
        <f>IF(ISERROR(E164/L164),0,E164/L164)</f>
        <v>43.5</v>
      </c>
      <c r="Q164" s="1" t="s">
        <v>8310</v>
      </c>
      <c r="R164" s="39" t="s">
        <v>8315</v>
      </c>
      <c r="S164" s="41">
        <f>(((J164/60)/60)/24)+DATE(1970,1,1)</f>
        <v>41835.126805555556</v>
      </c>
      <c r="T164" s="42">
        <f>(((I164/60)/60)/24)+DATE(1970,1,1)</f>
        <v>41867.987500000003</v>
      </c>
    </row>
    <row r="165" spans="1:20" customFormat="1" ht="58" x14ac:dyDescent="0.35">
      <c r="A165" s="9">
        <v>163</v>
      </c>
      <c r="B165" s="7" t="s">
        <v>165</v>
      </c>
      <c r="C165" s="7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2">
        <f>E165/D165</f>
        <v>0</v>
      </c>
      <c r="P165" s="22">
        <f>IF(ISERROR(E165/L165),0,E165/L165)</f>
        <v>0</v>
      </c>
      <c r="Q165" s="1" t="s">
        <v>8310</v>
      </c>
      <c r="R165" s="39" t="s">
        <v>8315</v>
      </c>
      <c r="S165" s="41">
        <f>(((J165/60)/60)/24)+DATE(1970,1,1)</f>
        <v>42243.961273148147</v>
      </c>
      <c r="T165" s="42">
        <f>(((I165/60)/60)/24)+DATE(1970,1,1)</f>
        <v>42278</v>
      </c>
    </row>
    <row r="166" spans="1:20" customFormat="1" ht="43.5" x14ac:dyDescent="0.35">
      <c r="A166" s="9">
        <v>164</v>
      </c>
      <c r="B166" s="7" t="s">
        <v>166</v>
      </c>
      <c r="C166" s="7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2">
        <f>E166/D166</f>
        <v>5.3333333333333332E-3</v>
      </c>
      <c r="P166" s="22">
        <f>IF(ISERROR(E166/L166),0,E166/L166)</f>
        <v>91.428571428571431</v>
      </c>
      <c r="Q166" s="1" t="s">
        <v>8310</v>
      </c>
      <c r="R166" s="39" t="s">
        <v>8315</v>
      </c>
      <c r="S166" s="41">
        <f>(((J166/60)/60)/24)+DATE(1970,1,1)</f>
        <v>41841.762743055559</v>
      </c>
      <c r="T166" s="42">
        <f>(((I166/60)/60)/24)+DATE(1970,1,1)</f>
        <v>41901.762743055559</v>
      </c>
    </row>
    <row r="167" spans="1:20" customFormat="1" ht="29" x14ac:dyDescent="0.35">
      <c r="A167" s="9">
        <v>165</v>
      </c>
      <c r="B167" s="7" t="s">
        <v>167</v>
      </c>
      <c r="C167" s="7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2">
        <f>E167/D167</f>
        <v>0</v>
      </c>
      <c r="P167" s="22">
        <f>IF(ISERROR(E167/L167),0,E167/L167)</f>
        <v>0</v>
      </c>
      <c r="Q167" s="1" t="s">
        <v>8310</v>
      </c>
      <c r="R167" s="39" t="s">
        <v>8315</v>
      </c>
      <c r="S167" s="41">
        <f>(((J167/60)/60)/24)+DATE(1970,1,1)</f>
        <v>42351.658842592587</v>
      </c>
      <c r="T167" s="42">
        <f>(((I167/60)/60)/24)+DATE(1970,1,1)</f>
        <v>42381.658842592587</v>
      </c>
    </row>
    <row r="168" spans="1:20" customFormat="1" ht="43.5" x14ac:dyDescent="0.35">
      <c r="A168" s="9">
        <v>166</v>
      </c>
      <c r="B168" s="7" t="s">
        <v>168</v>
      </c>
      <c r="C168" s="7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2">
        <f>E168/D168</f>
        <v>0.6</v>
      </c>
      <c r="P168" s="22">
        <f>IF(ISERROR(E168/L168),0,E168/L168)</f>
        <v>3000</v>
      </c>
      <c r="Q168" s="1" t="s">
        <v>8310</v>
      </c>
      <c r="R168" s="39" t="s">
        <v>8315</v>
      </c>
      <c r="S168" s="41">
        <f>(((J168/60)/60)/24)+DATE(1970,1,1)</f>
        <v>42721.075949074075</v>
      </c>
      <c r="T168" s="42">
        <f>(((I168/60)/60)/24)+DATE(1970,1,1)</f>
        <v>42751.075949074075</v>
      </c>
    </row>
    <row r="169" spans="1:20" customFormat="1" ht="43.5" x14ac:dyDescent="0.35">
      <c r="A169" s="9">
        <v>167</v>
      </c>
      <c r="B169" s="7" t="s">
        <v>169</v>
      </c>
      <c r="C169" s="7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2">
        <f>E169/D169</f>
        <v>1E-4</v>
      </c>
      <c r="P169" s="22">
        <f>IF(ISERROR(E169/L169),0,E169/L169)</f>
        <v>5.5</v>
      </c>
      <c r="Q169" s="1" t="s">
        <v>8310</v>
      </c>
      <c r="R169" s="39" t="s">
        <v>8315</v>
      </c>
      <c r="S169" s="41">
        <f>(((J169/60)/60)/24)+DATE(1970,1,1)</f>
        <v>42160.927488425921</v>
      </c>
      <c r="T169" s="42">
        <f>(((I169/60)/60)/24)+DATE(1970,1,1)</f>
        <v>42220.927488425921</v>
      </c>
    </row>
    <row r="170" spans="1:20" customFormat="1" ht="43.5" x14ac:dyDescent="0.35">
      <c r="A170" s="9">
        <v>168</v>
      </c>
      <c r="B170" s="7" t="s">
        <v>170</v>
      </c>
      <c r="C170" s="7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2">
        <f>E170/D170</f>
        <v>4.0625000000000001E-2</v>
      </c>
      <c r="P170" s="22">
        <f>IF(ISERROR(E170/L170),0,E170/L170)</f>
        <v>108.33333333333333</v>
      </c>
      <c r="Q170" s="1" t="s">
        <v>8310</v>
      </c>
      <c r="R170" s="39" t="s">
        <v>8315</v>
      </c>
      <c r="S170" s="41">
        <f>(((J170/60)/60)/24)+DATE(1970,1,1)</f>
        <v>42052.83530092593</v>
      </c>
      <c r="T170" s="42">
        <f>(((I170/60)/60)/24)+DATE(1970,1,1)</f>
        <v>42082.793634259258</v>
      </c>
    </row>
    <row r="171" spans="1:20" customFormat="1" ht="43.5" x14ac:dyDescent="0.35">
      <c r="A171" s="9">
        <v>169</v>
      </c>
      <c r="B171" s="7" t="s">
        <v>171</v>
      </c>
      <c r="C171" s="7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2">
        <f>E171/D171</f>
        <v>0.224</v>
      </c>
      <c r="P171" s="22">
        <f>IF(ISERROR(E171/L171),0,E171/L171)</f>
        <v>56</v>
      </c>
      <c r="Q171" s="1" t="s">
        <v>8310</v>
      </c>
      <c r="R171" s="39" t="s">
        <v>8315</v>
      </c>
      <c r="S171" s="41">
        <f>(((J171/60)/60)/24)+DATE(1970,1,1)</f>
        <v>41900.505312499998</v>
      </c>
      <c r="T171" s="42">
        <f>(((I171/60)/60)/24)+DATE(1970,1,1)</f>
        <v>41930.505312499998</v>
      </c>
    </row>
    <row r="172" spans="1:20" customFormat="1" ht="43.5" x14ac:dyDescent="0.35">
      <c r="A172" s="9">
        <v>170</v>
      </c>
      <c r="B172" s="7" t="s">
        <v>172</v>
      </c>
      <c r="C172" s="7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2">
        <f>E172/D172</f>
        <v>3.2500000000000001E-2</v>
      </c>
      <c r="P172" s="22">
        <f>IF(ISERROR(E172/L172),0,E172/L172)</f>
        <v>32.5</v>
      </c>
      <c r="Q172" s="1" t="s">
        <v>8310</v>
      </c>
      <c r="R172" s="39" t="s">
        <v>8315</v>
      </c>
      <c r="S172" s="41">
        <f>(((J172/60)/60)/24)+DATE(1970,1,1)</f>
        <v>42216.977812500001</v>
      </c>
      <c r="T172" s="42">
        <f>(((I172/60)/60)/24)+DATE(1970,1,1)</f>
        <v>42246.227777777778</v>
      </c>
    </row>
    <row r="173" spans="1:20" customFormat="1" ht="43.5" x14ac:dyDescent="0.35">
      <c r="A173" s="9">
        <v>171</v>
      </c>
      <c r="B173" s="7" t="s">
        <v>173</v>
      </c>
      <c r="C173" s="7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2">
        <f>E173/D173</f>
        <v>2.0000000000000002E-5</v>
      </c>
      <c r="P173" s="22">
        <f>IF(ISERROR(E173/L173),0,E173/L173)</f>
        <v>1</v>
      </c>
      <c r="Q173" s="1" t="s">
        <v>8310</v>
      </c>
      <c r="R173" s="39" t="s">
        <v>8315</v>
      </c>
      <c r="S173" s="41">
        <f>(((J173/60)/60)/24)+DATE(1970,1,1)</f>
        <v>42534.180717592593</v>
      </c>
      <c r="T173" s="42">
        <f>(((I173/60)/60)/24)+DATE(1970,1,1)</f>
        <v>42594.180717592593</v>
      </c>
    </row>
    <row r="174" spans="1:20" customFormat="1" ht="43.5" x14ac:dyDescent="0.35">
      <c r="A174" s="9">
        <v>172</v>
      </c>
      <c r="B174" s="7" t="s">
        <v>174</v>
      </c>
      <c r="C174" s="7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2">
        <f>E174/D174</f>
        <v>0</v>
      </c>
      <c r="P174" s="22">
        <f>IF(ISERROR(E174/L174),0,E174/L174)</f>
        <v>0</v>
      </c>
      <c r="Q174" s="1" t="s">
        <v>8310</v>
      </c>
      <c r="R174" s="39" t="s">
        <v>8315</v>
      </c>
      <c r="S174" s="41">
        <f>(((J174/60)/60)/24)+DATE(1970,1,1)</f>
        <v>42047.394942129627</v>
      </c>
      <c r="T174" s="42">
        <f>(((I174/60)/60)/24)+DATE(1970,1,1)</f>
        <v>42082.353275462956</v>
      </c>
    </row>
    <row r="175" spans="1:20" customFormat="1" ht="43.5" x14ac:dyDescent="0.35">
      <c r="A175" s="9">
        <v>173</v>
      </c>
      <c r="B175" s="7" t="s">
        <v>175</v>
      </c>
      <c r="C175" s="7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2">
        <f>E175/D175</f>
        <v>0</v>
      </c>
      <c r="P175" s="22">
        <f>IF(ISERROR(E175/L175),0,E175/L175)</f>
        <v>0</v>
      </c>
      <c r="Q175" s="1" t="s">
        <v>8310</v>
      </c>
      <c r="R175" s="39" t="s">
        <v>8315</v>
      </c>
      <c r="S175" s="41">
        <f>(((J175/60)/60)/24)+DATE(1970,1,1)</f>
        <v>42033.573009259257</v>
      </c>
      <c r="T175" s="42">
        <f>(((I175/60)/60)/24)+DATE(1970,1,1)</f>
        <v>42063.573009259257</v>
      </c>
    </row>
    <row r="176" spans="1:20" customFormat="1" ht="43.5" x14ac:dyDescent="0.35">
      <c r="A176" s="9">
        <v>174</v>
      </c>
      <c r="B176" s="7" t="s">
        <v>176</v>
      </c>
      <c r="C176" s="7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2">
        <f>E176/D176</f>
        <v>0</v>
      </c>
      <c r="P176" s="22">
        <f>IF(ISERROR(E176/L176),0,E176/L176)</f>
        <v>0</v>
      </c>
      <c r="Q176" s="1" t="s">
        <v>8310</v>
      </c>
      <c r="R176" s="39" t="s">
        <v>8315</v>
      </c>
      <c r="S176" s="41">
        <f>(((J176/60)/60)/24)+DATE(1970,1,1)</f>
        <v>42072.758981481486</v>
      </c>
      <c r="T176" s="42">
        <f>(((I176/60)/60)/24)+DATE(1970,1,1)</f>
        <v>42132.758981481486</v>
      </c>
    </row>
    <row r="177" spans="1:20" customFormat="1" ht="43.5" x14ac:dyDescent="0.35">
      <c r="A177" s="9">
        <v>175</v>
      </c>
      <c r="B177" s="7" t="s">
        <v>177</v>
      </c>
      <c r="C177" s="7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2">
        <f>E177/D177</f>
        <v>6.4850000000000005E-2</v>
      </c>
      <c r="P177" s="22">
        <f>IF(ISERROR(E177/L177),0,E177/L177)</f>
        <v>49.884615384615387</v>
      </c>
      <c r="Q177" s="1" t="s">
        <v>8310</v>
      </c>
      <c r="R177" s="39" t="s">
        <v>8315</v>
      </c>
      <c r="S177" s="41">
        <f>(((J177/60)/60)/24)+DATE(1970,1,1)</f>
        <v>41855.777905092589</v>
      </c>
      <c r="T177" s="42">
        <f>(((I177/60)/60)/24)+DATE(1970,1,1)</f>
        <v>41880.777905092589</v>
      </c>
    </row>
    <row r="178" spans="1:20" customFormat="1" ht="43.5" x14ac:dyDescent="0.35">
      <c r="A178" s="9">
        <v>176</v>
      </c>
      <c r="B178" s="7" t="s">
        <v>178</v>
      </c>
      <c r="C178" s="7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2">
        <f>E178/D178</f>
        <v>0</v>
      </c>
      <c r="P178" s="22">
        <f>IF(ISERROR(E178/L178),0,E178/L178)</f>
        <v>0</v>
      </c>
      <c r="Q178" s="1" t="s">
        <v>8310</v>
      </c>
      <c r="R178" s="39" t="s">
        <v>8315</v>
      </c>
      <c r="S178" s="41">
        <f>(((J178/60)/60)/24)+DATE(1970,1,1)</f>
        <v>42191.824062500003</v>
      </c>
      <c r="T178" s="42">
        <f>(((I178/60)/60)/24)+DATE(1970,1,1)</f>
        <v>42221.824062500003</v>
      </c>
    </row>
    <row r="179" spans="1:20" customFormat="1" ht="29" x14ac:dyDescent="0.35">
      <c r="A179" s="9">
        <v>177</v>
      </c>
      <c r="B179" s="7" t="s">
        <v>179</v>
      </c>
      <c r="C179" s="7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2">
        <f>E179/D179</f>
        <v>0.4</v>
      </c>
      <c r="P179" s="22">
        <f>IF(ISERROR(E179/L179),0,E179/L179)</f>
        <v>25.714285714285715</v>
      </c>
      <c r="Q179" s="1" t="s">
        <v>8310</v>
      </c>
      <c r="R179" s="39" t="s">
        <v>8315</v>
      </c>
      <c r="S179" s="41">
        <f>(((J179/60)/60)/24)+DATE(1970,1,1)</f>
        <v>42070.047754629632</v>
      </c>
      <c r="T179" s="42">
        <f>(((I179/60)/60)/24)+DATE(1970,1,1)</f>
        <v>42087.00608796296</v>
      </c>
    </row>
    <row r="180" spans="1:20" customFormat="1" ht="29" x14ac:dyDescent="0.35">
      <c r="A180" s="9">
        <v>178</v>
      </c>
      <c r="B180" s="7" t="s">
        <v>180</v>
      </c>
      <c r="C180" s="7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2">
        <f>E180/D180</f>
        <v>0</v>
      </c>
      <c r="P180" s="22">
        <f>IF(ISERROR(E180/L180),0,E180/L180)</f>
        <v>0</v>
      </c>
      <c r="Q180" s="1" t="s">
        <v>8310</v>
      </c>
      <c r="R180" s="39" t="s">
        <v>8315</v>
      </c>
      <c r="S180" s="41">
        <f>(((J180/60)/60)/24)+DATE(1970,1,1)</f>
        <v>42304.955381944441</v>
      </c>
      <c r="T180" s="42">
        <f>(((I180/60)/60)/24)+DATE(1970,1,1)</f>
        <v>42334.997048611112</v>
      </c>
    </row>
    <row r="181" spans="1:20" customFormat="1" ht="29" x14ac:dyDescent="0.35">
      <c r="A181" s="9">
        <v>179</v>
      </c>
      <c r="B181" s="7" t="s">
        <v>181</v>
      </c>
      <c r="C181" s="7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2">
        <f>E181/D181</f>
        <v>0.2</v>
      </c>
      <c r="P181" s="22">
        <f>IF(ISERROR(E181/L181),0,E181/L181)</f>
        <v>100</v>
      </c>
      <c r="Q181" s="1" t="s">
        <v>8310</v>
      </c>
      <c r="R181" s="39" t="s">
        <v>8315</v>
      </c>
      <c r="S181" s="41">
        <f>(((J181/60)/60)/24)+DATE(1970,1,1)</f>
        <v>42403.080497685187</v>
      </c>
      <c r="T181" s="42">
        <f>(((I181/60)/60)/24)+DATE(1970,1,1)</f>
        <v>42433.080497685187</v>
      </c>
    </row>
    <row r="182" spans="1:20" customFormat="1" ht="43.5" x14ac:dyDescent="0.35">
      <c r="A182" s="9">
        <v>180</v>
      </c>
      <c r="B182" s="7" t="s">
        <v>182</v>
      </c>
      <c r="C182" s="7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2">
        <f>E182/D182</f>
        <v>0.33416666666666667</v>
      </c>
      <c r="P182" s="22">
        <f>IF(ISERROR(E182/L182),0,E182/L182)</f>
        <v>30.846153846153847</v>
      </c>
      <c r="Q182" s="1" t="s">
        <v>8310</v>
      </c>
      <c r="R182" s="39" t="s">
        <v>8315</v>
      </c>
      <c r="S182" s="41">
        <f>(((J182/60)/60)/24)+DATE(1970,1,1)</f>
        <v>42067.991238425922</v>
      </c>
      <c r="T182" s="42">
        <f>(((I182/60)/60)/24)+DATE(1970,1,1)</f>
        <v>42107.791666666672</v>
      </c>
    </row>
    <row r="183" spans="1:20" customFormat="1" ht="43.5" x14ac:dyDescent="0.35">
      <c r="A183" s="9">
        <v>181</v>
      </c>
      <c r="B183" s="7" t="s">
        <v>183</v>
      </c>
      <c r="C183" s="7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2">
        <f>E183/D183</f>
        <v>0.21092608822670172</v>
      </c>
      <c r="P183" s="22">
        <f>IF(ISERROR(E183/L183),0,E183/L183)</f>
        <v>180.5</v>
      </c>
      <c r="Q183" s="1" t="s">
        <v>8310</v>
      </c>
      <c r="R183" s="39" t="s">
        <v>8315</v>
      </c>
      <c r="S183" s="41">
        <f>(((J183/60)/60)/24)+DATE(1970,1,1)</f>
        <v>42147.741840277777</v>
      </c>
      <c r="T183" s="42">
        <f>(((I183/60)/60)/24)+DATE(1970,1,1)</f>
        <v>42177.741840277777</v>
      </c>
    </row>
    <row r="184" spans="1:20" customFormat="1" ht="43.5" x14ac:dyDescent="0.35">
      <c r="A184" s="9">
        <v>182</v>
      </c>
      <c r="B184" s="7" t="s">
        <v>184</v>
      </c>
      <c r="C184" s="7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2">
        <f>E184/D184</f>
        <v>0</v>
      </c>
      <c r="P184" s="22">
        <f>IF(ISERROR(E184/L184),0,E184/L184)</f>
        <v>0</v>
      </c>
      <c r="Q184" s="1" t="s">
        <v>8310</v>
      </c>
      <c r="R184" s="39" t="s">
        <v>8315</v>
      </c>
      <c r="S184" s="41">
        <f>(((J184/60)/60)/24)+DATE(1970,1,1)</f>
        <v>42712.011944444443</v>
      </c>
      <c r="T184" s="42">
        <f>(((I184/60)/60)/24)+DATE(1970,1,1)</f>
        <v>42742.011944444443</v>
      </c>
    </row>
    <row r="185" spans="1:20" customFormat="1" x14ac:dyDescent="0.35">
      <c r="A185" s="9">
        <v>183</v>
      </c>
      <c r="B185" s="7" t="s">
        <v>185</v>
      </c>
      <c r="C185" s="7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2">
        <f>E185/D185</f>
        <v>0.35855999999999999</v>
      </c>
      <c r="P185" s="22">
        <f>IF(ISERROR(E185/L185),0,E185/L185)</f>
        <v>373.5</v>
      </c>
      <c r="Q185" s="1" t="s">
        <v>8310</v>
      </c>
      <c r="R185" s="39" t="s">
        <v>8315</v>
      </c>
      <c r="S185" s="41">
        <f>(((J185/60)/60)/24)+DATE(1970,1,1)</f>
        <v>41939.810300925928</v>
      </c>
      <c r="T185" s="42">
        <f>(((I185/60)/60)/24)+DATE(1970,1,1)</f>
        <v>41969.851967592593</v>
      </c>
    </row>
    <row r="186" spans="1:20" customFormat="1" ht="43.5" x14ac:dyDescent="0.35">
      <c r="A186" s="9">
        <v>184</v>
      </c>
      <c r="B186" s="7" t="s">
        <v>186</v>
      </c>
      <c r="C186" s="7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2">
        <f>E186/D186</f>
        <v>3.4000000000000002E-2</v>
      </c>
      <c r="P186" s="22">
        <f>IF(ISERROR(E186/L186),0,E186/L186)</f>
        <v>25.5</v>
      </c>
      <c r="Q186" s="1" t="s">
        <v>8310</v>
      </c>
      <c r="R186" s="39" t="s">
        <v>8315</v>
      </c>
      <c r="S186" s="41">
        <f>(((J186/60)/60)/24)+DATE(1970,1,1)</f>
        <v>41825.791226851856</v>
      </c>
      <c r="T186" s="42">
        <f>(((I186/60)/60)/24)+DATE(1970,1,1)</f>
        <v>41883.165972222225</v>
      </c>
    </row>
    <row r="187" spans="1:20" customFormat="1" x14ac:dyDescent="0.35">
      <c r="A187" s="9">
        <v>185</v>
      </c>
      <c r="B187" s="7" t="s">
        <v>187</v>
      </c>
      <c r="C187" s="7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2">
        <f>E187/D187</f>
        <v>5.5E-2</v>
      </c>
      <c r="P187" s="22">
        <f>IF(ISERROR(E187/L187),0,E187/L187)</f>
        <v>220</v>
      </c>
      <c r="Q187" s="1" t="s">
        <v>8310</v>
      </c>
      <c r="R187" s="39" t="s">
        <v>8315</v>
      </c>
      <c r="S187" s="41">
        <f>(((J187/60)/60)/24)+DATE(1970,1,1)</f>
        <v>42570.91133101852</v>
      </c>
      <c r="T187" s="42">
        <f>(((I187/60)/60)/24)+DATE(1970,1,1)</f>
        <v>42600.91133101852</v>
      </c>
    </row>
    <row r="188" spans="1:20" customFormat="1" ht="43.5" x14ac:dyDescent="0.35">
      <c r="A188" s="9">
        <v>186</v>
      </c>
      <c r="B188" s="7" t="s">
        <v>188</v>
      </c>
      <c r="C188" s="7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2">
        <f>E188/D188</f>
        <v>0</v>
      </c>
      <c r="P188" s="22">
        <f>IF(ISERROR(E188/L188),0,E188/L188)</f>
        <v>0</v>
      </c>
      <c r="Q188" s="1" t="s">
        <v>8310</v>
      </c>
      <c r="R188" s="39" t="s">
        <v>8315</v>
      </c>
      <c r="S188" s="41">
        <f>(((J188/60)/60)/24)+DATE(1970,1,1)</f>
        <v>42767.812893518523</v>
      </c>
      <c r="T188" s="42">
        <f>(((I188/60)/60)/24)+DATE(1970,1,1)</f>
        <v>42797.833333333328</v>
      </c>
    </row>
    <row r="189" spans="1:20" customFormat="1" ht="29" x14ac:dyDescent="0.35">
      <c r="A189" s="9">
        <v>187</v>
      </c>
      <c r="B189" s="7" t="s">
        <v>189</v>
      </c>
      <c r="C189" s="7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2">
        <f>E189/D189</f>
        <v>0.16</v>
      </c>
      <c r="P189" s="22">
        <f>IF(ISERROR(E189/L189),0,E189/L189)</f>
        <v>160</v>
      </c>
      <c r="Q189" s="1" t="s">
        <v>8310</v>
      </c>
      <c r="R189" s="39" t="s">
        <v>8315</v>
      </c>
      <c r="S189" s="41">
        <f>(((J189/60)/60)/24)+DATE(1970,1,1)</f>
        <v>42182.234456018516</v>
      </c>
      <c r="T189" s="42">
        <f>(((I189/60)/60)/24)+DATE(1970,1,1)</f>
        <v>42206.290972222225</v>
      </c>
    </row>
    <row r="190" spans="1:20" customFormat="1" ht="43.5" x14ac:dyDescent="0.35">
      <c r="A190" s="9">
        <v>188</v>
      </c>
      <c r="B190" s="7" t="s">
        <v>190</v>
      </c>
      <c r="C190" s="7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2">
        <f>E190/D190</f>
        <v>0</v>
      </c>
      <c r="P190" s="22">
        <f>IF(ISERROR(E190/L190),0,E190/L190)</f>
        <v>0</v>
      </c>
      <c r="Q190" s="1" t="s">
        <v>8310</v>
      </c>
      <c r="R190" s="39" t="s">
        <v>8315</v>
      </c>
      <c r="S190" s="41">
        <f>(((J190/60)/60)/24)+DATE(1970,1,1)</f>
        <v>41857.18304398148</v>
      </c>
      <c r="T190" s="42">
        <f>(((I190/60)/60)/24)+DATE(1970,1,1)</f>
        <v>41887.18304398148</v>
      </c>
    </row>
    <row r="191" spans="1:20" customFormat="1" ht="43.5" x14ac:dyDescent="0.35">
      <c r="A191" s="9">
        <v>189</v>
      </c>
      <c r="B191" s="7" t="s">
        <v>191</v>
      </c>
      <c r="C191" s="7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2">
        <f>E191/D191</f>
        <v>6.8999999999999997E-4</v>
      </c>
      <c r="P191" s="22">
        <f>IF(ISERROR(E191/L191),0,E191/L191)</f>
        <v>69</v>
      </c>
      <c r="Q191" s="1" t="s">
        <v>8310</v>
      </c>
      <c r="R191" s="39" t="s">
        <v>8315</v>
      </c>
      <c r="S191" s="41">
        <f>(((J191/60)/60)/24)+DATE(1970,1,1)</f>
        <v>42556.690706018519</v>
      </c>
      <c r="T191" s="42">
        <f>(((I191/60)/60)/24)+DATE(1970,1,1)</f>
        <v>42616.690706018519</v>
      </c>
    </row>
    <row r="192" spans="1:20" customFormat="1" x14ac:dyDescent="0.35">
      <c r="A192" s="9">
        <v>190</v>
      </c>
      <c r="B192" s="7" t="s">
        <v>192</v>
      </c>
      <c r="C192" s="7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2">
        <f>E192/D192</f>
        <v>4.1666666666666666E-3</v>
      </c>
      <c r="P192" s="22">
        <f>IF(ISERROR(E192/L192),0,E192/L192)</f>
        <v>50</v>
      </c>
      <c r="Q192" s="1" t="s">
        <v>8310</v>
      </c>
      <c r="R192" s="39" t="s">
        <v>8315</v>
      </c>
      <c r="S192" s="41">
        <f>(((J192/60)/60)/24)+DATE(1970,1,1)</f>
        <v>42527.650995370372</v>
      </c>
      <c r="T192" s="42">
        <f>(((I192/60)/60)/24)+DATE(1970,1,1)</f>
        <v>42537.650995370372</v>
      </c>
    </row>
    <row r="193" spans="1:20" customFormat="1" ht="43.5" x14ac:dyDescent="0.35">
      <c r="A193" s="9">
        <v>191</v>
      </c>
      <c r="B193" s="7" t="s">
        <v>193</v>
      </c>
      <c r="C193" s="7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2">
        <f>E193/D193</f>
        <v>0.05</v>
      </c>
      <c r="P193" s="22">
        <f>IF(ISERROR(E193/L193),0,E193/L193)</f>
        <v>83.333333333333329</v>
      </c>
      <c r="Q193" s="1" t="s">
        <v>8310</v>
      </c>
      <c r="R193" s="39" t="s">
        <v>8315</v>
      </c>
      <c r="S193" s="41">
        <f>(((J193/60)/60)/24)+DATE(1970,1,1)</f>
        <v>42239.441412037035</v>
      </c>
      <c r="T193" s="42">
        <f>(((I193/60)/60)/24)+DATE(1970,1,1)</f>
        <v>42279.441412037035</v>
      </c>
    </row>
    <row r="194" spans="1:20" customFormat="1" ht="43.5" x14ac:dyDescent="0.35">
      <c r="A194" s="9">
        <v>192</v>
      </c>
      <c r="B194" s="7" t="s">
        <v>194</v>
      </c>
      <c r="C194" s="7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2">
        <f>E194/D194</f>
        <v>1.7E-5</v>
      </c>
      <c r="P194" s="22">
        <f>IF(ISERROR(E194/L194),0,E194/L194)</f>
        <v>5.666666666666667</v>
      </c>
      <c r="Q194" s="1" t="s">
        <v>8310</v>
      </c>
      <c r="R194" s="39" t="s">
        <v>8315</v>
      </c>
      <c r="S194" s="41">
        <f>(((J194/60)/60)/24)+DATE(1970,1,1)</f>
        <v>41899.792037037041</v>
      </c>
      <c r="T194" s="42">
        <f>(((I194/60)/60)/24)+DATE(1970,1,1)</f>
        <v>41929.792037037041</v>
      </c>
    </row>
    <row r="195" spans="1:20" customFormat="1" ht="43.5" x14ac:dyDescent="0.35">
      <c r="A195" s="9">
        <v>193</v>
      </c>
      <c r="B195" s="7" t="s">
        <v>195</v>
      </c>
      <c r="C195" s="7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2">
        <f>E195/D195</f>
        <v>0</v>
      </c>
      <c r="P195" s="22">
        <f>IF(ISERROR(E195/L195),0,E195/L195)</f>
        <v>0</v>
      </c>
      <c r="Q195" s="1" t="s">
        <v>8310</v>
      </c>
      <c r="R195" s="39" t="s">
        <v>8315</v>
      </c>
      <c r="S195" s="41">
        <f>(((J195/60)/60)/24)+DATE(1970,1,1)</f>
        <v>41911.934791666667</v>
      </c>
      <c r="T195" s="42">
        <f>(((I195/60)/60)/24)+DATE(1970,1,1)</f>
        <v>41971.976458333331</v>
      </c>
    </row>
    <row r="196" spans="1:20" customFormat="1" ht="43.5" x14ac:dyDescent="0.35">
      <c r="A196" s="9">
        <v>194</v>
      </c>
      <c r="B196" s="7" t="s">
        <v>196</v>
      </c>
      <c r="C196" s="7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2">
        <f>E196/D196</f>
        <v>1.1999999999999999E-3</v>
      </c>
      <c r="P196" s="22">
        <f>IF(ISERROR(E196/L196),0,E196/L196)</f>
        <v>1</v>
      </c>
      <c r="Q196" s="1" t="s">
        <v>8310</v>
      </c>
      <c r="R196" s="39" t="s">
        <v>8315</v>
      </c>
      <c r="S196" s="41">
        <f>(((J196/60)/60)/24)+DATE(1970,1,1)</f>
        <v>42375.996886574074</v>
      </c>
      <c r="T196" s="42">
        <f>(((I196/60)/60)/24)+DATE(1970,1,1)</f>
        <v>42435.996886574074</v>
      </c>
    </row>
    <row r="197" spans="1:20" customFormat="1" ht="43.5" x14ac:dyDescent="0.35">
      <c r="A197" s="9">
        <v>195</v>
      </c>
      <c r="B197" s="7" t="s">
        <v>197</v>
      </c>
      <c r="C197" s="7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2">
        <f>E197/D197</f>
        <v>0</v>
      </c>
      <c r="P197" s="22">
        <f>IF(ISERROR(E197/L197),0,E197/L197)</f>
        <v>0</v>
      </c>
      <c r="Q197" s="1" t="s">
        <v>8310</v>
      </c>
      <c r="R197" s="39" t="s">
        <v>8315</v>
      </c>
      <c r="S197" s="41">
        <f>(((J197/60)/60)/24)+DATE(1970,1,1)</f>
        <v>42135.67050925926</v>
      </c>
      <c r="T197" s="42">
        <f>(((I197/60)/60)/24)+DATE(1970,1,1)</f>
        <v>42195.67050925926</v>
      </c>
    </row>
    <row r="198" spans="1:20" customFormat="1" ht="43.5" x14ac:dyDescent="0.35">
      <c r="A198" s="9">
        <v>196</v>
      </c>
      <c r="B198" s="7" t="s">
        <v>198</v>
      </c>
      <c r="C198" s="7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2">
        <f>E198/D198</f>
        <v>0.41857142857142859</v>
      </c>
      <c r="P198" s="22">
        <f>IF(ISERROR(E198/L198),0,E198/L198)</f>
        <v>77.10526315789474</v>
      </c>
      <c r="Q198" s="1" t="s">
        <v>8310</v>
      </c>
      <c r="R198" s="39" t="s">
        <v>8315</v>
      </c>
      <c r="S198" s="41">
        <f>(((J198/60)/60)/24)+DATE(1970,1,1)</f>
        <v>42259.542800925927</v>
      </c>
      <c r="T198" s="42">
        <f>(((I198/60)/60)/24)+DATE(1970,1,1)</f>
        <v>42287.875</v>
      </c>
    </row>
    <row r="199" spans="1:20" customFormat="1" ht="43.5" x14ac:dyDescent="0.35">
      <c r="A199" s="9">
        <v>197</v>
      </c>
      <c r="B199" s="7" t="s">
        <v>199</v>
      </c>
      <c r="C199" s="7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2">
        <f>E199/D199</f>
        <v>0.1048</v>
      </c>
      <c r="P199" s="22">
        <f>IF(ISERROR(E199/L199),0,E199/L199)</f>
        <v>32.75</v>
      </c>
      <c r="Q199" s="1" t="s">
        <v>8310</v>
      </c>
      <c r="R199" s="39" t="s">
        <v>8315</v>
      </c>
      <c r="S199" s="41">
        <f>(((J199/60)/60)/24)+DATE(1970,1,1)</f>
        <v>42741.848379629635</v>
      </c>
      <c r="T199" s="42">
        <f>(((I199/60)/60)/24)+DATE(1970,1,1)</f>
        <v>42783.875</v>
      </c>
    </row>
    <row r="200" spans="1:20" customFormat="1" ht="43.5" x14ac:dyDescent="0.35">
      <c r="A200" s="9">
        <v>198</v>
      </c>
      <c r="B200" s="7" t="s">
        <v>200</v>
      </c>
      <c r="C200" s="7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2">
        <f>E200/D200</f>
        <v>1.116E-2</v>
      </c>
      <c r="P200" s="22">
        <f>IF(ISERROR(E200/L200),0,E200/L200)</f>
        <v>46.5</v>
      </c>
      <c r="Q200" s="1" t="s">
        <v>8310</v>
      </c>
      <c r="R200" s="39" t="s">
        <v>8315</v>
      </c>
      <c r="S200" s="41">
        <f>(((J200/60)/60)/24)+DATE(1970,1,1)</f>
        <v>41887.383356481485</v>
      </c>
      <c r="T200" s="42">
        <f>(((I200/60)/60)/24)+DATE(1970,1,1)</f>
        <v>41917.383356481485</v>
      </c>
    </row>
    <row r="201" spans="1:20" customFormat="1" ht="43.5" x14ac:dyDescent="0.35">
      <c r="A201" s="9">
        <v>199</v>
      </c>
      <c r="B201" s="7" t="s">
        <v>201</v>
      </c>
      <c r="C201" s="7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2">
        <f>E201/D201</f>
        <v>0</v>
      </c>
      <c r="P201" s="22">
        <f>IF(ISERROR(E201/L201),0,E201/L201)</f>
        <v>0</v>
      </c>
      <c r="Q201" s="1" t="s">
        <v>8310</v>
      </c>
      <c r="R201" s="39" t="s">
        <v>8315</v>
      </c>
      <c r="S201" s="41">
        <f>(((J201/60)/60)/24)+DATE(1970,1,1)</f>
        <v>42584.123865740738</v>
      </c>
      <c r="T201" s="42">
        <f>(((I201/60)/60)/24)+DATE(1970,1,1)</f>
        <v>42614.123865740738</v>
      </c>
    </row>
    <row r="202" spans="1:20" customFormat="1" ht="29" x14ac:dyDescent="0.35">
      <c r="A202" s="9">
        <v>200</v>
      </c>
      <c r="B202" s="7" t="s">
        <v>202</v>
      </c>
      <c r="C202" s="7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2">
        <f>E202/D202</f>
        <v>0.26192500000000002</v>
      </c>
      <c r="P202" s="22">
        <f>IF(ISERROR(E202/L202),0,E202/L202)</f>
        <v>87.308333333333337</v>
      </c>
      <c r="Q202" s="1" t="s">
        <v>8310</v>
      </c>
      <c r="R202" s="39" t="s">
        <v>8315</v>
      </c>
      <c r="S202" s="41">
        <f>(((J202/60)/60)/24)+DATE(1970,1,1)</f>
        <v>41867.083368055559</v>
      </c>
      <c r="T202" s="42">
        <f>(((I202/60)/60)/24)+DATE(1970,1,1)</f>
        <v>41897.083368055559</v>
      </c>
    </row>
    <row r="203" spans="1:20" customFormat="1" ht="43.5" x14ac:dyDescent="0.35">
      <c r="A203" s="9">
        <v>201</v>
      </c>
      <c r="B203" s="7" t="s">
        <v>203</v>
      </c>
      <c r="C203" s="7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2">
        <f>E203/D203</f>
        <v>0.58461538461538465</v>
      </c>
      <c r="P203" s="22">
        <f>IF(ISERROR(E203/L203),0,E203/L203)</f>
        <v>54.285714285714285</v>
      </c>
      <c r="Q203" s="1" t="s">
        <v>8310</v>
      </c>
      <c r="R203" s="39" t="s">
        <v>8315</v>
      </c>
      <c r="S203" s="41">
        <f>(((J203/60)/60)/24)+DATE(1970,1,1)</f>
        <v>42023.818622685183</v>
      </c>
      <c r="T203" s="42">
        <f>(((I203/60)/60)/24)+DATE(1970,1,1)</f>
        <v>42043.818622685183</v>
      </c>
    </row>
    <row r="204" spans="1:20" customFormat="1" x14ac:dyDescent="0.35">
      <c r="A204" s="9">
        <v>202</v>
      </c>
      <c r="B204" s="7" t="s">
        <v>204</v>
      </c>
      <c r="C204" s="7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2">
        <f>E204/D204</f>
        <v>0</v>
      </c>
      <c r="P204" s="22">
        <f>IF(ISERROR(E204/L204),0,E204/L204)</f>
        <v>0</v>
      </c>
      <c r="Q204" s="1" t="s">
        <v>8310</v>
      </c>
      <c r="R204" s="39" t="s">
        <v>8315</v>
      </c>
      <c r="S204" s="41">
        <f>(((J204/60)/60)/24)+DATE(1970,1,1)</f>
        <v>42255.927824074075</v>
      </c>
      <c r="T204" s="42">
        <f>(((I204/60)/60)/24)+DATE(1970,1,1)</f>
        <v>42285.874305555553</v>
      </c>
    </row>
    <row r="205" spans="1:20" customFormat="1" ht="43.5" x14ac:dyDescent="0.35">
      <c r="A205" s="9">
        <v>203</v>
      </c>
      <c r="B205" s="7" t="s">
        <v>205</v>
      </c>
      <c r="C205" s="7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2">
        <f>E205/D205</f>
        <v>0.2984</v>
      </c>
      <c r="P205" s="22">
        <f>IF(ISERROR(E205/L205),0,E205/L205)</f>
        <v>93.25</v>
      </c>
      <c r="Q205" s="1" t="s">
        <v>8310</v>
      </c>
      <c r="R205" s="39" t="s">
        <v>8315</v>
      </c>
      <c r="S205" s="41">
        <f>(((J205/60)/60)/24)+DATE(1970,1,1)</f>
        <v>41973.847962962958</v>
      </c>
      <c r="T205" s="42">
        <f>(((I205/60)/60)/24)+DATE(1970,1,1)</f>
        <v>42033.847962962958</v>
      </c>
    </row>
    <row r="206" spans="1:20" customFormat="1" ht="43.5" x14ac:dyDescent="0.35">
      <c r="A206" s="9">
        <v>204</v>
      </c>
      <c r="B206" s="7" t="s">
        <v>206</v>
      </c>
      <c r="C206" s="7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2">
        <f>E206/D206</f>
        <v>0.50721666666666665</v>
      </c>
      <c r="P206" s="22">
        <f>IF(ISERROR(E206/L206),0,E206/L206)</f>
        <v>117.68368136117556</v>
      </c>
      <c r="Q206" s="1" t="s">
        <v>8310</v>
      </c>
      <c r="R206" s="39" t="s">
        <v>8315</v>
      </c>
      <c r="S206" s="41">
        <f>(((J206/60)/60)/24)+DATE(1970,1,1)</f>
        <v>42556.583368055552</v>
      </c>
      <c r="T206" s="42">
        <f>(((I206/60)/60)/24)+DATE(1970,1,1)</f>
        <v>42586.583368055552</v>
      </c>
    </row>
    <row r="207" spans="1:20" customFormat="1" ht="43.5" x14ac:dyDescent="0.35">
      <c r="A207" s="9">
        <v>205</v>
      </c>
      <c r="B207" s="7" t="s">
        <v>207</v>
      </c>
      <c r="C207" s="7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2">
        <f>E207/D207</f>
        <v>0.16250000000000001</v>
      </c>
      <c r="P207" s="22">
        <f>IF(ISERROR(E207/L207),0,E207/L207)</f>
        <v>76.470588235294116</v>
      </c>
      <c r="Q207" s="1" t="s">
        <v>8310</v>
      </c>
      <c r="R207" s="39" t="s">
        <v>8315</v>
      </c>
      <c r="S207" s="41">
        <f>(((J207/60)/60)/24)+DATE(1970,1,1)</f>
        <v>42248.632199074069</v>
      </c>
      <c r="T207" s="42">
        <f>(((I207/60)/60)/24)+DATE(1970,1,1)</f>
        <v>42283.632199074069</v>
      </c>
    </row>
    <row r="208" spans="1:20" customFormat="1" ht="43.5" x14ac:dyDescent="0.35">
      <c r="A208" s="9">
        <v>206</v>
      </c>
      <c r="B208" s="7" t="s">
        <v>208</v>
      </c>
      <c r="C208" s="7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2">
        <f>E208/D208</f>
        <v>0</v>
      </c>
      <c r="P208" s="22">
        <f>IF(ISERROR(E208/L208),0,E208/L208)</f>
        <v>0</v>
      </c>
      <c r="Q208" s="1" t="s">
        <v>8310</v>
      </c>
      <c r="R208" s="39" t="s">
        <v>8315</v>
      </c>
      <c r="S208" s="41">
        <f>(((J208/60)/60)/24)+DATE(1970,1,1)</f>
        <v>42567.004432870366</v>
      </c>
      <c r="T208" s="42">
        <f>(((I208/60)/60)/24)+DATE(1970,1,1)</f>
        <v>42588.004432870366</v>
      </c>
    </row>
    <row r="209" spans="1:20" customFormat="1" ht="43.5" x14ac:dyDescent="0.35">
      <c r="A209" s="9">
        <v>207</v>
      </c>
      <c r="B209" s="7" t="s">
        <v>209</v>
      </c>
      <c r="C209" s="7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2">
        <f>E209/D209</f>
        <v>0.15214285714285714</v>
      </c>
      <c r="P209" s="22">
        <f>IF(ISERROR(E209/L209),0,E209/L209)</f>
        <v>163.84615384615384</v>
      </c>
      <c r="Q209" s="1" t="s">
        <v>8310</v>
      </c>
      <c r="R209" s="39" t="s">
        <v>8315</v>
      </c>
      <c r="S209" s="41">
        <f>(((J209/60)/60)/24)+DATE(1970,1,1)</f>
        <v>41978.197199074071</v>
      </c>
      <c r="T209" s="42">
        <f>(((I209/60)/60)/24)+DATE(1970,1,1)</f>
        <v>42008.197199074071</v>
      </c>
    </row>
    <row r="210" spans="1:20" customFormat="1" ht="43.5" x14ac:dyDescent="0.35">
      <c r="A210" s="9">
        <v>208</v>
      </c>
      <c r="B210" s="7" t="s">
        <v>210</v>
      </c>
      <c r="C210" s="7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2">
        <f>E210/D210</f>
        <v>0</v>
      </c>
      <c r="P210" s="22">
        <f>IF(ISERROR(E210/L210),0,E210/L210)</f>
        <v>0</v>
      </c>
      <c r="Q210" s="1" t="s">
        <v>8310</v>
      </c>
      <c r="R210" s="39" t="s">
        <v>8315</v>
      </c>
      <c r="S210" s="41">
        <f>(((J210/60)/60)/24)+DATE(1970,1,1)</f>
        <v>41959.369988425926</v>
      </c>
      <c r="T210" s="42">
        <f>(((I210/60)/60)/24)+DATE(1970,1,1)</f>
        <v>41989.369988425926</v>
      </c>
    </row>
    <row r="211" spans="1:20" customFormat="1" ht="43.5" x14ac:dyDescent="0.35">
      <c r="A211" s="9">
        <v>209</v>
      </c>
      <c r="B211" s="7" t="s">
        <v>211</v>
      </c>
      <c r="C211" s="7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2">
        <f>E211/D211</f>
        <v>0</v>
      </c>
      <c r="P211" s="22">
        <f>IF(ISERROR(E211/L211),0,E211/L211)</f>
        <v>0</v>
      </c>
      <c r="Q211" s="1" t="s">
        <v>8310</v>
      </c>
      <c r="R211" s="39" t="s">
        <v>8315</v>
      </c>
      <c r="S211" s="41">
        <f>(((J211/60)/60)/24)+DATE(1970,1,1)</f>
        <v>42165.922858796301</v>
      </c>
      <c r="T211" s="42">
        <f>(((I211/60)/60)/24)+DATE(1970,1,1)</f>
        <v>42195.922858796301</v>
      </c>
    </row>
    <row r="212" spans="1:20" customFormat="1" ht="43.5" x14ac:dyDescent="0.35">
      <c r="A212" s="9">
        <v>210</v>
      </c>
      <c r="B212" s="7" t="s">
        <v>212</v>
      </c>
      <c r="C212" s="7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2">
        <f>E212/D212</f>
        <v>0.2525</v>
      </c>
      <c r="P212" s="22">
        <f>IF(ISERROR(E212/L212),0,E212/L212)</f>
        <v>91.818181818181813</v>
      </c>
      <c r="Q212" s="1" t="s">
        <v>8310</v>
      </c>
      <c r="R212" s="39" t="s">
        <v>8315</v>
      </c>
      <c r="S212" s="41">
        <f>(((J212/60)/60)/24)+DATE(1970,1,1)</f>
        <v>42249.064722222218</v>
      </c>
      <c r="T212" s="42">
        <f>(((I212/60)/60)/24)+DATE(1970,1,1)</f>
        <v>42278.208333333328</v>
      </c>
    </row>
    <row r="213" spans="1:20" customFormat="1" ht="43.5" x14ac:dyDescent="0.35">
      <c r="A213" s="9">
        <v>211</v>
      </c>
      <c r="B213" s="7" t="s">
        <v>213</v>
      </c>
      <c r="C213" s="7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2">
        <f>E213/D213</f>
        <v>0.44600000000000001</v>
      </c>
      <c r="P213" s="22">
        <f>IF(ISERROR(E213/L213),0,E213/L213)</f>
        <v>185.83333333333334</v>
      </c>
      <c r="Q213" s="1" t="s">
        <v>8310</v>
      </c>
      <c r="R213" s="39" t="s">
        <v>8315</v>
      </c>
      <c r="S213" s="41">
        <f>(((J213/60)/60)/24)+DATE(1970,1,1)</f>
        <v>42236.159918981488</v>
      </c>
      <c r="T213" s="42">
        <f>(((I213/60)/60)/24)+DATE(1970,1,1)</f>
        <v>42266.159918981488</v>
      </c>
    </row>
    <row r="214" spans="1:20" customFormat="1" ht="29" x14ac:dyDescent="0.35">
      <c r="A214" s="9">
        <v>212</v>
      </c>
      <c r="B214" s="7" t="s">
        <v>214</v>
      </c>
      <c r="C214" s="7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2">
        <f>E214/D214</f>
        <v>1.5873015873015873E-4</v>
      </c>
      <c r="P214" s="22">
        <f>IF(ISERROR(E214/L214),0,E214/L214)</f>
        <v>1</v>
      </c>
      <c r="Q214" s="1" t="s">
        <v>8310</v>
      </c>
      <c r="R214" s="39" t="s">
        <v>8315</v>
      </c>
      <c r="S214" s="41">
        <f>(((J214/60)/60)/24)+DATE(1970,1,1)</f>
        <v>42416.881018518514</v>
      </c>
      <c r="T214" s="42">
        <f>(((I214/60)/60)/24)+DATE(1970,1,1)</f>
        <v>42476.839351851857</v>
      </c>
    </row>
    <row r="215" spans="1:20" customFormat="1" ht="29" x14ac:dyDescent="0.35">
      <c r="A215" s="9">
        <v>213</v>
      </c>
      <c r="B215" s="7" t="s">
        <v>215</v>
      </c>
      <c r="C215" s="7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2">
        <f>E215/D215</f>
        <v>4.0000000000000002E-4</v>
      </c>
      <c r="P215" s="22">
        <f>IF(ISERROR(E215/L215),0,E215/L215)</f>
        <v>20</v>
      </c>
      <c r="Q215" s="1" t="s">
        <v>8310</v>
      </c>
      <c r="R215" s="39" t="s">
        <v>8315</v>
      </c>
      <c r="S215" s="41">
        <f>(((J215/60)/60)/24)+DATE(1970,1,1)</f>
        <v>42202.594293981485</v>
      </c>
      <c r="T215" s="42">
        <f>(((I215/60)/60)/24)+DATE(1970,1,1)</f>
        <v>42232.587974537033</v>
      </c>
    </row>
    <row r="216" spans="1:20" customFormat="1" ht="43.5" x14ac:dyDescent="0.35">
      <c r="A216" s="9">
        <v>214</v>
      </c>
      <c r="B216" s="7" t="s">
        <v>216</v>
      </c>
      <c r="C216" s="7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2">
        <f>E216/D216</f>
        <v>8.0000000000000007E-5</v>
      </c>
      <c r="P216" s="22">
        <f>IF(ISERROR(E216/L216),0,E216/L216)</f>
        <v>1</v>
      </c>
      <c r="Q216" s="1" t="s">
        <v>8310</v>
      </c>
      <c r="R216" s="39" t="s">
        <v>8315</v>
      </c>
      <c r="S216" s="41">
        <f>(((J216/60)/60)/24)+DATE(1970,1,1)</f>
        <v>42009.64061342593</v>
      </c>
      <c r="T216" s="42">
        <f>(((I216/60)/60)/24)+DATE(1970,1,1)</f>
        <v>42069.64061342593</v>
      </c>
    </row>
    <row r="217" spans="1:20" customFormat="1" ht="43.5" x14ac:dyDescent="0.35">
      <c r="A217" s="9">
        <v>215</v>
      </c>
      <c r="B217" s="7" t="s">
        <v>217</v>
      </c>
      <c r="C217" s="7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2">
        <f>E217/D217</f>
        <v>2.2727272727272726E-3</v>
      </c>
      <c r="P217" s="22">
        <f>IF(ISERROR(E217/L217),0,E217/L217)</f>
        <v>10</v>
      </c>
      <c r="Q217" s="1" t="s">
        <v>8310</v>
      </c>
      <c r="R217" s="39" t="s">
        <v>8315</v>
      </c>
      <c r="S217" s="41">
        <f>(((J217/60)/60)/24)+DATE(1970,1,1)</f>
        <v>42375.230115740742</v>
      </c>
      <c r="T217" s="42">
        <f>(((I217/60)/60)/24)+DATE(1970,1,1)</f>
        <v>42417.999305555553</v>
      </c>
    </row>
    <row r="218" spans="1:20" customFormat="1" ht="43.5" x14ac:dyDescent="0.35">
      <c r="A218" s="9">
        <v>216</v>
      </c>
      <c r="B218" s="7" t="s">
        <v>218</v>
      </c>
      <c r="C218" s="7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2">
        <f>E218/D218</f>
        <v>0.55698440000000005</v>
      </c>
      <c r="P218" s="22">
        <f>IF(ISERROR(E218/L218),0,E218/L218)</f>
        <v>331.53833333333336</v>
      </c>
      <c r="Q218" s="1" t="s">
        <v>8310</v>
      </c>
      <c r="R218" s="39" t="s">
        <v>8315</v>
      </c>
      <c r="S218" s="41">
        <f>(((J218/60)/60)/24)+DATE(1970,1,1)</f>
        <v>42066.958761574075</v>
      </c>
      <c r="T218" s="42">
        <f>(((I218/60)/60)/24)+DATE(1970,1,1)</f>
        <v>42116.917094907403</v>
      </c>
    </row>
    <row r="219" spans="1:20" customFormat="1" x14ac:dyDescent="0.35">
      <c r="A219" s="9">
        <v>217</v>
      </c>
      <c r="B219" s="7" t="s">
        <v>219</v>
      </c>
      <c r="C219" s="7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2">
        <f>E219/D219</f>
        <v>0.11942999999999999</v>
      </c>
      <c r="P219" s="22">
        <f>IF(ISERROR(E219/L219),0,E219/L219)</f>
        <v>314.28947368421052</v>
      </c>
      <c r="Q219" s="1" t="s">
        <v>8310</v>
      </c>
      <c r="R219" s="39" t="s">
        <v>8315</v>
      </c>
      <c r="S219" s="41">
        <f>(((J219/60)/60)/24)+DATE(1970,1,1)</f>
        <v>41970.64061342593</v>
      </c>
      <c r="T219" s="42">
        <f>(((I219/60)/60)/24)+DATE(1970,1,1)</f>
        <v>42001.64061342593</v>
      </c>
    </row>
    <row r="220" spans="1:20" customFormat="1" ht="43.5" x14ac:dyDescent="0.35">
      <c r="A220" s="9">
        <v>218</v>
      </c>
      <c r="B220" s="7" t="s">
        <v>220</v>
      </c>
      <c r="C220" s="7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2">
        <f>E220/D220</f>
        <v>0.02</v>
      </c>
      <c r="P220" s="22">
        <f>IF(ISERROR(E220/L220),0,E220/L220)</f>
        <v>100</v>
      </c>
      <c r="Q220" s="1" t="s">
        <v>8310</v>
      </c>
      <c r="R220" s="39" t="s">
        <v>8315</v>
      </c>
      <c r="S220" s="41">
        <f>(((J220/60)/60)/24)+DATE(1970,1,1)</f>
        <v>42079.628344907411</v>
      </c>
      <c r="T220" s="42">
        <f>(((I220/60)/60)/24)+DATE(1970,1,1)</f>
        <v>42139.628344907411</v>
      </c>
    </row>
    <row r="221" spans="1:20" customFormat="1" ht="29" x14ac:dyDescent="0.35">
      <c r="A221" s="9">
        <v>219</v>
      </c>
      <c r="B221" s="7" t="s">
        <v>221</v>
      </c>
      <c r="C221" s="7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2">
        <f>E221/D221</f>
        <v>0.17630000000000001</v>
      </c>
      <c r="P221" s="22">
        <f>IF(ISERROR(E221/L221),0,E221/L221)</f>
        <v>115.98684210526316</v>
      </c>
      <c r="Q221" s="1" t="s">
        <v>8310</v>
      </c>
      <c r="R221" s="39" t="s">
        <v>8315</v>
      </c>
      <c r="S221" s="41">
        <f>(((J221/60)/60)/24)+DATE(1970,1,1)</f>
        <v>42429.326678240745</v>
      </c>
      <c r="T221" s="42">
        <f>(((I221/60)/60)/24)+DATE(1970,1,1)</f>
        <v>42461.290972222225</v>
      </c>
    </row>
    <row r="222" spans="1:20" customFormat="1" ht="43.5" x14ac:dyDescent="0.35">
      <c r="A222" s="9">
        <v>220</v>
      </c>
      <c r="B222" s="7" t="s">
        <v>222</v>
      </c>
      <c r="C222" s="7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2">
        <f>E222/D222</f>
        <v>7.1999999999999998E-3</v>
      </c>
      <c r="P222" s="22">
        <f>IF(ISERROR(E222/L222),0,E222/L222)</f>
        <v>120</v>
      </c>
      <c r="Q222" s="1" t="s">
        <v>8310</v>
      </c>
      <c r="R222" s="39" t="s">
        <v>8315</v>
      </c>
      <c r="S222" s="41">
        <f>(((J222/60)/60)/24)+DATE(1970,1,1)</f>
        <v>42195.643865740742</v>
      </c>
      <c r="T222" s="42">
        <f>(((I222/60)/60)/24)+DATE(1970,1,1)</f>
        <v>42236.837499999994</v>
      </c>
    </row>
    <row r="223" spans="1:20" customFormat="1" x14ac:dyDescent="0.35">
      <c r="A223" s="9">
        <v>221</v>
      </c>
      <c r="B223" s="7" t="s">
        <v>223</v>
      </c>
      <c r="C223" s="7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2">
        <f>E223/D223</f>
        <v>0</v>
      </c>
      <c r="P223" s="22">
        <f>IF(ISERROR(E223/L223),0,E223/L223)</f>
        <v>0</v>
      </c>
      <c r="Q223" s="1" t="s">
        <v>8310</v>
      </c>
      <c r="R223" s="39" t="s">
        <v>8315</v>
      </c>
      <c r="S223" s="41">
        <f>(((J223/60)/60)/24)+DATE(1970,1,1)</f>
        <v>42031.837546296301</v>
      </c>
      <c r="T223" s="42">
        <f>(((I223/60)/60)/24)+DATE(1970,1,1)</f>
        <v>42091.79587962963</v>
      </c>
    </row>
    <row r="224" spans="1:20" customFormat="1" ht="43.5" x14ac:dyDescent="0.35">
      <c r="A224" s="9">
        <v>222</v>
      </c>
      <c r="B224" s="7" t="s">
        <v>224</v>
      </c>
      <c r="C224" s="7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2">
        <f>E224/D224</f>
        <v>0.13</v>
      </c>
      <c r="P224" s="22">
        <f>IF(ISERROR(E224/L224),0,E224/L224)</f>
        <v>65</v>
      </c>
      <c r="Q224" s="1" t="s">
        <v>8310</v>
      </c>
      <c r="R224" s="39" t="s">
        <v>8315</v>
      </c>
      <c r="S224" s="41">
        <f>(((J224/60)/60)/24)+DATE(1970,1,1)</f>
        <v>42031.769884259258</v>
      </c>
      <c r="T224" s="42">
        <f>(((I224/60)/60)/24)+DATE(1970,1,1)</f>
        <v>42090.110416666663</v>
      </c>
    </row>
    <row r="225" spans="1:20" customFormat="1" ht="43.5" x14ac:dyDescent="0.35">
      <c r="A225" s="9">
        <v>223</v>
      </c>
      <c r="B225" s="7" t="s">
        <v>225</v>
      </c>
      <c r="C225" s="7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2">
        <f>E225/D225</f>
        <v>0</v>
      </c>
      <c r="P225" s="22">
        <f>IF(ISERROR(E225/L225),0,E225/L225)</f>
        <v>0</v>
      </c>
      <c r="Q225" s="1" t="s">
        <v>8310</v>
      </c>
      <c r="R225" s="39" t="s">
        <v>8315</v>
      </c>
      <c r="S225" s="41">
        <f>(((J225/60)/60)/24)+DATE(1970,1,1)</f>
        <v>42482.048032407409</v>
      </c>
      <c r="T225" s="42">
        <f>(((I225/60)/60)/24)+DATE(1970,1,1)</f>
        <v>42512.045138888891</v>
      </c>
    </row>
    <row r="226" spans="1:20" customFormat="1" ht="43.5" x14ac:dyDescent="0.35">
      <c r="A226" s="9">
        <v>224</v>
      </c>
      <c r="B226" s="7" t="s">
        <v>226</v>
      </c>
      <c r="C226" s="7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2">
        <f>E226/D226</f>
        <v>0</v>
      </c>
      <c r="P226" s="22">
        <f>IF(ISERROR(E226/L226),0,E226/L226)</f>
        <v>0</v>
      </c>
      <c r="Q226" s="1" t="s">
        <v>8310</v>
      </c>
      <c r="R226" s="39" t="s">
        <v>8315</v>
      </c>
      <c r="S226" s="41">
        <f>(((J226/60)/60)/24)+DATE(1970,1,1)</f>
        <v>42135.235254629632</v>
      </c>
      <c r="T226" s="42">
        <f>(((I226/60)/60)/24)+DATE(1970,1,1)</f>
        <v>42195.235254629632</v>
      </c>
    </row>
    <row r="227" spans="1:20" customFormat="1" ht="43.5" x14ac:dyDescent="0.35">
      <c r="A227" s="9">
        <v>225</v>
      </c>
      <c r="B227" s="7" t="s">
        <v>227</v>
      </c>
      <c r="C227" s="7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2">
        <f>E227/D227</f>
        <v>0</v>
      </c>
      <c r="P227" s="22">
        <f>IF(ISERROR(E227/L227),0,E227/L227)</f>
        <v>0</v>
      </c>
      <c r="Q227" s="1" t="s">
        <v>8310</v>
      </c>
      <c r="R227" s="39" t="s">
        <v>8315</v>
      </c>
      <c r="S227" s="41">
        <f>(((J227/60)/60)/24)+DATE(1970,1,1)</f>
        <v>42438.961273148147</v>
      </c>
      <c r="T227" s="42">
        <f>(((I227/60)/60)/24)+DATE(1970,1,1)</f>
        <v>42468.919606481482</v>
      </c>
    </row>
    <row r="228" spans="1:20" customFormat="1" ht="29" x14ac:dyDescent="0.35">
      <c r="A228" s="9">
        <v>226</v>
      </c>
      <c r="B228" s="7" t="s">
        <v>228</v>
      </c>
      <c r="C228" s="7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2">
        <f>E228/D228</f>
        <v>8.6206896551724137E-3</v>
      </c>
      <c r="P228" s="22">
        <f>IF(ISERROR(E228/L228),0,E228/L228)</f>
        <v>125</v>
      </c>
      <c r="Q228" s="1" t="s">
        <v>8310</v>
      </c>
      <c r="R228" s="39" t="s">
        <v>8315</v>
      </c>
      <c r="S228" s="41">
        <f>(((J228/60)/60)/24)+DATE(1970,1,1)</f>
        <v>42106.666018518517</v>
      </c>
      <c r="T228" s="42">
        <f>(((I228/60)/60)/24)+DATE(1970,1,1)</f>
        <v>42155.395138888889</v>
      </c>
    </row>
    <row r="229" spans="1:20" customFormat="1" ht="43.5" x14ac:dyDescent="0.35">
      <c r="A229" s="9">
        <v>227</v>
      </c>
      <c r="B229" s="7" t="s">
        <v>229</v>
      </c>
      <c r="C229" s="7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2">
        <f>E229/D229</f>
        <v>0</v>
      </c>
      <c r="P229" s="22">
        <f>IF(ISERROR(E229/L229),0,E229/L229)</f>
        <v>0</v>
      </c>
      <c r="Q229" s="1" t="s">
        <v>8310</v>
      </c>
      <c r="R229" s="39" t="s">
        <v>8315</v>
      </c>
      <c r="S229" s="41">
        <f>(((J229/60)/60)/24)+DATE(1970,1,1)</f>
        <v>42164.893993055557</v>
      </c>
      <c r="T229" s="42">
        <f>(((I229/60)/60)/24)+DATE(1970,1,1)</f>
        <v>42194.893993055557</v>
      </c>
    </row>
    <row r="230" spans="1:20" customFormat="1" ht="29" x14ac:dyDescent="0.35">
      <c r="A230" s="9">
        <v>228</v>
      </c>
      <c r="B230" s="7" t="s">
        <v>230</v>
      </c>
      <c r="C230" s="7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2">
        <f>E230/D230</f>
        <v>0</v>
      </c>
      <c r="P230" s="22">
        <f>IF(ISERROR(E230/L230),0,E230/L230)</f>
        <v>0</v>
      </c>
      <c r="Q230" s="1" t="s">
        <v>8310</v>
      </c>
      <c r="R230" s="39" t="s">
        <v>8315</v>
      </c>
      <c r="S230" s="41">
        <f>(((J230/60)/60)/24)+DATE(1970,1,1)</f>
        <v>42096.686400462961</v>
      </c>
      <c r="T230" s="42">
        <f>(((I230/60)/60)/24)+DATE(1970,1,1)</f>
        <v>42156.686400462961</v>
      </c>
    </row>
    <row r="231" spans="1:20" customFormat="1" ht="43.5" x14ac:dyDescent="0.35">
      <c r="A231" s="9">
        <v>229</v>
      </c>
      <c r="B231" s="7" t="s">
        <v>231</v>
      </c>
      <c r="C231" s="7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2">
        <f>E231/D231</f>
        <v>0</v>
      </c>
      <c r="P231" s="22">
        <f>IF(ISERROR(E231/L231),0,E231/L231)</f>
        <v>0</v>
      </c>
      <c r="Q231" s="1" t="s">
        <v>8310</v>
      </c>
      <c r="R231" s="39" t="s">
        <v>8315</v>
      </c>
      <c r="S231" s="41">
        <f>(((J231/60)/60)/24)+DATE(1970,1,1)</f>
        <v>42383.933993055558</v>
      </c>
      <c r="T231" s="42">
        <f>(((I231/60)/60)/24)+DATE(1970,1,1)</f>
        <v>42413.933993055558</v>
      </c>
    </row>
    <row r="232" spans="1:20" customFormat="1" ht="43.5" x14ac:dyDescent="0.35">
      <c r="A232" s="9">
        <v>230</v>
      </c>
      <c r="B232" s="7" t="s">
        <v>232</v>
      </c>
      <c r="C232" s="7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2">
        <f>E232/D232</f>
        <v>4.0000000000000001E-3</v>
      </c>
      <c r="P232" s="22">
        <f>IF(ISERROR(E232/L232),0,E232/L232)</f>
        <v>30</v>
      </c>
      <c r="Q232" s="1" t="s">
        <v>8310</v>
      </c>
      <c r="R232" s="39" t="s">
        <v>8315</v>
      </c>
      <c r="S232" s="41">
        <f>(((J232/60)/60)/24)+DATE(1970,1,1)</f>
        <v>42129.777210648142</v>
      </c>
      <c r="T232" s="42">
        <f>(((I232/60)/60)/24)+DATE(1970,1,1)</f>
        <v>42159.777210648142</v>
      </c>
    </row>
    <row r="233" spans="1:20" customFormat="1" ht="43.5" x14ac:dyDescent="0.35">
      <c r="A233" s="9">
        <v>231</v>
      </c>
      <c r="B233" s="7" t="s">
        <v>233</v>
      </c>
      <c r="C233" s="7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2">
        <f>E233/D233</f>
        <v>0</v>
      </c>
      <c r="P233" s="22">
        <f>IF(ISERROR(E233/L233),0,E233/L233)</f>
        <v>0</v>
      </c>
      <c r="Q233" s="1" t="s">
        <v>8310</v>
      </c>
      <c r="R233" s="39" t="s">
        <v>8315</v>
      </c>
      <c r="S233" s="41">
        <f>(((J233/60)/60)/24)+DATE(1970,1,1)</f>
        <v>42341.958923611113</v>
      </c>
      <c r="T233" s="42">
        <f>(((I233/60)/60)/24)+DATE(1970,1,1)</f>
        <v>42371.958923611113</v>
      </c>
    </row>
    <row r="234" spans="1:20" customFormat="1" ht="43.5" x14ac:dyDescent="0.35">
      <c r="A234" s="9">
        <v>232</v>
      </c>
      <c r="B234" s="7" t="s">
        <v>234</v>
      </c>
      <c r="C234" s="7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2">
        <f>E234/D234</f>
        <v>2.75E-2</v>
      </c>
      <c r="P234" s="22">
        <f>IF(ISERROR(E234/L234),0,E234/L234)</f>
        <v>15.714285714285714</v>
      </c>
      <c r="Q234" s="1" t="s">
        <v>8310</v>
      </c>
      <c r="R234" s="39" t="s">
        <v>8315</v>
      </c>
      <c r="S234" s="41">
        <f>(((J234/60)/60)/24)+DATE(1970,1,1)</f>
        <v>42032.82576388889</v>
      </c>
      <c r="T234" s="42">
        <f>(((I234/60)/60)/24)+DATE(1970,1,1)</f>
        <v>42062.82576388889</v>
      </c>
    </row>
    <row r="235" spans="1:20" customFormat="1" ht="43.5" x14ac:dyDescent="0.35">
      <c r="A235" s="9">
        <v>233</v>
      </c>
      <c r="B235" s="7" t="s">
        <v>235</v>
      </c>
      <c r="C235" s="7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2">
        <f>E235/D235</f>
        <v>0</v>
      </c>
      <c r="P235" s="22">
        <f>IF(ISERROR(E235/L235),0,E235/L235)</f>
        <v>0</v>
      </c>
      <c r="Q235" s="1" t="s">
        <v>8310</v>
      </c>
      <c r="R235" s="39" t="s">
        <v>8315</v>
      </c>
      <c r="S235" s="41">
        <f>(((J235/60)/60)/24)+DATE(1970,1,1)</f>
        <v>42612.911712962959</v>
      </c>
      <c r="T235" s="42">
        <f>(((I235/60)/60)/24)+DATE(1970,1,1)</f>
        <v>42642.911712962959</v>
      </c>
    </row>
    <row r="236" spans="1:20" customFormat="1" ht="43.5" x14ac:dyDescent="0.35">
      <c r="A236" s="9">
        <v>234</v>
      </c>
      <c r="B236" s="7" t="s">
        <v>236</v>
      </c>
      <c r="C236" s="7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2">
        <f>E236/D236</f>
        <v>0.40100000000000002</v>
      </c>
      <c r="P236" s="22">
        <f>IF(ISERROR(E236/L236),0,E236/L236)</f>
        <v>80.2</v>
      </c>
      <c r="Q236" s="1" t="s">
        <v>8310</v>
      </c>
      <c r="R236" s="39" t="s">
        <v>8315</v>
      </c>
      <c r="S236" s="41">
        <f>(((J236/60)/60)/24)+DATE(1970,1,1)</f>
        <v>42136.035405092596</v>
      </c>
      <c r="T236" s="42">
        <f>(((I236/60)/60)/24)+DATE(1970,1,1)</f>
        <v>42176.035405092596</v>
      </c>
    </row>
    <row r="237" spans="1:20" customFormat="1" ht="29" x14ac:dyDescent="0.35">
      <c r="A237" s="9">
        <v>235</v>
      </c>
      <c r="B237" s="7" t="s">
        <v>237</v>
      </c>
      <c r="C237" s="7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2">
        <f>E237/D237</f>
        <v>0</v>
      </c>
      <c r="P237" s="22">
        <f>IF(ISERROR(E237/L237),0,E237/L237)</f>
        <v>0</v>
      </c>
      <c r="Q237" s="1" t="s">
        <v>8310</v>
      </c>
      <c r="R237" s="39" t="s">
        <v>8315</v>
      </c>
      <c r="S237" s="41">
        <f>(((J237/60)/60)/24)+DATE(1970,1,1)</f>
        <v>42164.908530092594</v>
      </c>
      <c r="T237" s="42">
        <f>(((I237/60)/60)/24)+DATE(1970,1,1)</f>
        <v>42194.908530092594</v>
      </c>
    </row>
    <row r="238" spans="1:20" customFormat="1" ht="43.5" x14ac:dyDescent="0.35">
      <c r="A238" s="9">
        <v>236</v>
      </c>
      <c r="B238" s="7" t="s">
        <v>238</v>
      </c>
      <c r="C238" s="7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2">
        <f>E238/D238</f>
        <v>0</v>
      </c>
      <c r="P238" s="22">
        <f>IF(ISERROR(E238/L238),0,E238/L238)</f>
        <v>0</v>
      </c>
      <c r="Q238" s="1" t="s">
        <v>8310</v>
      </c>
      <c r="R238" s="39" t="s">
        <v>8315</v>
      </c>
      <c r="S238" s="41">
        <f>(((J238/60)/60)/24)+DATE(1970,1,1)</f>
        <v>42321.08447916666</v>
      </c>
      <c r="T238" s="42">
        <f>(((I238/60)/60)/24)+DATE(1970,1,1)</f>
        <v>42374</v>
      </c>
    </row>
    <row r="239" spans="1:20" customFormat="1" x14ac:dyDescent="0.35">
      <c r="A239" s="9">
        <v>237</v>
      </c>
      <c r="B239" s="7" t="s">
        <v>239</v>
      </c>
      <c r="C239" s="7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2">
        <f>E239/D239</f>
        <v>3.3333333333333335E-3</v>
      </c>
      <c r="P239" s="22">
        <f>IF(ISERROR(E239/L239),0,E239/L239)</f>
        <v>50</v>
      </c>
      <c r="Q239" s="1" t="s">
        <v>8310</v>
      </c>
      <c r="R239" s="39" t="s">
        <v>8315</v>
      </c>
      <c r="S239" s="41">
        <f>(((J239/60)/60)/24)+DATE(1970,1,1)</f>
        <v>42377.577187499999</v>
      </c>
      <c r="T239" s="42">
        <f>(((I239/60)/60)/24)+DATE(1970,1,1)</f>
        <v>42437.577187499999</v>
      </c>
    </row>
    <row r="240" spans="1:20" customFormat="1" ht="43.5" x14ac:dyDescent="0.35">
      <c r="A240" s="9">
        <v>238</v>
      </c>
      <c r="B240" s="7" t="s">
        <v>240</v>
      </c>
      <c r="C240" s="7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2">
        <f>E240/D240</f>
        <v>0</v>
      </c>
      <c r="P240" s="22">
        <f>IF(ISERROR(E240/L240),0,E240/L240)</f>
        <v>0</v>
      </c>
      <c r="Q240" s="1" t="s">
        <v>8310</v>
      </c>
      <c r="R240" s="39" t="s">
        <v>8315</v>
      </c>
      <c r="S240" s="41">
        <f>(((J240/60)/60)/24)+DATE(1970,1,1)</f>
        <v>42713.962499999994</v>
      </c>
      <c r="T240" s="42">
        <f>(((I240/60)/60)/24)+DATE(1970,1,1)</f>
        <v>42734.375</v>
      </c>
    </row>
    <row r="241" spans="1:20" customFormat="1" ht="43.5" x14ac:dyDescent="0.35">
      <c r="A241" s="9">
        <v>239</v>
      </c>
      <c r="B241" s="7" t="s">
        <v>241</v>
      </c>
      <c r="C241" s="7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2">
        <f>E241/D241</f>
        <v>0.25</v>
      </c>
      <c r="P241" s="22">
        <f>IF(ISERROR(E241/L241),0,E241/L241)</f>
        <v>50</v>
      </c>
      <c r="Q241" s="1" t="s">
        <v>8310</v>
      </c>
      <c r="R241" s="39" t="s">
        <v>8315</v>
      </c>
      <c r="S241" s="41">
        <f>(((J241/60)/60)/24)+DATE(1970,1,1)</f>
        <v>42297.110300925924</v>
      </c>
      <c r="T241" s="42">
        <f>(((I241/60)/60)/24)+DATE(1970,1,1)</f>
        <v>42316.5</v>
      </c>
    </row>
    <row r="242" spans="1:20" customFormat="1" ht="43.5" x14ac:dyDescent="0.35">
      <c r="A242" s="9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3" t="s">
        <v>8219</v>
      </c>
      <c r="G242" s="3" t="s">
        <v>8224</v>
      </c>
      <c r="H242" s="3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3" t="s">
        <v>8269</v>
      </c>
      <c r="O242" s="12">
        <f>E242/D242</f>
        <v>1.0763413333333334</v>
      </c>
      <c r="P242" s="22">
        <f>IF(ISERROR(E242/L242),0,E242/L242)</f>
        <v>117.84759124087591</v>
      </c>
      <c r="Q242" s="1" t="s">
        <v>8310</v>
      </c>
      <c r="R242" s="39" t="s">
        <v>8353</v>
      </c>
      <c r="S242" s="41">
        <f>(((J242/60)/60)/24)+DATE(1970,1,1)</f>
        <v>41354.708460648151</v>
      </c>
      <c r="T242" s="42">
        <f>(((I242/60)/60)/24)+DATE(1970,1,1)</f>
        <v>41399.708460648151</v>
      </c>
    </row>
    <row r="243" spans="1:20" customFormat="1" ht="43.5" x14ac:dyDescent="0.35">
      <c r="A243" s="9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3" t="s">
        <v>8219</v>
      </c>
      <c r="G243" s="3" t="s">
        <v>8224</v>
      </c>
      <c r="H243" s="3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3" t="s">
        <v>8269</v>
      </c>
      <c r="O243" s="12">
        <f>E243/D243</f>
        <v>1.1263736263736264</v>
      </c>
      <c r="P243" s="22">
        <f>IF(ISERROR(E243/L243),0,E243/L243)</f>
        <v>109.04255319148936</v>
      </c>
      <c r="Q243" s="1" t="s">
        <v>8310</v>
      </c>
      <c r="R243" s="39" t="s">
        <v>8353</v>
      </c>
      <c r="S243" s="41">
        <f>(((J243/60)/60)/24)+DATE(1970,1,1)</f>
        <v>41949.697962962964</v>
      </c>
      <c r="T243" s="42">
        <f>(((I243/60)/60)/24)+DATE(1970,1,1)</f>
        <v>41994.697962962964</v>
      </c>
    </row>
    <row r="244" spans="1:20" customFormat="1" ht="43.5" x14ac:dyDescent="0.35">
      <c r="A244" s="9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3" t="s">
        <v>8219</v>
      </c>
      <c r="G244" s="3" t="s">
        <v>8224</v>
      </c>
      <c r="H244" s="3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3" t="s">
        <v>8269</v>
      </c>
      <c r="O244" s="12">
        <f>E244/D244</f>
        <v>1.1346153846153846</v>
      </c>
      <c r="P244" s="22">
        <f>IF(ISERROR(E244/L244),0,E244/L244)</f>
        <v>73.019801980198025</v>
      </c>
      <c r="Q244" s="1" t="s">
        <v>8310</v>
      </c>
      <c r="R244" s="39" t="s">
        <v>8353</v>
      </c>
      <c r="S244" s="41">
        <f>(((J244/60)/60)/24)+DATE(1970,1,1)</f>
        <v>40862.492939814816</v>
      </c>
      <c r="T244" s="42">
        <f>(((I244/60)/60)/24)+DATE(1970,1,1)</f>
        <v>40897.492939814816</v>
      </c>
    </row>
    <row r="245" spans="1:20" customFormat="1" ht="43.5" x14ac:dyDescent="0.35">
      <c r="A245" s="9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3" t="s">
        <v>8219</v>
      </c>
      <c r="G245" s="3" t="s">
        <v>8224</v>
      </c>
      <c r="H245" s="3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3" t="s">
        <v>8269</v>
      </c>
      <c r="O245" s="12">
        <f>E245/D245</f>
        <v>1.0259199999999999</v>
      </c>
      <c r="P245" s="22">
        <f>IF(ISERROR(E245/L245),0,E245/L245)</f>
        <v>78.195121951219505</v>
      </c>
      <c r="Q245" s="1" t="s">
        <v>8310</v>
      </c>
      <c r="R245" s="39" t="s">
        <v>8353</v>
      </c>
      <c r="S245" s="41">
        <f>(((J245/60)/60)/24)+DATE(1970,1,1)</f>
        <v>41662.047500000001</v>
      </c>
      <c r="T245" s="42">
        <f>(((I245/60)/60)/24)+DATE(1970,1,1)</f>
        <v>41692.047500000001</v>
      </c>
    </row>
    <row r="246" spans="1:20" customFormat="1" ht="43.5" x14ac:dyDescent="0.35">
      <c r="A246" s="9">
        <v>244</v>
      </c>
      <c r="B246" s="4">
        <v>39756</v>
      </c>
      <c r="C246" s="2" t="s">
        <v>4354</v>
      </c>
      <c r="D246" s="1">
        <v>3500</v>
      </c>
      <c r="E246" s="1">
        <v>3981.5</v>
      </c>
      <c r="F246" s="3" t="s">
        <v>8219</v>
      </c>
      <c r="G246" s="3" t="s">
        <v>8224</v>
      </c>
      <c r="H246" s="3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3" t="s">
        <v>8269</v>
      </c>
      <c r="O246" s="12">
        <f>E246/D246</f>
        <v>1.1375714285714287</v>
      </c>
      <c r="P246" s="22">
        <f>IF(ISERROR(E246/L246),0,E246/L246)</f>
        <v>47.398809523809526</v>
      </c>
      <c r="Q246" s="1" t="s">
        <v>8310</v>
      </c>
      <c r="R246" s="39" t="s">
        <v>8353</v>
      </c>
      <c r="S246" s="41">
        <f>(((J246/60)/60)/24)+DATE(1970,1,1)</f>
        <v>40213.323599537034</v>
      </c>
      <c r="T246" s="42">
        <f>(((I246/60)/60)/24)+DATE(1970,1,1)</f>
        <v>40253.29583333333</v>
      </c>
    </row>
    <row r="247" spans="1:20" customFormat="1" ht="43.5" x14ac:dyDescent="0.35">
      <c r="A247" s="9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3" t="s">
        <v>8219</v>
      </c>
      <c r="G247" s="3" t="s">
        <v>8224</v>
      </c>
      <c r="H247" s="3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3" t="s">
        <v>8269</v>
      </c>
      <c r="O247" s="12">
        <f>E247/D247</f>
        <v>1.0371999999999999</v>
      </c>
      <c r="P247" s="22">
        <f>IF(ISERROR(E247/L247),0,E247/L247)</f>
        <v>54.020833333333336</v>
      </c>
      <c r="Q247" s="1" t="s">
        <v>8310</v>
      </c>
      <c r="R247" s="39" t="s">
        <v>8353</v>
      </c>
      <c r="S247" s="41">
        <f>(((J247/60)/60)/24)+DATE(1970,1,1)</f>
        <v>41107.053067129629</v>
      </c>
      <c r="T247" s="42">
        <f>(((I247/60)/60)/24)+DATE(1970,1,1)</f>
        <v>41137.053067129629</v>
      </c>
    </row>
    <row r="248" spans="1:20" customFormat="1" ht="43.5" x14ac:dyDescent="0.35">
      <c r="A248" s="9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3" t="s">
        <v>8219</v>
      </c>
      <c r="G248" s="3" t="s">
        <v>8224</v>
      </c>
      <c r="H248" s="3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3" t="s">
        <v>8269</v>
      </c>
      <c r="O248" s="12">
        <f>E248/D248</f>
        <v>3.0546000000000002</v>
      </c>
      <c r="P248" s="22">
        <f>IF(ISERROR(E248/L248),0,E248/L248)</f>
        <v>68.488789237668158</v>
      </c>
      <c r="Q248" s="1" t="s">
        <v>8310</v>
      </c>
      <c r="R248" s="39" t="s">
        <v>8353</v>
      </c>
      <c r="S248" s="41">
        <f>(((J248/60)/60)/24)+DATE(1970,1,1)</f>
        <v>40480.363483796296</v>
      </c>
      <c r="T248" s="42">
        <f>(((I248/60)/60)/24)+DATE(1970,1,1)</f>
        <v>40530.405150462961</v>
      </c>
    </row>
    <row r="249" spans="1:20" customFormat="1" ht="58" x14ac:dyDescent="0.35">
      <c r="A249" s="9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3" t="s">
        <v>8219</v>
      </c>
      <c r="G249" s="3" t="s">
        <v>8224</v>
      </c>
      <c r="H249" s="3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3" t="s">
        <v>8269</v>
      </c>
      <c r="O249" s="12">
        <f>E249/D249</f>
        <v>1.341</v>
      </c>
      <c r="P249" s="22">
        <f>IF(ISERROR(E249/L249),0,E249/L249)</f>
        <v>108.14516129032258</v>
      </c>
      <c r="Q249" s="1" t="s">
        <v>8310</v>
      </c>
      <c r="R249" s="39" t="s">
        <v>8353</v>
      </c>
      <c r="S249" s="41">
        <f>(((J249/60)/60)/24)+DATE(1970,1,1)</f>
        <v>40430.604328703703</v>
      </c>
      <c r="T249" s="42">
        <f>(((I249/60)/60)/24)+DATE(1970,1,1)</f>
        <v>40467.152083333334</v>
      </c>
    </row>
    <row r="250" spans="1:20" customFormat="1" ht="43.5" x14ac:dyDescent="0.35">
      <c r="A250" s="9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3" t="s">
        <v>8219</v>
      </c>
      <c r="G250" s="3" t="s">
        <v>8224</v>
      </c>
      <c r="H250" s="3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3" t="s">
        <v>8269</v>
      </c>
      <c r="O250" s="12">
        <f>E250/D250</f>
        <v>1.0133294117647058</v>
      </c>
      <c r="P250" s="22">
        <f>IF(ISERROR(E250/L250),0,E250/L250)</f>
        <v>589.95205479452056</v>
      </c>
      <c r="Q250" s="1" t="s">
        <v>8310</v>
      </c>
      <c r="R250" s="39" t="s">
        <v>8353</v>
      </c>
      <c r="S250" s="41">
        <f>(((J250/60)/60)/24)+DATE(1970,1,1)</f>
        <v>40870.774409722224</v>
      </c>
      <c r="T250" s="42">
        <f>(((I250/60)/60)/24)+DATE(1970,1,1)</f>
        <v>40915.774409722224</v>
      </c>
    </row>
    <row r="251" spans="1:20" customFormat="1" ht="43.5" x14ac:dyDescent="0.35">
      <c r="A251" s="9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3" t="s">
        <v>8219</v>
      </c>
      <c r="G251" s="3" t="s">
        <v>8224</v>
      </c>
      <c r="H251" s="3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3" t="s">
        <v>8269</v>
      </c>
      <c r="O251" s="12">
        <f>E251/D251</f>
        <v>1.1292</v>
      </c>
      <c r="P251" s="22">
        <f>IF(ISERROR(E251/L251),0,E251/L251)</f>
        <v>48.051063829787232</v>
      </c>
      <c r="Q251" s="1" t="s">
        <v>8310</v>
      </c>
      <c r="R251" s="39" t="s">
        <v>8353</v>
      </c>
      <c r="S251" s="41">
        <f>(((J251/60)/60)/24)+DATE(1970,1,1)</f>
        <v>40332.923842592594</v>
      </c>
      <c r="T251" s="42">
        <f>(((I251/60)/60)/24)+DATE(1970,1,1)</f>
        <v>40412.736111111109</v>
      </c>
    </row>
    <row r="252" spans="1:20" customFormat="1" ht="43.5" x14ac:dyDescent="0.35">
      <c r="A252" s="9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3" t="s">
        <v>8219</v>
      </c>
      <c r="G252" s="3" t="s">
        <v>8224</v>
      </c>
      <c r="H252" s="3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3" t="s">
        <v>8269</v>
      </c>
      <c r="O252" s="12">
        <f>E252/D252</f>
        <v>1.0558333333333334</v>
      </c>
      <c r="P252" s="22">
        <f>IF(ISERROR(E252/L252),0,E252/L252)</f>
        <v>72.482837528604122</v>
      </c>
      <c r="Q252" s="1" t="s">
        <v>8310</v>
      </c>
      <c r="R252" s="39" t="s">
        <v>8353</v>
      </c>
      <c r="S252" s="41">
        <f>(((J252/60)/60)/24)+DATE(1970,1,1)</f>
        <v>41401.565868055557</v>
      </c>
      <c r="T252" s="42">
        <f>(((I252/60)/60)/24)+DATE(1970,1,1)</f>
        <v>41431.565868055557</v>
      </c>
    </row>
    <row r="253" spans="1:20" customFormat="1" ht="43.5" x14ac:dyDescent="0.35">
      <c r="A253" s="9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3" t="s">
        <v>8219</v>
      </c>
      <c r="G253" s="3" t="s">
        <v>8224</v>
      </c>
      <c r="H253" s="3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3" t="s">
        <v>8269</v>
      </c>
      <c r="O253" s="12">
        <f>E253/D253</f>
        <v>1.2557142857142858</v>
      </c>
      <c r="P253" s="22">
        <f>IF(ISERROR(E253/L253),0,E253/L253)</f>
        <v>57.077922077922075</v>
      </c>
      <c r="Q253" s="1" t="s">
        <v>8310</v>
      </c>
      <c r="R253" s="39" t="s">
        <v>8353</v>
      </c>
      <c r="S253" s="41">
        <f>(((J253/60)/60)/24)+DATE(1970,1,1)</f>
        <v>41013.787569444445</v>
      </c>
      <c r="T253" s="42">
        <f>(((I253/60)/60)/24)+DATE(1970,1,1)</f>
        <v>41045.791666666664</v>
      </c>
    </row>
    <row r="254" spans="1:20" customFormat="1" ht="43.5" x14ac:dyDescent="0.35">
      <c r="A254" s="9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3" t="s">
        <v>8219</v>
      </c>
      <c r="G254" s="3" t="s">
        <v>8224</v>
      </c>
      <c r="H254" s="3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3" t="s">
        <v>8269</v>
      </c>
      <c r="O254" s="12">
        <f>E254/D254</f>
        <v>1.8455999999999999</v>
      </c>
      <c r="P254" s="22">
        <f>IF(ISERROR(E254/L254),0,E254/L254)</f>
        <v>85.444444444444443</v>
      </c>
      <c r="Q254" s="1" t="s">
        <v>8310</v>
      </c>
      <c r="R254" s="39" t="s">
        <v>8353</v>
      </c>
      <c r="S254" s="41">
        <f>(((J254/60)/60)/24)+DATE(1970,1,1)</f>
        <v>40266.662708333337</v>
      </c>
      <c r="T254" s="42">
        <f>(((I254/60)/60)/24)+DATE(1970,1,1)</f>
        <v>40330.165972222225</v>
      </c>
    </row>
    <row r="255" spans="1:20" customFormat="1" ht="43.5" x14ac:dyDescent="0.35">
      <c r="A255" s="9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3" t="s">
        <v>8219</v>
      </c>
      <c r="G255" s="3" t="s">
        <v>8224</v>
      </c>
      <c r="H255" s="3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3" t="s">
        <v>8269</v>
      </c>
      <c r="O255" s="12">
        <f>E255/D255</f>
        <v>1.0073333333333334</v>
      </c>
      <c r="P255" s="22">
        <f>IF(ISERROR(E255/L255),0,E255/L255)</f>
        <v>215.85714285714286</v>
      </c>
      <c r="Q255" s="1" t="s">
        <v>8310</v>
      </c>
      <c r="R255" s="39" t="s">
        <v>8353</v>
      </c>
      <c r="S255" s="41">
        <f>(((J255/60)/60)/24)+DATE(1970,1,1)</f>
        <v>40924.650868055556</v>
      </c>
      <c r="T255" s="42">
        <f>(((I255/60)/60)/24)+DATE(1970,1,1)</f>
        <v>40954.650868055556</v>
      </c>
    </row>
    <row r="256" spans="1:20" customFormat="1" ht="43.5" x14ac:dyDescent="0.35">
      <c r="A256" s="9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3" t="s">
        <v>8219</v>
      </c>
      <c r="G256" s="3" t="s">
        <v>8224</v>
      </c>
      <c r="H256" s="3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3" t="s">
        <v>8269</v>
      </c>
      <c r="O256" s="12">
        <f>E256/D256</f>
        <v>1.1694724999999999</v>
      </c>
      <c r="P256" s="22">
        <f>IF(ISERROR(E256/L256),0,E256/L256)</f>
        <v>89.38643312101911</v>
      </c>
      <c r="Q256" s="1" t="s">
        <v>8310</v>
      </c>
      <c r="R256" s="39" t="s">
        <v>8353</v>
      </c>
      <c r="S256" s="41">
        <f>(((J256/60)/60)/24)+DATE(1970,1,1)</f>
        <v>42263.952662037031</v>
      </c>
      <c r="T256" s="42">
        <f>(((I256/60)/60)/24)+DATE(1970,1,1)</f>
        <v>42294.083333333328</v>
      </c>
    </row>
    <row r="257" spans="1:20" customFormat="1" ht="29" x14ac:dyDescent="0.35">
      <c r="A257" s="9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3" t="s">
        <v>8219</v>
      </c>
      <c r="G257" s="3" t="s">
        <v>8224</v>
      </c>
      <c r="H257" s="3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3" t="s">
        <v>8269</v>
      </c>
      <c r="O257" s="12">
        <f>E257/D257</f>
        <v>1.0673325</v>
      </c>
      <c r="P257" s="22">
        <f>IF(ISERROR(E257/L257),0,E257/L257)</f>
        <v>45.418404255319146</v>
      </c>
      <c r="Q257" s="1" t="s">
        <v>8310</v>
      </c>
      <c r="R257" s="39" t="s">
        <v>8353</v>
      </c>
      <c r="S257" s="41">
        <f>(((J257/60)/60)/24)+DATE(1970,1,1)</f>
        <v>40588.526412037041</v>
      </c>
      <c r="T257" s="42">
        <f>(((I257/60)/60)/24)+DATE(1970,1,1)</f>
        <v>40618.48474537037</v>
      </c>
    </row>
    <row r="258" spans="1:20" customFormat="1" ht="43.5" x14ac:dyDescent="0.35">
      <c r="A258" s="9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3" t="s">
        <v>8219</v>
      </c>
      <c r="G258" s="3" t="s">
        <v>8224</v>
      </c>
      <c r="H258" s="3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3" t="s">
        <v>8269</v>
      </c>
      <c r="O258" s="12">
        <f>E258/D258</f>
        <v>1.391</v>
      </c>
      <c r="P258" s="22">
        <f>IF(ISERROR(E258/L258),0,E258/L258)</f>
        <v>65.756363636363631</v>
      </c>
      <c r="Q258" s="1" t="s">
        <v>8310</v>
      </c>
      <c r="R258" s="39" t="s">
        <v>8353</v>
      </c>
      <c r="S258" s="41">
        <f>(((J258/60)/60)/24)+DATE(1970,1,1)</f>
        <v>41319.769293981481</v>
      </c>
      <c r="T258" s="42">
        <f>(((I258/60)/60)/24)+DATE(1970,1,1)</f>
        <v>41349.769293981481</v>
      </c>
    </row>
    <row r="259" spans="1:20" customFormat="1" ht="43.5" x14ac:dyDescent="0.35">
      <c r="A259" s="9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3" t="s">
        <v>8219</v>
      </c>
      <c r="G259" s="3" t="s">
        <v>8224</v>
      </c>
      <c r="H259" s="3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3" t="s">
        <v>8269</v>
      </c>
      <c r="O259" s="12">
        <f>E259/D259</f>
        <v>1.0672648571428571</v>
      </c>
      <c r="P259" s="22">
        <f>IF(ISERROR(E259/L259),0,E259/L259)</f>
        <v>66.70405357142856</v>
      </c>
      <c r="Q259" s="1" t="s">
        <v>8310</v>
      </c>
      <c r="R259" s="39" t="s">
        <v>8353</v>
      </c>
      <c r="S259" s="41">
        <f>(((J259/60)/60)/24)+DATE(1970,1,1)</f>
        <v>42479.626875000002</v>
      </c>
      <c r="T259" s="42">
        <f>(((I259/60)/60)/24)+DATE(1970,1,1)</f>
        <v>42509.626875000002</v>
      </c>
    </row>
    <row r="260" spans="1:20" customFormat="1" ht="43.5" x14ac:dyDescent="0.35">
      <c r="A260" s="9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3" t="s">
        <v>8219</v>
      </c>
      <c r="G260" s="3" t="s">
        <v>8224</v>
      </c>
      <c r="H260" s="3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3" t="s">
        <v>8269</v>
      </c>
      <c r="O260" s="12">
        <f>E260/D260</f>
        <v>1.9114</v>
      </c>
      <c r="P260" s="22">
        <f>IF(ISERROR(E260/L260),0,E260/L260)</f>
        <v>83.345930232558146</v>
      </c>
      <c r="Q260" s="1" t="s">
        <v>8310</v>
      </c>
      <c r="R260" s="39" t="s">
        <v>8353</v>
      </c>
      <c r="S260" s="41">
        <f>(((J260/60)/60)/24)+DATE(1970,1,1)</f>
        <v>40682.051689814813</v>
      </c>
      <c r="T260" s="42">
        <f>(((I260/60)/60)/24)+DATE(1970,1,1)</f>
        <v>40712.051689814813</v>
      </c>
    </row>
    <row r="261" spans="1:20" customFormat="1" ht="43.5" x14ac:dyDescent="0.35">
      <c r="A261" s="9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3" t="s">
        <v>8219</v>
      </c>
      <c r="G261" s="3" t="s">
        <v>8224</v>
      </c>
      <c r="H261" s="3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3" t="s">
        <v>8269</v>
      </c>
      <c r="O261" s="12">
        <f>E261/D261</f>
        <v>1.3193789333333332</v>
      </c>
      <c r="P261" s="22">
        <f>IF(ISERROR(E261/L261),0,E261/L261)</f>
        <v>105.04609341825902</v>
      </c>
      <c r="Q261" s="1" t="s">
        <v>8310</v>
      </c>
      <c r="R261" s="39" t="s">
        <v>8353</v>
      </c>
      <c r="S261" s="41">
        <f>(((J261/60)/60)/24)+DATE(1970,1,1)</f>
        <v>42072.738067129627</v>
      </c>
      <c r="T261" s="42">
        <f>(((I261/60)/60)/24)+DATE(1970,1,1)</f>
        <v>42102.738067129627</v>
      </c>
    </row>
    <row r="262" spans="1:20" customFormat="1" ht="29" x14ac:dyDescent="0.35">
      <c r="A262" s="9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3" t="s">
        <v>8219</v>
      </c>
      <c r="G262" s="3" t="s">
        <v>8224</v>
      </c>
      <c r="H262" s="3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3" t="s">
        <v>8269</v>
      </c>
      <c r="O262" s="12">
        <f>E262/D262</f>
        <v>1.0640000000000001</v>
      </c>
      <c r="P262" s="22">
        <f>IF(ISERROR(E262/L262),0,E262/L262)</f>
        <v>120.90909090909091</v>
      </c>
      <c r="Q262" s="1" t="s">
        <v>8310</v>
      </c>
      <c r="R262" s="39" t="s">
        <v>8353</v>
      </c>
      <c r="S262" s="41">
        <f>(((J262/60)/60)/24)+DATE(1970,1,1)</f>
        <v>40330.755543981482</v>
      </c>
      <c r="T262" s="42">
        <f>(((I262/60)/60)/24)+DATE(1970,1,1)</f>
        <v>40376.415972222225</v>
      </c>
    </row>
    <row r="263" spans="1:20" customFormat="1" ht="29" x14ac:dyDescent="0.35">
      <c r="A263" s="9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3" t="s">
        <v>8219</v>
      </c>
      <c r="G263" s="3" t="s">
        <v>8224</v>
      </c>
      <c r="H263" s="3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3" t="s">
        <v>8269</v>
      </c>
      <c r="O263" s="12">
        <f>E263/D263</f>
        <v>1.0740000000000001</v>
      </c>
      <c r="P263" s="22">
        <f>IF(ISERROR(E263/L263),0,E263/L263)</f>
        <v>97.63636363636364</v>
      </c>
      <c r="Q263" s="1" t="s">
        <v>8310</v>
      </c>
      <c r="R263" s="39" t="s">
        <v>8353</v>
      </c>
      <c r="S263" s="41">
        <f>(((J263/60)/60)/24)+DATE(1970,1,1)</f>
        <v>41017.885462962964</v>
      </c>
      <c r="T263" s="42">
        <f>(((I263/60)/60)/24)+DATE(1970,1,1)</f>
        <v>41067.621527777781</v>
      </c>
    </row>
    <row r="264" spans="1:20" customFormat="1" ht="29" x14ac:dyDescent="0.35">
      <c r="A264" s="9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3" t="s">
        <v>8219</v>
      </c>
      <c r="G264" s="3" t="s">
        <v>8224</v>
      </c>
      <c r="H264" s="3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3" t="s">
        <v>8269</v>
      </c>
      <c r="O264" s="12">
        <f>E264/D264</f>
        <v>2.4</v>
      </c>
      <c r="P264" s="22">
        <f>IF(ISERROR(E264/L264),0,E264/L264)</f>
        <v>41.379310344827587</v>
      </c>
      <c r="Q264" s="1" t="s">
        <v>8310</v>
      </c>
      <c r="R264" s="39" t="s">
        <v>8353</v>
      </c>
      <c r="S264" s="41">
        <f>(((J264/60)/60)/24)+DATE(1970,1,1)</f>
        <v>40555.24800925926</v>
      </c>
      <c r="T264" s="42">
        <f>(((I264/60)/60)/24)+DATE(1970,1,1)</f>
        <v>40600.24800925926</v>
      </c>
    </row>
    <row r="265" spans="1:20" customFormat="1" ht="58" x14ac:dyDescent="0.35">
      <c r="A265" s="9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3" t="s">
        <v>8219</v>
      </c>
      <c r="G265" s="3" t="s">
        <v>8224</v>
      </c>
      <c r="H265" s="3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3" t="s">
        <v>8269</v>
      </c>
      <c r="O265" s="12">
        <f>E265/D265</f>
        <v>1.1808107999999999</v>
      </c>
      <c r="P265" s="22">
        <f>IF(ISERROR(E265/L265),0,E265/L265)</f>
        <v>30.654485981308412</v>
      </c>
      <c r="Q265" s="1" t="s">
        <v>8310</v>
      </c>
      <c r="R265" s="39" t="s">
        <v>8353</v>
      </c>
      <c r="S265" s="41">
        <f>(((J265/60)/60)/24)+DATE(1970,1,1)</f>
        <v>41149.954791666663</v>
      </c>
      <c r="T265" s="42">
        <f>(((I265/60)/60)/24)+DATE(1970,1,1)</f>
        <v>41179.954791666663</v>
      </c>
    </row>
    <row r="266" spans="1:20" customFormat="1" ht="58" x14ac:dyDescent="0.35">
      <c r="A266" s="9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3" t="s">
        <v>8219</v>
      </c>
      <c r="G266" s="3" t="s">
        <v>8224</v>
      </c>
      <c r="H266" s="3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3" t="s">
        <v>8269</v>
      </c>
      <c r="O266" s="12">
        <f>E266/D266</f>
        <v>1.1819999999999999</v>
      </c>
      <c r="P266" s="22">
        <f>IF(ISERROR(E266/L266),0,E266/L266)</f>
        <v>64.945054945054949</v>
      </c>
      <c r="Q266" s="1" t="s">
        <v>8310</v>
      </c>
      <c r="R266" s="39" t="s">
        <v>8353</v>
      </c>
      <c r="S266" s="41">
        <f>(((J266/60)/60)/24)+DATE(1970,1,1)</f>
        <v>41010.620312500003</v>
      </c>
      <c r="T266" s="42">
        <f>(((I266/60)/60)/24)+DATE(1970,1,1)</f>
        <v>41040.620312500003</v>
      </c>
    </row>
    <row r="267" spans="1:20" customFormat="1" ht="43.5" x14ac:dyDescent="0.35">
      <c r="A267" s="9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3" t="s">
        <v>8219</v>
      </c>
      <c r="G267" s="3" t="s">
        <v>8224</v>
      </c>
      <c r="H267" s="3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3" t="s">
        <v>8269</v>
      </c>
      <c r="O267" s="12">
        <f>E267/D267</f>
        <v>1.111</v>
      </c>
      <c r="P267" s="22">
        <f>IF(ISERROR(E267/L267),0,E267/L267)</f>
        <v>95.775862068965523</v>
      </c>
      <c r="Q267" s="1" t="s">
        <v>8310</v>
      </c>
      <c r="R267" s="39" t="s">
        <v>8353</v>
      </c>
      <c r="S267" s="41">
        <f>(((J267/60)/60)/24)+DATE(1970,1,1)</f>
        <v>40267.245717592588</v>
      </c>
      <c r="T267" s="42">
        <f>(((I267/60)/60)/24)+DATE(1970,1,1)</f>
        <v>40308.844444444447</v>
      </c>
    </row>
    <row r="268" spans="1:20" customFormat="1" ht="43.5" x14ac:dyDescent="0.35">
      <c r="A268" s="9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3" t="s">
        <v>8219</v>
      </c>
      <c r="G268" s="3" t="s">
        <v>8224</v>
      </c>
      <c r="H268" s="3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3" t="s">
        <v>8269</v>
      </c>
      <c r="O268" s="12">
        <f>E268/D268</f>
        <v>1.4550000000000001</v>
      </c>
      <c r="P268" s="22">
        <f>IF(ISERROR(E268/L268),0,E268/L268)</f>
        <v>40.416666666666664</v>
      </c>
      <c r="Q268" s="1" t="s">
        <v>8310</v>
      </c>
      <c r="R268" s="39" t="s">
        <v>8353</v>
      </c>
      <c r="S268" s="41">
        <f>(((J268/60)/60)/24)+DATE(1970,1,1)</f>
        <v>40205.174849537041</v>
      </c>
      <c r="T268" s="42">
        <f>(((I268/60)/60)/24)+DATE(1970,1,1)</f>
        <v>40291.160416666666</v>
      </c>
    </row>
    <row r="269" spans="1:20" customFormat="1" ht="43.5" x14ac:dyDescent="0.35">
      <c r="A269" s="9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3" t="s">
        <v>8219</v>
      </c>
      <c r="G269" s="3" t="s">
        <v>8225</v>
      </c>
      <c r="H269" s="3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3" t="s">
        <v>8269</v>
      </c>
      <c r="O269" s="12">
        <f>E269/D269</f>
        <v>1.3162883248730965</v>
      </c>
      <c r="P269" s="22">
        <f>IF(ISERROR(E269/L269),0,E269/L269)</f>
        <v>78.578424242424248</v>
      </c>
      <c r="Q269" s="1" t="s">
        <v>8310</v>
      </c>
      <c r="R269" s="39" t="s">
        <v>8353</v>
      </c>
      <c r="S269" s="41">
        <f>(((J269/60)/60)/24)+DATE(1970,1,1)</f>
        <v>41785.452534722222</v>
      </c>
      <c r="T269" s="42">
        <f>(((I269/60)/60)/24)+DATE(1970,1,1)</f>
        <v>41815.452534722222</v>
      </c>
    </row>
    <row r="270" spans="1:20" customFormat="1" ht="43.5" x14ac:dyDescent="0.35">
      <c r="A270" s="9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3" t="s">
        <v>8219</v>
      </c>
      <c r="G270" s="3" t="s">
        <v>8224</v>
      </c>
      <c r="H270" s="3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3" t="s">
        <v>8269</v>
      </c>
      <c r="O270" s="12">
        <f>E270/D270</f>
        <v>1.1140000000000001</v>
      </c>
      <c r="P270" s="22">
        <f>IF(ISERROR(E270/L270),0,E270/L270)</f>
        <v>50.18018018018018</v>
      </c>
      <c r="Q270" s="1" t="s">
        <v>8310</v>
      </c>
      <c r="R270" s="39" t="s">
        <v>8353</v>
      </c>
      <c r="S270" s="41">
        <f>(((J270/60)/60)/24)+DATE(1970,1,1)</f>
        <v>40809.15252314815</v>
      </c>
      <c r="T270" s="42">
        <f>(((I270/60)/60)/24)+DATE(1970,1,1)</f>
        <v>40854.194189814814</v>
      </c>
    </row>
    <row r="271" spans="1:20" customFormat="1" ht="43.5" x14ac:dyDescent="0.35">
      <c r="A271" s="9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3" t="s">
        <v>8219</v>
      </c>
      <c r="G271" s="3" t="s">
        <v>8226</v>
      </c>
      <c r="H271" s="3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3" t="s">
        <v>8269</v>
      </c>
      <c r="O271" s="12">
        <f>E271/D271</f>
        <v>1.4723377</v>
      </c>
      <c r="P271" s="22">
        <f>IF(ISERROR(E271/L271),0,E271/L271)</f>
        <v>92.251735588972423</v>
      </c>
      <c r="Q271" s="1" t="s">
        <v>8310</v>
      </c>
      <c r="R271" s="39" t="s">
        <v>8353</v>
      </c>
      <c r="S271" s="41">
        <f>(((J271/60)/60)/24)+DATE(1970,1,1)</f>
        <v>42758.197013888886</v>
      </c>
      <c r="T271" s="42">
        <f>(((I271/60)/60)/24)+DATE(1970,1,1)</f>
        <v>42788.197013888886</v>
      </c>
    </row>
    <row r="272" spans="1:20" customFormat="1" ht="43.5" x14ac:dyDescent="0.35">
      <c r="A272" s="9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3" t="s">
        <v>8219</v>
      </c>
      <c r="G272" s="3" t="s">
        <v>8224</v>
      </c>
      <c r="H272" s="3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3" t="s">
        <v>8269</v>
      </c>
      <c r="O272" s="12">
        <f>E272/D272</f>
        <v>1.5260869565217392</v>
      </c>
      <c r="P272" s="22">
        <f>IF(ISERROR(E272/L272),0,E272/L272)</f>
        <v>57.540983606557376</v>
      </c>
      <c r="Q272" s="1" t="s">
        <v>8310</v>
      </c>
      <c r="R272" s="39" t="s">
        <v>8353</v>
      </c>
      <c r="S272" s="41">
        <f>(((J272/60)/60)/24)+DATE(1970,1,1)</f>
        <v>40637.866550925923</v>
      </c>
      <c r="T272" s="42">
        <f>(((I272/60)/60)/24)+DATE(1970,1,1)</f>
        <v>40688.166666666664</v>
      </c>
    </row>
    <row r="273" spans="1:20" customFormat="1" ht="43.5" x14ac:dyDescent="0.35">
      <c r="A273" s="9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3" t="s">
        <v>8219</v>
      </c>
      <c r="G273" s="3" t="s">
        <v>8224</v>
      </c>
      <c r="H273" s="3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3" t="s">
        <v>8269</v>
      </c>
      <c r="O273" s="12">
        <f>E273/D273</f>
        <v>1.0468</v>
      </c>
      <c r="P273" s="22">
        <f>IF(ISERROR(E273/L273),0,E273/L273)</f>
        <v>109.42160278745645</v>
      </c>
      <c r="Q273" s="1" t="s">
        <v>8310</v>
      </c>
      <c r="R273" s="39" t="s">
        <v>8353</v>
      </c>
      <c r="S273" s="41">
        <f>(((J273/60)/60)/24)+DATE(1970,1,1)</f>
        <v>41612.10024305556</v>
      </c>
      <c r="T273" s="42">
        <f>(((I273/60)/60)/24)+DATE(1970,1,1)</f>
        <v>41641.333333333336</v>
      </c>
    </row>
    <row r="274" spans="1:20" customFormat="1" ht="43.5" x14ac:dyDescent="0.35">
      <c r="A274" s="9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3" t="s">
        <v>8219</v>
      </c>
      <c r="G274" s="3" t="s">
        <v>8224</v>
      </c>
      <c r="H274" s="3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3" t="s">
        <v>8269</v>
      </c>
      <c r="O274" s="12">
        <f>E274/D274</f>
        <v>1.7743366666666667</v>
      </c>
      <c r="P274" s="22">
        <f>IF(ISERROR(E274/L274),0,E274/L274)</f>
        <v>81.892461538461546</v>
      </c>
      <c r="Q274" s="1" t="s">
        <v>8310</v>
      </c>
      <c r="R274" s="39" t="s">
        <v>8353</v>
      </c>
      <c r="S274" s="41">
        <f>(((J274/60)/60)/24)+DATE(1970,1,1)</f>
        <v>40235.900358796294</v>
      </c>
      <c r="T274" s="42">
        <f>(((I274/60)/60)/24)+DATE(1970,1,1)</f>
        <v>40296.78402777778</v>
      </c>
    </row>
    <row r="275" spans="1:20" customFormat="1" ht="43.5" x14ac:dyDescent="0.35">
      <c r="A275" s="9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3" t="s">
        <v>8219</v>
      </c>
      <c r="G275" s="3" t="s">
        <v>8224</v>
      </c>
      <c r="H275" s="3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3" t="s">
        <v>8269</v>
      </c>
      <c r="O275" s="12">
        <f>E275/D275</f>
        <v>1.077758</v>
      </c>
      <c r="P275" s="22">
        <f>IF(ISERROR(E275/L275),0,E275/L275)</f>
        <v>45.667711864406776</v>
      </c>
      <c r="Q275" s="1" t="s">
        <v>8310</v>
      </c>
      <c r="R275" s="39" t="s">
        <v>8353</v>
      </c>
      <c r="S275" s="41">
        <f>(((J275/60)/60)/24)+DATE(1970,1,1)</f>
        <v>40697.498449074075</v>
      </c>
      <c r="T275" s="42">
        <f>(((I275/60)/60)/24)+DATE(1970,1,1)</f>
        <v>40727.498449074075</v>
      </c>
    </row>
    <row r="276" spans="1:20" customFormat="1" ht="43.5" x14ac:dyDescent="0.35">
      <c r="A276" s="9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3" t="s">
        <v>8219</v>
      </c>
      <c r="G276" s="3" t="s">
        <v>8224</v>
      </c>
      <c r="H276" s="3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3" t="s">
        <v>8269</v>
      </c>
      <c r="O276" s="12">
        <f>E276/D276</f>
        <v>1.56</v>
      </c>
      <c r="P276" s="22">
        <f>IF(ISERROR(E276/L276),0,E276/L276)</f>
        <v>55.221238938053098</v>
      </c>
      <c r="Q276" s="1" t="s">
        <v>8310</v>
      </c>
      <c r="R276" s="39" t="s">
        <v>8353</v>
      </c>
      <c r="S276" s="41">
        <f>(((J276/60)/60)/24)+DATE(1970,1,1)</f>
        <v>40969.912372685183</v>
      </c>
      <c r="T276" s="42">
        <f>(((I276/60)/60)/24)+DATE(1970,1,1)</f>
        <v>41004.290972222225</v>
      </c>
    </row>
    <row r="277" spans="1:20" customFormat="1" ht="43.5" x14ac:dyDescent="0.35">
      <c r="A277" s="9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3" t="s">
        <v>8219</v>
      </c>
      <c r="G277" s="3" t="s">
        <v>8224</v>
      </c>
      <c r="H277" s="3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3" t="s">
        <v>8269</v>
      </c>
      <c r="O277" s="12">
        <f>E277/D277</f>
        <v>1.08395</v>
      </c>
      <c r="P277" s="22">
        <f>IF(ISERROR(E277/L277),0,E277/L277)</f>
        <v>65.298192771084331</v>
      </c>
      <c r="Q277" s="1" t="s">
        <v>8310</v>
      </c>
      <c r="R277" s="39" t="s">
        <v>8353</v>
      </c>
      <c r="S277" s="41">
        <f>(((J277/60)/60)/24)+DATE(1970,1,1)</f>
        <v>41193.032013888893</v>
      </c>
      <c r="T277" s="42">
        <f>(((I277/60)/60)/24)+DATE(1970,1,1)</f>
        <v>41223.073680555557</v>
      </c>
    </row>
    <row r="278" spans="1:20" customFormat="1" ht="43.5" x14ac:dyDescent="0.35">
      <c r="A278" s="9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3" t="s">
        <v>8219</v>
      </c>
      <c r="G278" s="3" t="s">
        <v>8224</v>
      </c>
      <c r="H278" s="3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3" t="s">
        <v>8269</v>
      </c>
      <c r="O278" s="12">
        <f>E278/D278</f>
        <v>1.476</v>
      </c>
      <c r="P278" s="22">
        <f>IF(ISERROR(E278/L278),0,E278/L278)</f>
        <v>95.225806451612897</v>
      </c>
      <c r="Q278" s="1" t="s">
        <v>8310</v>
      </c>
      <c r="R278" s="39" t="s">
        <v>8353</v>
      </c>
      <c r="S278" s="41">
        <f>(((J278/60)/60)/24)+DATE(1970,1,1)</f>
        <v>40967.081874999996</v>
      </c>
      <c r="T278" s="42">
        <f>(((I278/60)/60)/24)+DATE(1970,1,1)</f>
        <v>41027.040208333332</v>
      </c>
    </row>
    <row r="279" spans="1:20" customFormat="1" ht="43.5" x14ac:dyDescent="0.35">
      <c r="A279" s="9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3" t="s">
        <v>8219</v>
      </c>
      <c r="G279" s="3" t="s">
        <v>8224</v>
      </c>
      <c r="H279" s="3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3" t="s">
        <v>8269</v>
      </c>
      <c r="O279" s="12">
        <f>E279/D279</f>
        <v>1.1038153846153846</v>
      </c>
      <c r="P279" s="22">
        <f>IF(ISERROR(E279/L279),0,E279/L279)</f>
        <v>75.444794952681391</v>
      </c>
      <c r="Q279" s="1" t="s">
        <v>8310</v>
      </c>
      <c r="R279" s="39" t="s">
        <v>8353</v>
      </c>
      <c r="S279" s="41">
        <f>(((J279/60)/60)/24)+DATE(1970,1,1)</f>
        <v>42117.891423611116</v>
      </c>
      <c r="T279" s="42">
        <f>(((I279/60)/60)/24)+DATE(1970,1,1)</f>
        <v>42147.891423611116</v>
      </c>
    </row>
    <row r="280" spans="1:20" customFormat="1" ht="29" x14ac:dyDescent="0.35">
      <c r="A280" s="9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3" t="s">
        <v>8219</v>
      </c>
      <c r="G280" s="3" t="s">
        <v>8224</v>
      </c>
      <c r="H280" s="3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3" t="s">
        <v>8269</v>
      </c>
      <c r="O280" s="12">
        <f>E280/D280</f>
        <v>1.5034814814814814</v>
      </c>
      <c r="P280" s="22">
        <f>IF(ISERROR(E280/L280),0,E280/L280)</f>
        <v>97.816867469879512</v>
      </c>
      <c r="Q280" s="1" t="s">
        <v>8310</v>
      </c>
      <c r="R280" s="39" t="s">
        <v>8353</v>
      </c>
      <c r="S280" s="41">
        <f>(((J280/60)/60)/24)+DATE(1970,1,1)</f>
        <v>41164.040960648148</v>
      </c>
      <c r="T280" s="42">
        <f>(((I280/60)/60)/24)+DATE(1970,1,1)</f>
        <v>41194.040960648148</v>
      </c>
    </row>
    <row r="281" spans="1:20" customFormat="1" ht="43.5" x14ac:dyDescent="0.35">
      <c r="A281" s="9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3" t="s">
        <v>8219</v>
      </c>
      <c r="G281" s="3" t="s">
        <v>8224</v>
      </c>
      <c r="H281" s="3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3" t="s">
        <v>8269</v>
      </c>
      <c r="O281" s="12">
        <f>E281/D281</f>
        <v>1.5731829411764706</v>
      </c>
      <c r="P281" s="22">
        <f>IF(ISERROR(E281/L281),0,E281/L281)</f>
        <v>87.685606557377056</v>
      </c>
      <c r="Q281" s="1" t="s">
        <v>8310</v>
      </c>
      <c r="R281" s="39" t="s">
        <v>8353</v>
      </c>
      <c r="S281" s="41">
        <f>(((J281/60)/60)/24)+DATE(1970,1,1)</f>
        <v>42759.244166666671</v>
      </c>
      <c r="T281" s="42">
        <f>(((I281/60)/60)/24)+DATE(1970,1,1)</f>
        <v>42793.084027777775</v>
      </c>
    </row>
    <row r="282" spans="1:20" customFormat="1" ht="43.5" x14ac:dyDescent="0.35">
      <c r="A282" s="9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3" t="s">
        <v>8219</v>
      </c>
      <c r="G282" s="3" t="s">
        <v>8224</v>
      </c>
      <c r="H282" s="3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3" t="s">
        <v>8269</v>
      </c>
      <c r="O282" s="12">
        <f>E282/D282</f>
        <v>1.5614399999999999</v>
      </c>
      <c r="P282" s="22">
        <f>IF(ISERROR(E282/L282),0,E282/L282)</f>
        <v>54.748948106591868</v>
      </c>
      <c r="Q282" s="1" t="s">
        <v>8310</v>
      </c>
      <c r="R282" s="39" t="s">
        <v>8353</v>
      </c>
      <c r="S282" s="41">
        <f>(((J282/60)/60)/24)+DATE(1970,1,1)</f>
        <v>41744.590682870366</v>
      </c>
      <c r="T282" s="42">
        <f>(((I282/60)/60)/24)+DATE(1970,1,1)</f>
        <v>41789.590682870366</v>
      </c>
    </row>
    <row r="283" spans="1:20" customFormat="1" ht="43.5" x14ac:dyDescent="0.35">
      <c r="A283" s="9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3" t="s">
        <v>8219</v>
      </c>
      <c r="G283" s="3" t="s">
        <v>8224</v>
      </c>
      <c r="H283" s="3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3" t="s">
        <v>8269</v>
      </c>
      <c r="O283" s="12">
        <f>E283/D283</f>
        <v>1.2058763636363636</v>
      </c>
      <c r="P283" s="22">
        <f>IF(ISERROR(E283/L283),0,E283/L283)</f>
        <v>83.953417721518989</v>
      </c>
      <c r="Q283" s="1" t="s">
        <v>8310</v>
      </c>
      <c r="R283" s="39" t="s">
        <v>8353</v>
      </c>
      <c r="S283" s="41">
        <f>(((J283/60)/60)/24)+DATE(1970,1,1)</f>
        <v>39950.163344907407</v>
      </c>
      <c r="T283" s="42">
        <f>(((I283/60)/60)/24)+DATE(1970,1,1)</f>
        <v>40035.80972222222</v>
      </c>
    </row>
    <row r="284" spans="1:20" customFormat="1" ht="43.5" x14ac:dyDescent="0.35">
      <c r="A284" s="9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3" t="s">
        <v>8219</v>
      </c>
      <c r="G284" s="3" t="s">
        <v>8224</v>
      </c>
      <c r="H284" s="3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3" t="s">
        <v>8269</v>
      </c>
      <c r="O284" s="12">
        <f>E284/D284</f>
        <v>1.0118888888888888</v>
      </c>
      <c r="P284" s="22">
        <f>IF(ISERROR(E284/L284),0,E284/L284)</f>
        <v>254.38547486033519</v>
      </c>
      <c r="Q284" s="1" t="s">
        <v>8310</v>
      </c>
      <c r="R284" s="39" t="s">
        <v>8353</v>
      </c>
      <c r="S284" s="41">
        <f>(((J284/60)/60)/24)+DATE(1970,1,1)</f>
        <v>40194.920046296298</v>
      </c>
      <c r="T284" s="42">
        <f>(((I284/60)/60)/24)+DATE(1970,1,1)</f>
        <v>40231.916666666664</v>
      </c>
    </row>
    <row r="285" spans="1:20" customFormat="1" ht="29" x14ac:dyDescent="0.35">
      <c r="A285" s="9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3" t="s">
        <v>8219</v>
      </c>
      <c r="G285" s="3" t="s">
        <v>8224</v>
      </c>
      <c r="H285" s="3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3" t="s">
        <v>8269</v>
      </c>
      <c r="O285" s="12">
        <f>E285/D285</f>
        <v>1.142725</v>
      </c>
      <c r="P285" s="22">
        <f>IF(ISERROR(E285/L285),0,E285/L285)</f>
        <v>101.8269801980198</v>
      </c>
      <c r="Q285" s="1" t="s">
        <v>8310</v>
      </c>
      <c r="R285" s="39" t="s">
        <v>8353</v>
      </c>
      <c r="S285" s="41">
        <f>(((J285/60)/60)/24)+DATE(1970,1,1)</f>
        <v>40675.71</v>
      </c>
      <c r="T285" s="42">
        <f>(((I285/60)/60)/24)+DATE(1970,1,1)</f>
        <v>40695.207638888889</v>
      </c>
    </row>
    <row r="286" spans="1:20" customFormat="1" ht="43.5" x14ac:dyDescent="0.35">
      <c r="A286" s="9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3" t="s">
        <v>8219</v>
      </c>
      <c r="G286" s="3" t="s">
        <v>8224</v>
      </c>
      <c r="H286" s="3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3" t="s">
        <v>8269</v>
      </c>
      <c r="O286" s="12">
        <f>E286/D286</f>
        <v>1.0462615</v>
      </c>
      <c r="P286" s="22">
        <f>IF(ISERROR(E286/L286),0,E286/L286)</f>
        <v>55.066394736842106</v>
      </c>
      <c r="Q286" s="1" t="s">
        <v>8310</v>
      </c>
      <c r="R286" s="39" t="s">
        <v>8353</v>
      </c>
      <c r="S286" s="41">
        <f>(((J286/60)/60)/24)+DATE(1970,1,1)</f>
        <v>40904.738194444442</v>
      </c>
      <c r="T286" s="42">
        <f>(((I286/60)/60)/24)+DATE(1970,1,1)</f>
        <v>40929.738194444442</v>
      </c>
    </row>
    <row r="287" spans="1:20" customFormat="1" ht="43.5" x14ac:dyDescent="0.35">
      <c r="A287" s="9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3" t="s">
        <v>8219</v>
      </c>
      <c r="G287" s="3" t="s">
        <v>8224</v>
      </c>
      <c r="H287" s="3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3" t="s">
        <v>8269</v>
      </c>
      <c r="O287" s="12">
        <f>E287/D287</f>
        <v>2.2882507142857142</v>
      </c>
      <c r="P287" s="22">
        <f>IF(ISERROR(E287/L287),0,E287/L287)</f>
        <v>56.901438721136763</v>
      </c>
      <c r="Q287" s="1" t="s">
        <v>8310</v>
      </c>
      <c r="R287" s="39" t="s">
        <v>8353</v>
      </c>
      <c r="S287" s="41">
        <f>(((J287/60)/60)/24)+DATE(1970,1,1)</f>
        <v>41506.756111111114</v>
      </c>
      <c r="T287" s="42">
        <f>(((I287/60)/60)/24)+DATE(1970,1,1)</f>
        <v>41536.756111111114</v>
      </c>
    </row>
    <row r="288" spans="1:20" customFormat="1" ht="43.5" x14ac:dyDescent="0.35">
      <c r="A288" s="9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3" t="s">
        <v>8219</v>
      </c>
      <c r="G288" s="3" t="s">
        <v>8224</v>
      </c>
      <c r="H288" s="3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3" t="s">
        <v>8269</v>
      </c>
      <c r="O288" s="12">
        <f>E288/D288</f>
        <v>1.0915333333333332</v>
      </c>
      <c r="P288" s="22">
        <f>IF(ISERROR(E288/L288),0,E288/L288)</f>
        <v>121.28148148148148</v>
      </c>
      <c r="Q288" s="1" t="s">
        <v>8310</v>
      </c>
      <c r="R288" s="39" t="s">
        <v>8353</v>
      </c>
      <c r="S288" s="41">
        <f>(((J288/60)/60)/24)+DATE(1970,1,1)</f>
        <v>41313.816249999996</v>
      </c>
      <c r="T288" s="42">
        <f>(((I288/60)/60)/24)+DATE(1970,1,1)</f>
        <v>41358.774583333332</v>
      </c>
    </row>
    <row r="289" spans="1:20" customFormat="1" ht="29" x14ac:dyDescent="0.35">
      <c r="A289" s="9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3" t="s">
        <v>8219</v>
      </c>
      <c r="G289" s="3" t="s">
        <v>8224</v>
      </c>
      <c r="H289" s="3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3" t="s">
        <v>8269</v>
      </c>
      <c r="O289" s="12">
        <f>E289/D289</f>
        <v>1.7629999999999999</v>
      </c>
      <c r="P289" s="22">
        <f>IF(ISERROR(E289/L289),0,E289/L289)</f>
        <v>91.189655172413794</v>
      </c>
      <c r="Q289" s="1" t="s">
        <v>8310</v>
      </c>
      <c r="R289" s="39" t="s">
        <v>8353</v>
      </c>
      <c r="S289" s="41">
        <f>(((J289/60)/60)/24)+DATE(1970,1,1)</f>
        <v>41184.277986111112</v>
      </c>
      <c r="T289" s="42">
        <f>(((I289/60)/60)/24)+DATE(1970,1,1)</f>
        <v>41215.166666666664</v>
      </c>
    </row>
    <row r="290" spans="1:20" customFormat="1" ht="43.5" x14ac:dyDescent="0.35">
      <c r="A290" s="9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3" t="s">
        <v>8219</v>
      </c>
      <c r="G290" s="3" t="s">
        <v>8224</v>
      </c>
      <c r="H290" s="3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3" t="s">
        <v>8269</v>
      </c>
      <c r="O290" s="12">
        <f>E290/D290</f>
        <v>1.0321061999999999</v>
      </c>
      <c r="P290" s="22">
        <f>IF(ISERROR(E290/L290),0,E290/L290)</f>
        <v>115.44812080536913</v>
      </c>
      <c r="Q290" s="1" t="s">
        <v>8310</v>
      </c>
      <c r="R290" s="39" t="s">
        <v>8353</v>
      </c>
      <c r="S290" s="41">
        <f>(((J290/60)/60)/24)+DATE(1970,1,1)</f>
        <v>41051.168900462959</v>
      </c>
      <c r="T290" s="42">
        <f>(((I290/60)/60)/24)+DATE(1970,1,1)</f>
        <v>41086.168900462959</v>
      </c>
    </row>
    <row r="291" spans="1:20" customFormat="1" ht="43.5" x14ac:dyDescent="0.35">
      <c r="A291" s="9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3" t="s">
        <v>8219</v>
      </c>
      <c r="G291" s="3" t="s">
        <v>8225</v>
      </c>
      <c r="H291" s="3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3" t="s">
        <v>8269</v>
      </c>
      <c r="O291" s="12">
        <f>E291/D291</f>
        <v>1.0482</v>
      </c>
      <c r="P291" s="22">
        <f>IF(ISERROR(E291/L291),0,E291/L291)</f>
        <v>67.771551724137936</v>
      </c>
      <c r="Q291" s="1" t="s">
        <v>8310</v>
      </c>
      <c r="R291" s="39" t="s">
        <v>8353</v>
      </c>
      <c r="S291" s="41">
        <f>(((J291/60)/60)/24)+DATE(1970,1,1)</f>
        <v>41550.456412037034</v>
      </c>
      <c r="T291" s="42">
        <f>(((I291/60)/60)/24)+DATE(1970,1,1)</f>
        <v>41580.456412037034</v>
      </c>
    </row>
    <row r="292" spans="1:20" customFormat="1" ht="29" x14ac:dyDescent="0.35">
      <c r="A292" s="9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3" t="s">
        <v>8219</v>
      </c>
      <c r="G292" s="3" t="s">
        <v>8224</v>
      </c>
      <c r="H292" s="3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3" t="s">
        <v>8269</v>
      </c>
      <c r="O292" s="12">
        <f>E292/D292</f>
        <v>1.0668444444444445</v>
      </c>
      <c r="P292" s="22">
        <f>IF(ISERROR(E292/L292),0,E292/L292)</f>
        <v>28.576190476190476</v>
      </c>
      <c r="Q292" s="1" t="s">
        <v>8310</v>
      </c>
      <c r="R292" s="39" t="s">
        <v>8353</v>
      </c>
      <c r="S292" s="41">
        <f>(((J292/60)/60)/24)+DATE(1970,1,1)</f>
        <v>40526.36917824074</v>
      </c>
      <c r="T292" s="42">
        <f>(((I292/60)/60)/24)+DATE(1970,1,1)</f>
        <v>40576.332638888889</v>
      </c>
    </row>
    <row r="293" spans="1:20" customFormat="1" ht="43.5" x14ac:dyDescent="0.35">
      <c r="A293" s="9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3" t="s">
        <v>8219</v>
      </c>
      <c r="G293" s="3" t="s">
        <v>8224</v>
      </c>
      <c r="H293" s="3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3" t="s">
        <v>8269</v>
      </c>
      <c r="O293" s="12">
        <f>E293/D293</f>
        <v>1.2001999999999999</v>
      </c>
      <c r="P293" s="22">
        <f>IF(ISERROR(E293/L293),0,E293/L293)</f>
        <v>46.8828125</v>
      </c>
      <c r="Q293" s="1" t="s">
        <v>8310</v>
      </c>
      <c r="R293" s="39" t="s">
        <v>8353</v>
      </c>
      <c r="S293" s="41">
        <f>(((J293/60)/60)/24)+DATE(1970,1,1)</f>
        <v>41376.769050925926</v>
      </c>
      <c r="T293" s="42">
        <f>(((I293/60)/60)/24)+DATE(1970,1,1)</f>
        <v>41395.000694444447</v>
      </c>
    </row>
    <row r="294" spans="1:20" customFormat="1" ht="43.5" x14ac:dyDescent="0.35">
      <c r="A294" s="9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3" t="s">
        <v>8219</v>
      </c>
      <c r="G294" s="3" t="s">
        <v>8224</v>
      </c>
      <c r="H294" s="3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3" t="s">
        <v>8269</v>
      </c>
      <c r="O294" s="12">
        <f>E294/D294</f>
        <v>1.0150693333333334</v>
      </c>
      <c r="P294" s="22">
        <f>IF(ISERROR(E294/L294),0,E294/L294)</f>
        <v>154.42231237322514</v>
      </c>
      <c r="Q294" s="1" t="s">
        <v>8310</v>
      </c>
      <c r="R294" s="39" t="s">
        <v>8353</v>
      </c>
      <c r="S294" s="41">
        <f>(((J294/60)/60)/24)+DATE(1970,1,1)</f>
        <v>40812.803229166668</v>
      </c>
      <c r="T294" s="42">
        <f>(((I294/60)/60)/24)+DATE(1970,1,1)</f>
        <v>40845.165972222225</v>
      </c>
    </row>
    <row r="295" spans="1:20" customFormat="1" ht="43.5" x14ac:dyDescent="0.35">
      <c r="A295" s="9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3" t="s">
        <v>8219</v>
      </c>
      <c r="G295" s="3" t="s">
        <v>8224</v>
      </c>
      <c r="H295" s="3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3" t="s">
        <v>8269</v>
      </c>
      <c r="O295" s="12">
        <f>E295/D295</f>
        <v>1.0138461538461538</v>
      </c>
      <c r="P295" s="22">
        <f>IF(ISERROR(E295/L295),0,E295/L295)</f>
        <v>201.22137404580153</v>
      </c>
      <c r="Q295" s="1" t="s">
        <v>8310</v>
      </c>
      <c r="R295" s="39" t="s">
        <v>8353</v>
      </c>
      <c r="S295" s="41">
        <f>(((J295/60)/60)/24)+DATE(1970,1,1)</f>
        <v>41719.667986111112</v>
      </c>
      <c r="T295" s="42">
        <f>(((I295/60)/60)/24)+DATE(1970,1,1)</f>
        <v>41749.667986111112</v>
      </c>
    </row>
    <row r="296" spans="1:20" customFormat="1" ht="43.5" x14ac:dyDescent="0.35">
      <c r="A296" s="9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3" t="s">
        <v>8219</v>
      </c>
      <c r="G296" s="3" t="s">
        <v>8224</v>
      </c>
      <c r="H296" s="3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3" t="s">
        <v>8269</v>
      </c>
      <c r="O296" s="12">
        <f>E296/D296</f>
        <v>1</v>
      </c>
      <c r="P296" s="22">
        <f>IF(ISERROR(E296/L296),0,E296/L296)</f>
        <v>100</v>
      </c>
      <c r="Q296" s="1" t="s">
        <v>8310</v>
      </c>
      <c r="R296" s="39" t="s">
        <v>8353</v>
      </c>
      <c r="S296" s="41">
        <f>(((J296/60)/60)/24)+DATE(1970,1,1)</f>
        <v>40343.084421296298</v>
      </c>
      <c r="T296" s="42">
        <f>(((I296/60)/60)/24)+DATE(1970,1,1)</f>
        <v>40378.666666666664</v>
      </c>
    </row>
    <row r="297" spans="1:20" customFormat="1" ht="43.5" x14ac:dyDescent="0.35">
      <c r="A297" s="9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3" t="s">
        <v>8219</v>
      </c>
      <c r="G297" s="3" t="s">
        <v>8224</v>
      </c>
      <c r="H297" s="3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3" t="s">
        <v>8269</v>
      </c>
      <c r="O297" s="12">
        <f>E297/D297</f>
        <v>1.3310911999999999</v>
      </c>
      <c r="P297" s="22">
        <f>IF(ISERROR(E297/L297),0,E297/L297)</f>
        <v>100.08204511278196</v>
      </c>
      <c r="Q297" s="1" t="s">
        <v>8310</v>
      </c>
      <c r="R297" s="39" t="s">
        <v>8353</v>
      </c>
      <c r="S297" s="41">
        <f>(((J297/60)/60)/24)+DATE(1970,1,1)</f>
        <v>41519.004733796297</v>
      </c>
      <c r="T297" s="42">
        <f>(((I297/60)/60)/24)+DATE(1970,1,1)</f>
        <v>41579</v>
      </c>
    </row>
    <row r="298" spans="1:20" customFormat="1" ht="43.5" x14ac:dyDescent="0.35">
      <c r="A298" s="9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3" t="s">
        <v>8219</v>
      </c>
      <c r="G298" s="3" t="s">
        <v>8224</v>
      </c>
      <c r="H298" s="3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3" t="s">
        <v>8269</v>
      </c>
      <c r="O298" s="12">
        <f>E298/D298</f>
        <v>1.187262</v>
      </c>
      <c r="P298" s="22">
        <f>IF(ISERROR(E298/L298),0,E298/L298)</f>
        <v>230.08953488372092</v>
      </c>
      <c r="Q298" s="1" t="s">
        <v>8310</v>
      </c>
      <c r="R298" s="39" t="s">
        <v>8353</v>
      </c>
      <c r="S298" s="41">
        <f>(((J298/60)/60)/24)+DATE(1970,1,1)</f>
        <v>41134.475497685184</v>
      </c>
      <c r="T298" s="42">
        <f>(((I298/60)/60)/24)+DATE(1970,1,1)</f>
        <v>41159.475497685184</v>
      </c>
    </row>
    <row r="299" spans="1:20" customFormat="1" ht="43.5" x14ac:dyDescent="0.35">
      <c r="A299" s="9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3" t="s">
        <v>8219</v>
      </c>
      <c r="G299" s="3" t="s">
        <v>8224</v>
      </c>
      <c r="H299" s="3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3" t="s">
        <v>8269</v>
      </c>
      <c r="O299" s="12">
        <f>E299/D299</f>
        <v>1.0064</v>
      </c>
      <c r="P299" s="22">
        <f>IF(ISERROR(E299/L299),0,E299/L299)</f>
        <v>141.74647887323943</v>
      </c>
      <c r="Q299" s="1" t="s">
        <v>8310</v>
      </c>
      <c r="R299" s="39" t="s">
        <v>8353</v>
      </c>
      <c r="S299" s="41">
        <f>(((J299/60)/60)/24)+DATE(1970,1,1)</f>
        <v>42089.72802083334</v>
      </c>
      <c r="T299" s="42">
        <f>(((I299/60)/60)/24)+DATE(1970,1,1)</f>
        <v>42125.165972222225</v>
      </c>
    </row>
    <row r="300" spans="1:20" customFormat="1" ht="29" x14ac:dyDescent="0.35">
      <c r="A300" s="9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3" t="s">
        <v>8219</v>
      </c>
      <c r="G300" s="3" t="s">
        <v>8224</v>
      </c>
      <c r="H300" s="3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3" t="s">
        <v>8269</v>
      </c>
      <c r="O300" s="12">
        <f>E300/D300</f>
        <v>1.089324126984127</v>
      </c>
      <c r="P300" s="22">
        <f>IF(ISERROR(E300/L300),0,E300/L300)</f>
        <v>56.344351395730705</v>
      </c>
      <c r="Q300" s="1" t="s">
        <v>8310</v>
      </c>
      <c r="R300" s="39" t="s">
        <v>8353</v>
      </c>
      <c r="S300" s="41">
        <f>(((J300/60)/60)/24)+DATE(1970,1,1)</f>
        <v>41709.463518518518</v>
      </c>
      <c r="T300" s="42">
        <f>(((I300/60)/60)/24)+DATE(1970,1,1)</f>
        <v>41768.875</v>
      </c>
    </row>
    <row r="301" spans="1:20" customFormat="1" ht="43.5" x14ac:dyDescent="0.35">
      <c r="A301" s="9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3" t="s">
        <v>8219</v>
      </c>
      <c r="G301" s="3" t="s">
        <v>8224</v>
      </c>
      <c r="H301" s="3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3" t="s">
        <v>8269</v>
      </c>
      <c r="O301" s="12">
        <f>E301/D301</f>
        <v>1.789525</v>
      </c>
      <c r="P301" s="22">
        <f>IF(ISERROR(E301/L301),0,E301/L301)</f>
        <v>73.341188524590166</v>
      </c>
      <c r="Q301" s="1" t="s">
        <v>8310</v>
      </c>
      <c r="R301" s="39" t="s">
        <v>8353</v>
      </c>
      <c r="S301" s="41">
        <f>(((J301/60)/60)/24)+DATE(1970,1,1)</f>
        <v>40469.225231481483</v>
      </c>
      <c r="T301" s="42">
        <f>(((I301/60)/60)/24)+DATE(1970,1,1)</f>
        <v>40499.266898148147</v>
      </c>
    </row>
    <row r="302" spans="1:20" customFormat="1" ht="43.5" x14ac:dyDescent="0.35">
      <c r="A302" s="9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3" t="s">
        <v>8219</v>
      </c>
      <c r="G302" s="3" t="s">
        <v>8224</v>
      </c>
      <c r="H302" s="3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3" t="s">
        <v>8269</v>
      </c>
      <c r="O302" s="12">
        <f>E302/D302</f>
        <v>1.0172264</v>
      </c>
      <c r="P302" s="22">
        <f>IF(ISERROR(E302/L302),0,E302/L302)</f>
        <v>85.337785234899329</v>
      </c>
      <c r="Q302" s="1" t="s">
        <v>8310</v>
      </c>
      <c r="R302" s="39" t="s">
        <v>8353</v>
      </c>
      <c r="S302" s="41">
        <f>(((J302/60)/60)/24)+DATE(1970,1,1)</f>
        <v>40626.959930555553</v>
      </c>
      <c r="T302" s="42">
        <f>(((I302/60)/60)/24)+DATE(1970,1,1)</f>
        <v>40657.959930555553</v>
      </c>
    </row>
    <row r="303" spans="1:20" customFormat="1" ht="43.5" x14ac:dyDescent="0.35">
      <c r="A303" s="9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3" t="s">
        <v>8219</v>
      </c>
      <c r="G303" s="3" t="s">
        <v>8224</v>
      </c>
      <c r="H303" s="3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3" t="s">
        <v>8269</v>
      </c>
      <c r="O303" s="12">
        <f>E303/D303</f>
        <v>1.1873499999999999</v>
      </c>
      <c r="P303" s="22">
        <f>IF(ISERROR(E303/L303),0,E303/L303)</f>
        <v>61.496215139442228</v>
      </c>
      <c r="Q303" s="1" t="s">
        <v>8310</v>
      </c>
      <c r="R303" s="39" t="s">
        <v>8353</v>
      </c>
      <c r="S303" s="41">
        <f>(((J303/60)/60)/24)+DATE(1970,1,1)</f>
        <v>41312.737673611111</v>
      </c>
      <c r="T303" s="42">
        <f>(((I303/60)/60)/24)+DATE(1970,1,1)</f>
        <v>41352.696006944447</v>
      </c>
    </row>
    <row r="304" spans="1:20" customFormat="1" ht="43.5" x14ac:dyDescent="0.35">
      <c r="A304" s="9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3" t="s">
        <v>8219</v>
      </c>
      <c r="G304" s="3" t="s">
        <v>8224</v>
      </c>
      <c r="H304" s="3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3" t="s">
        <v>8269</v>
      </c>
      <c r="O304" s="12">
        <f>E304/D304</f>
        <v>1.0045999999999999</v>
      </c>
      <c r="P304" s="22">
        <f>IF(ISERROR(E304/L304),0,E304/L304)</f>
        <v>93.018518518518519</v>
      </c>
      <c r="Q304" s="1" t="s">
        <v>8310</v>
      </c>
      <c r="R304" s="39" t="s">
        <v>8353</v>
      </c>
      <c r="S304" s="41">
        <f>(((J304/60)/60)/24)+DATE(1970,1,1)</f>
        <v>40933.856921296298</v>
      </c>
      <c r="T304" s="42">
        <f>(((I304/60)/60)/24)+DATE(1970,1,1)</f>
        <v>40963.856921296298</v>
      </c>
    </row>
    <row r="305" spans="1:20" customFormat="1" ht="43.5" x14ac:dyDescent="0.35">
      <c r="A305" s="9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3" t="s">
        <v>8219</v>
      </c>
      <c r="G305" s="3" t="s">
        <v>8224</v>
      </c>
      <c r="H305" s="3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3" t="s">
        <v>8269</v>
      </c>
      <c r="O305" s="12">
        <f>E305/D305</f>
        <v>1.3746666666666667</v>
      </c>
      <c r="P305" s="22">
        <f>IF(ISERROR(E305/L305),0,E305/L305)</f>
        <v>50.292682926829265</v>
      </c>
      <c r="Q305" s="1" t="s">
        <v>8310</v>
      </c>
      <c r="R305" s="39" t="s">
        <v>8353</v>
      </c>
      <c r="S305" s="41">
        <f>(((J305/60)/60)/24)+DATE(1970,1,1)</f>
        <v>41032.071134259262</v>
      </c>
      <c r="T305" s="42">
        <f>(((I305/60)/60)/24)+DATE(1970,1,1)</f>
        <v>41062.071134259262</v>
      </c>
    </row>
    <row r="306" spans="1:20" customFormat="1" ht="29" x14ac:dyDescent="0.35">
      <c r="A306" s="9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3" t="s">
        <v>8219</v>
      </c>
      <c r="G306" s="3" t="s">
        <v>8224</v>
      </c>
      <c r="H306" s="3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3" t="s">
        <v>8269</v>
      </c>
      <c r="O306" s="12">
        <f>E306/D306</f>
        <v>2.3164705882352941</v>
      </c>
      <c r="P306" s="22">
        <f>IF(ISERROR(E306/L306),0,E306/L306)</f>
        <v>106.43243243243244</v>
      </c>
      <c r="Q306" s="1" t="s">
        <v>8310</v>
      </c>
      <c r="R306" s="39" t="s">
        <v>8353</v>
      </c>
      <c r="S306" s="41">
        <f>(((J306/60)/60)/24)+DATE(1970,1,1)</f>
        <v>41114.094872685186</v>
      </c>
      <c r="T306" s="42">
        <f>(((I306/60)/60)/24)+DATE(1970,1,1)</f>
        <v>41153.083333333336</v>
      </c>
    </row>
    <row r="307" spans="1:20" customFormat="1" ht="29" x14ac:dyDescent="0.35">
      <c r="A307" s="9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3" t="s">
        <v>8219</v>
      </c>
      <c r="G307" s="3" t="s">
        <v>8224</v>
      </c>
      <c r="H307" s="3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3" t="s">
        <v>8269</v>
      </c>
      <c r="O307" s="12">
        <f>E307/D307</f>
        <v>1.3033333333333332</v>
      </c>
      <c r="P307" s="22">
        <f>IF(ISERROR(E307/L307),0,E307/L307)</f>
        <v>51.719576719576722</v>
      </c>
      <c r="Q307" s="1" t="s">
        <v>8310</v>
      </c>
      <c r="R307" s="39" t="s">
        <v>8353</v>
      </c>
      <c r="S307" s="41">
        <f>(((J307/60)/60)/24)+DATE(1970,1,1)</f>
        <v>40948.630196759259</v>
      </c>
      <c r="T307" s="42">
        <f>(((I307/60)/60)/24)+DATE(1970,1,1)</f>
        <v>40978.630196759259</v>
      </c>
    </row>
    <row r="308" spans="1:20" customFormat="1" ht="29" x14ac:dyDescent="0.35">
      <c r="A308" s="9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3" t="s">
        <v>8219</v>
      </c>
      <c r="G308" s="3" t="s">
        <v>8224</v>
      </c>
      <c r="H308" s="3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3" t="s">
        <v>8269</v>
      </c>
      <c r="O308" s="12">
        <f>E308/D308</f>
        <v>2.9289999999999998</v>
      </c>
      <c r="P308" s="22">
        <f>IF(ISERROR(E308/L308),0,E308/L308)</f>
        <v>36.612499999999997</v>
      </c>
      <c r="Q308" s="1" t="s">
        <v>8310</v>
      </c>
      <c r="R308" s="39" t="s">
        <v>8353</v>
      </c>
      <c r="S308" s="41">
        <f>(((J308/60)/60)/24)+DATE(1970,1,1)</f>
        <v>41333.837187500001</v>
      </c>
      <c r="T308" s="42">
        <f>(((I308/60)/60)/24)+DATE(1970,1,1)</f>
        <v>41353.795520833337</v>
      </c>
    </row>
    <row r="309" spans="1:20" customFormat="1" x14ac:dyDescent="0.35">
      <c r="A309" s="9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3" t="s">
        <v>8219</v>
      </c>
      <c r="G309" s="3" t="s">
        <v>8224</v>
      </c>
      <c r="H309" s="3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3" t="s">
        <v>8269</v>
      </c>
      <c r="O309" s="12">
        <f>E309/D309</f>
        <v>1.1131818181818183</v>
      </c>
      <c r="P309" s="22">
        <f>IF(ISERROR(E309/L309),0,E309/L309)</f>
        <v>42.517361111111114</v>
      </c>
      <c r="Q309" s="1" t="s">
        <v>8310</v>
      </c>
      <c r="R309" s="39" t="s">
        <v>8353</v>
      </c>
      <c r="S309" s="41">
        <f>(((J309/60)/60)/24)+DATE(1970,1,1)</f>
        <v>41282.944456018515</v>
      </c>
      <c r="T309" s="42">
        <f>(((I309/60)/60)/24)+DATE(1970,1,1)</f>
        <v>41312.944456018515</v>
      </c>
    </row>
    <row r="310" spans="1:20" customFormat="1" ht="43.5" x14ac:dyDescent="0.35">
      <c r="A310" s="9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3" t="s">
        <v>8219</v>
      </c>
      <c r="G310" s="3" t="s">
        <v>8224</v>
      </c>
      <c r="H310" s="3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3" t="s">
        <v>8269</v>
      </c>
      <c r="O310" s="12">
        <f>E310/D310</f>
        <v>1.0556666666666668</v>
      </c>
      <c r="P310" s="22">
        <f>IF(ISERROR(E310/L310),0,E310/L310)</f>
        <v>62.712871287128714</v>
      </c>
      <c r="Q310" s="1" t="s">
        <v>8310</v>
      </c>
      <c r="R310" s="39" t="s">
        <v>8353</v>
      </c>
      <c r="S310" s="41">
        <f>(((J310/60)/60)/24)+DATE(1970,1,1)</f>
        <v>40567.694560185184</v>
      </c>
      <c r="T310" s="42">
        <f>(((I310/60)/60)/24)+DATE(1970,1,1)</f>
        <v>40612.694560185184</v>
      </c>
    </row>
    <row r="311" spans="1:20" customFormat="1" ht="43.5" x14ac:dyDescent="0.35">
      <c r="A311" s="9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3" t="s">
        <v>8219</v>
      </c>
      <c r="G311" s="3" t="s">
        <v>8224</v>
      </c>
      <c r="H311" s="3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3" t="s">
        <v>8269</v>
      </c>
      <c r="O311" s="12">
        <f>E311/D311</f>
        <v>1.1894444444444445</v>
      </c>
      <c r="P311" s="22">
        <f>IF(ISERROR(E311/L311),0,E311/L311)</f>
        <v>89.957983193277315</v>
      </c>
      <c r="Q311" s="1" t="s">
        <v>8310</v>
      </c>
      <c r="R311" s="39" t="s">
        <v>8353</v>
      </c>
      <c r="S311" s="41">
        <f>(((J311/60)/60)/24)+DATE(1970,1,1)</f>
        <v>41134.751550925925</v>
      </c>
      <c r="T311" s="42">
        <f>(((I311/60)/60)/24)+DATE(1970,1,1)</f>
        <v>41155.751550925925</v>
      </c>
    </row>
    <row r="312" spans="1:20" customFormat="1" ht="43.5" x14ac:dyDescent="0.35">
      <c r="A312" s="9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3" t="s">
        <v>8219</v>
      </c>
      <c r="G312" s="3" t="s">
        <v>8224</v>
      </c>
      <c r="H312" s="3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3" t="s">
        <v>8269</v>
      </c>
      <c r="O312" s="12">
        <f>E312/D312</f>
        <v>1.04129</v>
      </c>
      <c r="P312" s="22">
        <f>IF(ISERROR(E312/L312),0,E312/L312)</f>
        <v>28.924722222222222</v>
      </c>
      <c r="Q312" s="1" t="s">
        <v>8310</v>
      </c>
      <c r="R312" s="39" t="s">
        <v>8353</v>
      </c>
      <c r="S312" s="41">
        <f>(((J312/60)/60)/24)+DATE(1970,1,1)</f>
        <v>40821.183136574073</v>
      </c>
      <c r="T312" s="42">
        <f>(((I312/60)/60)/24)+DATE(1970,1,1)</f>
        <v>40836.083333333336</v>
      </c>
    </row>
    <row r="313" spans="1:20" customFormat="1" ht="29" x14ac:dyDescent="0.35">
      <c r="A313" s="9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3" t="s">
        <v>8219</v>
      </c>
      <c r="G313" s="3" t="s">
        <v>8224</v>
      </c>
      <c r="H313" s="3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3" t="s">
        <v>8269</v>
      </c>
      <c r="O313" s="12">
        <f>E313/D313</f>
        <v>1.0410165</v>
      </c>
      <c r="P313" s="22">
        <f>IF(ISERROR(E313/L313),0,E313/L313)</f>
        <v>138.8022</v>
      </c>
      <c r="Q313" s="1" t="s">
        <v>8310</v>
      </c>
      <c r="R313" s="39" t="s">
        <v>8353</v>
      </c>
      <c r="S313" s="41">
        <f>(((J313/60)/60)/24)+DATE(1970,1,1)</f>
        <v>40868.219814814816</v>
      </c>
      <c r="T313" s="42">
        <f>(((I313/60)/60)/24)+DATE(1970,1,1)</f>
        <v>40909.332638888889</v>
      </c>
    </row>
    <row r="314" spans="1:20" customFormat="1" ht="43.5" x14ac:dyDescent="0.35">
      <c r="A314" s="9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3" t="s">
        <v>8219</v>
      </c>
      <c r="G314" s="3" t="s">
        <v>8224</v>
      </c>
      <c r="H314" s="3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3" t="s">
        <v>8269</v>
      </c>
      <c r="O314" s="12">
        <f>E314/D314</f>
        <v>1.1187499999999999</v>
      </c>
      <c r="P314" s="22">
        <f>IF(ISERROR(E314/L314),0,E314/L314)</f>
        <v>61.301369863013697</v>
      </c>
      <c r="Q314" s="1" t="s">
        <v>8310</v>
      </c>
      <c r="R314" s="39" t="s">
        <v>8353</v>
      </c>
      <c r="S314" s="41">
        <f>(((J314/60)/60)/24)+DATE(1970,1,1)</f>
        <v>41348.877685185187</v>
      </c>
      <c r="T314" s="42">
        <f>(((I314/60)/60)/24)+DATE(1970,1,1)</f>
        <v>41378.877685185187</v>
      </c>
    </row>
    <row r="315" spans="1:20" customFormat="1" ht="43.5" x14ac:dyDescent="0.35">
      <c r="A315" s="9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3" t="s">
        <v>8219</v>
      </c>
      <c r="G315" s="3" t="s">
        <v>8224</v>
      </c>
      <c r="H315" s="3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3" t="s">
        <v>8269</v>
      </c>
      <c r="O315" s="12">
        <f>E315/D315</f>
        <v>1.0473529411764706</v>
      </c>
      <c r="P315" s="22">
        <f>IF(ISERROR(E315/L315),0,E315/L315)</f>
        <v>80.202702702702709</v>
      </c>
      <c r="Q315" s="1" t="s">
        <v>8310</v>
      </c>
      <c r="R315" s="39" t="s">
        <v>8353</v>
      </c>
      <c r="S315" s="41">
        <f>(((J315/60)/60)/24)+DATE(1970,1,1)</f>
        <v>40357.227939814817</v>
      </c>
      <c r="T315" s="42">
        <f>(((I315/60)/60)/24)+DATE(1970,1,1)</f>
        <v>40401.665972222225</v>
      </c>
    </row>
    <row r="316" spans="1:20" customFormat="1" ht="43.5" x14ac:dyDescent="0.35">
      <c r="A316" s="9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3" t="s">
        <v>8219</v>
      </c>
      <c r="G316" s="3" t="s">
        <v>8224</v>
      </c>
      <c r="H316" s="3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3" t="s">
        <v>8269</v>
      </c>
      <c r="O316" s="12">
        <f>E316/D316</f>
        <v>3.8515000000000001</v>
      </c>
      <c r="P316" s="22">
        <f>IF(ISERROR(E316/L316),0,E316/L316)</f>
        <v>32.095833333333331</v>
      </c>
      <c r="Q316" s="1" t="s">
        <v>8310</v>
      </c>
      <c r="R316" s="39" t="s">
        <v>8353</v>
      </c>
      <c r="S316" s="41">
        <f>(((J316/60)/60)/24)+DATE(1970,1,1)</f>
        <v>41304.833194444444</v>
      </c>
      <c r="T316" s="42">
        <f>(((I316/60)/60)/24)+DATE(1970,1,1)</f>
        <v>41334.833194444444</v>
      </c>
    </row>
    <row r="317" spans="1:20" customFormat="1" ht="43.5" x14ac:dyDescent="0.35">
      <c r="A317" s="9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3" t="s">
        <v>8219</v>
      </c>
      <c r="G317" s="3" t="s">
        <v>8224</v>
      </c>
      <c r="H317" s="3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3" t="s">
        <v>8269</v>
      </c>
      <c r="O317" s="12">
        <f>E317/D317</f>
        <v>1.01248</v>
      </c>
      <c r="P317" s="22">
        <f>IF(ISERROR(E317/L317),0,E317/L317)</f>
        <v>200.88888888888889</v>
      </c>
      <c r="Q317" s="1" t="s">
        <v>8310</v>
      </c>
      <c r="R317" s="39" t="s">
        <v>8353</v>
      </c>
      <c r="S317" s="41">
        <f>(((J317/60)/60)/24)+DATE(1970,1,1)</f>
        <v>41113.77238425926</v>
      </c>
      <c r="T317" s="42">
        <f>(((I317/60)/60)/24)+DATE(1970,1,1)</f>
        <v>41143.77238425926</v>
      </c>
    </row>
    <row r="318" spans="1:20" customFormat="1" ht="29" x14ac:dyDescent="0.35">
      <c r="A318" s="9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3" t="s">
        <v>8219</v>
      </c>
      <c r="G318" s="3" t="s">
        <v>8229</v>
      </c>
      <c r="H318" s="3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3" t="s">
        <v>8269</v>
      </c>
      <c r="O318" s="12">
        <f>E318/D318</f>
        <v>1.1377333333333333</v>
      </c>
      <c r="P318" s="22">
        <f>IF(ISERROR(E318/L318),0,E318/L318)</f>
        <v>108.01265822784811</v>
      </c>
      <c r="Q318" s="1" t="s">
        <v>8310</v>
      </c>
      <c r="R318" s="39" t="s">
        <v>8353</v>
      </c>
      <c r="S318" s="41">
        <f>(((J318/60)/60)/24)+DATE(1970,1,1)</f>
        <v>41950.923576388886</v>
      </c>
      <c r="T318" s="42">
        <f>(((I318/60)/60)/24)+DATE(1970,1,1)</f>
        <v>41984.207638888889</v>
      </c>
    </row>
    <row r="319" spans="1:20" customFormat="1" ht="29" x14ac:dyDescent="0.35">
      <c r="A319" s="9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3" t="s">
        <v>8219</v>
      </c>
      <c r="G319" s="3" t="s">
        <v>8224</v>
      </c>
      <c r="H319" s="3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3" t="s">
        <v>8269</v>
      </c>
      <c r="O319" s="12">
        <f>E319/D319</f>
        <v>1.0080333333333333</v>
      </c>
      <c r="P319" s="22">
        <f>IF(ISERROR(E319/L319),0,E319/L319)</f>
        <v>95.699367088607602</v>
      </c>
      <c r="Q319" s="1" t="s">
        <v>8310</v>
      </c>
      <c r="R319" s="39" t="s">
        <v>8353</v>
      </c>
      <c r="S319" s="41">
        <f>(((J319/60)/60)/24)+DATE(1970,1,1)</f>
        <v>41589.676886574074</v>
      </c>
      <c r="T319" s="42">
        <f>(((I319/60)/60)/24)+DATE(1970,1,1)</f>
        <v>41619.676886574074</v>
      </c>
    </row>
    <row r="320" spans="1:20" customFormat="1" ht="43.5" x14ac:dyDescent="0.35">
      <c r="A320" s="9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3" t="s">
        <v>8219</v>
      </c>
      <c r="G320" s="3" t="s">
        <v>8224</v>
      </c>
      <c r="H320" s="3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3" t="s">
        <v>8269</v>
      </c>
      <c r="O320" s="12">
        <f>E320/D320</f>
        <v>2.8332000000000002</v>
      </c>
      <c r="P320" s="22">
        <f>IF(ISERROR(E320/L320),0,E320/L320)</f>
        <v>49.880281690140848</v>
      </c>
      <c r="Q320" s="1" t="s">
        <v>8310</v>
      </c>
      <c r="R320" s="39" t="s">
        <v>8353</v>
      </c>
      <c r="S320" s="41">
        <f>(((J320/60)/60)/24)+DATE(1970,1,1)</f>
        <v>41330.038784722223</v>
      </c>
      <c r="T320" s="42">
        <f>(((I320/60)/60)/24)+DATE(1970,1,1)</f>
        <v>41359.997118055559</v>
      </c>
    </row>
    <row r="321" spans="1:20" customFormat="1" ht="43.5" x14ac:dyDescent="0.35">
      <c r="A321" s="9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3" t="s">
        <v>8219</v>
      </c>
      <c r="G321" s="3" t="s">
        <v>8224</v>
      </c>
      <c r="H321" s="3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3" t="s">
        <v>8269</v>
      </c>
      <c r="O321" s="12">
        <f>E321/D321</f>
        <v>1.1268</v>
      </c>
      <c r="P321" s="22">
        <f>IF(ISERROR(E321/L321),0,E321/L321)</f>
        <v>110.47058823529412</v>
      </c>
      <c r="Q321" s="1" t="s">
        <v>8310</v>
      </c>
      <c r="R321" s="39" t="s">
        <v>8353</v>
      </c>
      <c r="S321" s="41">
        <f>(((J321/60)/60)/24)+DATE(1970,1,1)</f>
        <v>40123.83829861111</v>
      </c>
      <c r="T321" s="42">
        <f>(((I321/60)/60)/24)+DATE(1970,1,1)</f>
        <v>40211.332638888889</v>
      </c>
    </row>
    <row r="322" spans="1:20" customFormat="1" ht="43.5" x14ac:dyDescent="0.35">
      <c r="A322" s="9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3" t="s">
        <v>8219</v>
      </c>
      <c r="G322" s="3" t="s">
        <v>8225</v>
      </c>
      <c r="H322" s="3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3" t="s">
        <v>8269</v>
      </c>
      <c r="O322" s="12">
        <f>E322/D322</f>
        <v>1.0658000000000001</v>
      </c>
      <c r="P322" s="22">
        <f>IF(ISERROR(E322/L322),0,E322/L322)</f>
        <v>134.91139240506328</v>
      </c>
      <c r="Q322" s="1" t="s">
        <v>8310</v>
      </c>
      <c r="R322" s="39" t="s">
        <v>8353</v>
      </c>
      <c r="S322" s="41">
        <f>(((J322/60)/60)/24)+DATE(1970,1,1)</f>
        <v>42331.551307870366</v>
      </c>
      <c r="T322" s="42">
        <f>(((I322/60)/60)/24)+DATE(1970,1,1)</f>
        <v>42360.958333333328</v>
      </c>
    </row>
    <row r="323" spans="1:20" customFormat="1" ht="43.5" x14ac:dyDescent="0.35">
      <c r="A323" s="9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3" t="s">
        <v>8219</v>
      </c>
      <c r="G323" s="3" t="s">
        <v>8236</v>
      </c>
      <c r="H323" s="3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3" t="s">
        <v>8269</v>
      </c>
      <c r="O323" s="12">
        <f>E323/D323</f>
        <v>1.0266285714285714</v>
      </c>
      <c r="P323" s="22">
        <f>IF(ISERROR(E323/L323),0,E323/L323)</f>
        <v>106.62314540059347</v>
      </c>
      <c r="Q323" s="1" t="s">
        <v>8310</v>
      </c>
      <c r="R323" s="39" t="s">
        <v>8353</v>
      </c>
      <c r="S323" s="41">
        <f>(((J323/60)/60)/24)+DATE(1970,1,1)</f>
        <v>42647.446597222224</v>
      </c>
      <c r="T323" s="42">
        <f>(((I323/60)/60)/24)+DATE(1970,1,1)</f>
        <v>42682.488263888896</v>
      </c>
    </row>
    <row r="324" spans="1:20" customFormat="1" ht="29" x14ac:dyDescent="0.35">
      <c r="A324" s="9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3" t="s">
        <v>8219</v>
      </c>
      <c r="G324" s="3" t="s">
        <v>8224</v>
      </c>
      <c r="H324" s="3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3" t="s">
        <v>8269</v>
      </c>
      <c r="O324" s="12">
        <f>E324/D324</f>
        <v>1.0791200000000001</v>
      </c>
      <c r="P324" s="22">
        <f>IF(ISERROR(E324/L324),0,E324/L324)</f>
        <v>145.04301075268816</v>
      </c>
      <c r="Q324" s="1" t="s">
        <v>8310</v>
      </c>
      <c r="R324" s="39" t="s">
        <v>8353</v>
      </c>
      <c r="S324" s="41">
        <f>(((J324/60)/60)/24)+DATE(1970,1,1)</f>
        <v>42473.57</v>
      </c>
      <c r="T324" s="42">
        <f>(((I324/60)/60)/24)+DATE(1970,1,1)</f>
        <v>42503.57</v>
      </c>
    </row>
    <row r="325" spans="1:20" customFormat="1" ht="43.5" x14ac:dyDescent="0.35">
      <c r="A325" s="9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3" t="s">
        <v>8219</v>
      </c>
      <c r="G325" s="3" t="s">
        <v>8224</v>
      </c>
      <c r="H325" s="3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3" t="s">
        <v>8269</v>
      </c>
      <c r="O325" s="12">
        <f>E325/D325</f>
        <v>1.2307407407407407</v>
      </c>
      <c r="P325" s="22">
        <f>IF(ISERROR(E325/L325),0,E325/L325)</f>
        <v>114.58620689655173</v>
      </c>
      <c r="Q325" s="1" t="s">
        <v>8310</v>
      </c>
      <c r="R325" s="39" t="s">
        <v>8353</v>
      </c>
      <c r="S325" s="41">
        <f>(((J325/60)/60)/24)+DATE(1970,1,1)</f>
        <v>42697.32136574074</v>
      </c>
      <c r="T325" s="42">
        <f>(((I325/60)/60)/24)+DATE(1970,1,1)</f>
        <v>42725.332638888889</v>
      </c>
    </row>
    <row r="326" spans="1:20" customFormat="1" ht="43.5" x14ac:dyDescent="0.35">
      <c r="A326" s="9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3" t="s">
        <v>8219</v>
      </c>
      <c r="G326" s="3" t="s">
        <v>8224</v>
      </c>
      <c r="H326" s="3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3" t="s">
        <v>8269</v>
      </c>
      <c r="O326" s="12">
        <f>E326/D326</f>
        <v>1.016</v>
      </c>
      <c r="P326" s="22">
        <f>IF(ISERROR(E326/L326),0,E326/L326)</f>
        <v>105.3170731707317</v>
      </c>
      <c r="Q326" s="1" t="s">
        <v>8310</v>
      </c>
      <c r="R326" s="39" t="s">
        <v>8353</v>
      </c>
      <c r="S326" s="41">
        <f>(((J326/60)/60)/24)+DATE(1970,1,1)</f>
        <v>42184.626250000001</v>
      </c>
      <c r="T326" s="42">
        <f>(((I326/60)/60)/24)+DATE(1970,1,1)</f>
        <v>42217.626250000001</v>
      </c>
    </row>
    <row r="327" spans="1:20" customFormat="1" ht="43.5" x14ac:dyDescent="0.35">
      <c r="A327" s="9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3" t="s">
        <v>8219</v>
      </c>
      <c r="G327" s="3" t="s">
        <v>8224</v>
      </c>
      <c r="H327" s="3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3" t="s">
        <v>8269</v>
      </c>
      <c r="O327" s="12">
        <f>E327/D327</f>
        <v>1.04396</v>
      </c>
      <c r="P327" s="22">
        <f>IF(ISERROR(E327/L327),0,E327/L327)</f>
        <v>70.921195652173907</v>
      </c>
      <c r="Q327" s="1" t="s">
        <v>8310</v>
      </c>
      <c r="R327" s="39" t="s">
        <v>8353</v>
      </c>
      <c r="S327" s="41">
        <f>(((J327/60)/60)/24)+DATE(1970,1,1)</f>
        <v>42689.187881944439</v>
      </c>
      <c r="T327" s="42">
        <f>(((I327/60)/60)/24)+DATE(1970,1,1)</f>
        <v>42724.187881944439</v>
      </c>
    </row>
    <row r="328" spans="1:20" customFormat="1" ht="43.5" x14ac:dyDescent="0.35">
      <c r="A328" s="9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3" t="s">
        <v>8219</v>
      </c>
      <c r="G328" s="3" t="s">
        <v>8224</v>
      </c>
      <c r="H328" s="3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3" t="s">
        <v>8269</v>
      </c>
      <c r="O328" s="12">
        <f>E328/D328</f>
        <v>1.1292973333333334</v>
      </c>
      <c r="P328" s="22">
        <f>IF(ISERROR(E328/L328),0,E328/L328)</f>
        <v>147.17167680278018</v>
      </c>
      <c r="Q328" s="1" t="s">
        <v>8310</v>
      </c>
      <c r="R328" s="39" t="s">
        <v>8353</v>
      </c>
      <c r="S328" s="41">
        <f>(((J328/60)/60)/24)+DATE(1970,1,1)</f>
        <v>42775.314884259264</v>
      </c>
      <c r="T328" s="42">
        <f>(((I328/60)/60)/24)+DATE(1970,1,1)</f>
        <v>42808.956250000003</v>
      </c>
    </row>
    <row r="329" spans="1:20" customFormat="1" ht="43.5" x14ac:dyDescent="0.35">
      <c r="A329" s="9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3" t="s">
        <v>8219</v>
      </c>
      <c r="G329" s="3" t="s">
        <v>8224</v>
      </c>
      <c r="H329" s="3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3" t="s">
        <v>8269</v>
      </c>
      <c r="O329" s="12">
        <f>E329/D329</f>
        <v>1.3640000000000001</v>
      </c>
      <c r="P329" s="22">
        <f>IF(ISERROR(E329/L329),0,E329/L329)</f>
        <v>160.47058823529412</v>
      </c>
      <c r="Q329" s="1" t="s">
        <v>8310</v>
      </c>
      <c r="R329" s="39" t="s">
        <v>8353</v>
      </c>
      <c r="S329" s="41">
        <f>(((J329/60)/60)/24)+DATE(1970,1,1)</f>
        <v>42058.235289351855</v>
      </c>
      <c r="T329" s="42">
        <f>(((I329/60)/60)/24)+DATE(1970,1,1)</f>
        <v>42085.333333333328</v>
      </c>
    </row>
    <row r="330" spans="1:20" customFormat="1" ht="43.5" x14ac:dyDescent="0.35">
      <c r="A330" s="9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3" t="s">
        <v>8219</v>
      </c>
      <c r="G330" s="3" t="s">
        <v>8224</v>
      </c>
      <c r="H330" s="3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3" t="s">
        <v>8269</v>
      </c>
      <c r="O330" s="12">
        <f>E330/D330</f>
        <v>1.036144</v>
      </c>
      <c r="P330" s="22">
        <f>IF(ISERROR(E330/L330),0,E330/L330)</f>
        <v>156.04578313253012</v>
      </c>
      <c r="Q330" s="1" t="s">
        <v>8310</v>
      </c>
      <c r="R330" s="39" t="s">
        <v>8353</v>
      </c>
      <c r="S330" s="41">
        <f>(((J330/60)/60)/24)+DATE(1970,1,1)</f>
        <v>42278.946620370371</v>
      </c>
      <c r="T330" s="42">
        <f>(((I330/60)/60)/24)+DATE(1970,1,1)</f>
        <v>42309.166666666672</v>
      </c>
    </row>
    <row r="331" spans="1:20" customFormat="1" ht="43.5" x14ac:dyDescent="0.35">
      <c r="A331" s="9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3" t="s">
        <v>8219</v>
      </c>
      <c r="G331" s="3" t="s">
        <v>8224</v>
      </c>
      <c r="H331" s="3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3" t="s">
        <v>8269</v>
      </c>
      <c r="O331" s="12">
        <f>E331/D331</f>
        <v>1.0549999999999999</v>
      </c>
      <c r="P331" s="22">
        <f>IF(ISERROR(E331/L331),0,E331/L331)</f>
        <v>63.17365269461078</v>
      </c>
      <c r="Q331" s="1" t="s">
        <v>8310</v>
      </c>
      <c r="R331" s="39" t="s">
        <v>8353</v>
      </c>
      <c r="S331" s="41">
        <f>(((J331/60)/60)/24)+DATE(1970,1,1)</f>
        <v>42291.46674768519</v>
      </c>
      <c r="T331" s="42">
        <f>(((I331/60)/60)/24)+DATE(1970,1,1)</f>
        <v>42315.166666666672</v>
      </c>
    </row>
    <row r="332" spans="1:20" customFormat="1" ht="43.5" x14ac:dyDescent="0.35">
      <c r="A332" s="9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3" t="s">
        <v>8219</v>
      </c>
      <c r="G332" s="3" t="s">
        <v>8224</v>
      </c>
      <c r="H332" s="3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3" t="s">
        <v>8269</v>
      </c>
      <c r="O332" s="12">
        <f>E332/D332</f>
        <v>1.0182857142857142</v>
      </c>
      <c r="P332" s="22">
        <f>IF(ISERROR(E332/L332),0,E332/L332)</f>
        <v>104.82352941176471</v>
      </c>
      <c r="Q332" s="1" t="s">
        <v>8310</v>
      </c>
      <c r="R332" s="39" t="s">
        <v>8353</v>
      </c>
      <c r="S332" s="41">
        <f>(((J332/60)/60)/24)+DATE(1970,1,1)</f>
        <v>41379.515775462962</v>
      </c>
      <c r="T332" s="42">
        <f>(((I332/60)/60)/24)+DATE(1970,1,1)</f>
        <v>41411.165972222225</v>
      </c>
    </row>
    <row r="333" spans="1:20" customFormat="1" ht="43.5" x14ac:dyDescent="0.35">
      <c r="A333" s="9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3" t="s">
        <v>8219</v>
      </c>
      <c r="G333" s="3" t="s">
        <v>8224</v>
      </c>
      <c r="H333" s="3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3" t="s">
        <v>8269</v>
      </c>
      <c r="O333" s="12">
        <f>E333/D333</f>
        <v>1.0660499999999999</v>
      </c>
      <c r="P333" s="22">
        <f>IF(ISERROR(E333/L333),0,E333/L333)</f>
        <v>97.356164383561648</v>
      </c>
      <c r="Q333" s="1" t="s">
        <v>8310</v>
      </c>
      <c r="R333" s="39" t="s">
        <v>8353</v>
      </c>
      <c r="S333" s="41">
        <f>(((J333/60)/60)/24)+DATE(1970,1,1)</f>
        <v>42507.581412037034</v>
      </c>
      <c r="T333" s="42">
        <f>(((I333/60)/60)/24)+DATE(1970,1,1)</f>
        <v>42538.581412037034</v>
      </c>
    </row>
    <row r="334" spans="1:20" customFormat="1" ht="43.5" x14ac:dyDescent="0.35">
      <c r="A334" s="9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3" t="s">
        <v>8219</v>
      </c>
      <c r="G334" s="3" t="s">
        <v>8224</v>
      </c>
      <c r="H334" s="3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3" t="s">
        <v>8269</v>
      </c>
      <c r="O334" s="12">
        <f>E334/D334</f>
        <v>1.13015</v>
      </c>
      <c r="P334" s="22">
        <f>IF(ISERROR(E334/L334),0,E334/L334)</f>
        <v>203.63063063063063</v>
      </c>
      <c r="Q334" s="1" t="s">
        <v>8310</v>
      </c>
      <c r="R334" s="39" t="s">
        <v>8353</v>
      </c>
      <c r="S334" s="41">
        <f>(((J334/60)/60)/24)+DATE(1970,1,1)</f>
        <v>42263.680289351847</v>
      </c>
      <c r="T334" s="42">
        <f>(((I334/60)/60)/24)+DATE(1970,1,1)</f>
        <v>42305.333333333328</v>
      </c>
    </row>
    <row r="335" spans="1:20" customFormat="1" ht="43.5" x14ac:dyDescent="0.35">
      <c r="A335" s="9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3" t="s">
        <v>8219</v>
      </c>
      <c r="G335" s="3" t="s">
        <v>8224</v>
      </c>
      <c r="H335" s="3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3" t="s">
        <v>8269</v>
      </c>
      <c r="O335" s="12">
        <f>E335/D335</f>
        <v>1.252275</v>
      </c>
      <c r="P335" s="22">
        <f>IF(ISERROR(E335/L335),0,E335/L335)</f>
        <v>188.31203007518798</v>
      </c>
      <c r="Q335" s="1" t="s">
        <v>8310</v>
      </c>
      <c r="R335" s="39" t="s">
        <v>8353</v>
      </c>
      <c r="S335" s="41">
        <f>(((J335/60)/60)/24)+DATE(1970,1,1)</f>
        <v>42437.636469907404</v>
      </c>
      <c r="T335" s="42">
        <f>(((I335/60)/60)/24)+DATE(1970,1,1)</f>
        <v>42467.59480324074</v>
      </c>
    </row>
    <row r="336" spans="1:20" customFormat="1" ht="43.5" x14ac:dyDescent="0.35">
      <c r="A336" s="9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3" t="s">
        <v>8219</v>
      </c>
      <c r="G336" s="3" t="s">
        <v>8224</v>
      </c>
      <c r="H336" s="3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3" t="s">
        <v>8269</v>
      </c>
      <c r="O336" s="12">
        <f>E336/D336</f>
        <v>1.0119</v>
      </c>
      <c r="P336" s="22">
        <f>IF(ISERROR(E336/L336),0,E336/L336)</f>
        <v>146.65217391304347</v>
      </c>
      <c r="Q336" s="1" t="s">
        <v>8310</v>
      </c>
      <c r="R336" s="39" t="s">
        <v>8353</v>
      </c>
      <c r="S336" s="41">
        <f>(((J336/60)/60)/24)+DATE(1970,1,1)</f>
        <v>42101.682372685187</v>
      </c>
      <c r="T336" s="42">
        <f>(((I336/60)/60)/24)+DATE(1970,1,1)</f>
        <v>42139.791666666672</v>
      </c>
    </row>
    <row r="337" spans="1:20" customFormat="1" ht="43.5" x14ac:dyDescent="0.35">
      <c r="A337" s="9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3" t="s">
        <v>8219</v>
      </c>
      <c r="G337" s="3" t="s">
        <v>8224</v>
      </c>
      <c r="H337" s="3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3" t="s">
        <v>8269</v>
      </c>
      <c r="O337" s="12">
        <f>E337/D337</f>
        <v>1.0276470588235294</v>
      </c>
      <c r="P337" s="22">
        <f>IF(ISERROR(E337/L337),0,E337/L337)</f>
        <v>109.1875</v>
      </c>
      <c r="Q337" s="1" t="s">
        <v>8310</v>
      </c>
      <c r="R337" s="39" t="s">
        <v>8353</v>
      </c>
      <c r="S337" s="41">
        <f>(((J337/60)/60)/24)+DATE(1970,1,1)</f>
        <v>42101.737442129626</v>
      </c>
      <c r="T337" s="42">
        <f>(((I337/60)/60)/24)+DATE(1970,1,1)</f>
        <v>42132.916666666672</v>
      </c>
    </row>
    <row r="338" spans="1:20" customFormat="1" ht="43.5" x14ac:dyDescent="0.35">
      <c r="A338" s="9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3" t="s">
        <v>8219</v>
      </c>
      <c r="G338" s="3" t="s">
        <v>8224</v>
      </c>
      <c r="H338" s="3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3" t="s">
        <v>8269</v>
      </c>
      <c r="O338" s="12">
        <f>E338/D338</f>
        <v>1.1683911999999999</v>
      </c>
      <c r="P338" s="22">
        <f>IF(ISERROR(E338/L338),0,E338/L338)</f>
        <v>59.249046653144013</v>
      </c>
      <c r="Q338" s="1" t="s">
        <v>8310</v>
      </c>
      <c r="R338" s="39" t="s">
        <v>8353</v>
      </c>
      <c r="S338" s="41">
        <f>(((J338/60)/60)/24)+DATE(1970,1,1)</f>
        <v>42291.596273148149</v>
      </c>
      <c r="T338" s="42">
        <f>(((I338/60)/60)/24)+DATE(1970,1,1)</f>
        <v>42321.637939814813</v>
      </c>
    </row>
    <row r="339" spans="1:20" customFormat="1" ht="43.5" x14ac:dyDescent="0.35">
      <c r="A339" s="9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3" t="s">
        <v>8219</v>
      </c>
      <c r="G339" s="3" t="s">
        <v>8224</v>
      </c>
      <c r="H339" s="3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3" t="s">
        <v>8269</v>
      </c>
      <c r="O339" s="12">
        <f>E339/D339</f>
        <v>1.0116833333333335</v>
      </c>
      <c r="P339" s="22">
        <f>IF(ISERROR(E339/L339),0,E339/L339)</f>
        <v>97.904838709677421</v>
      </c>
      <c r="Q339" s="1" t="s">
        <v>8310</v>
      </c>
      <c r="R339" s="39" t="s">
        <v>8353</v>
      </c>
      <c r="S339" s="41">
        <f>(((J339/60)/60)/24)+DATE(1970,1,1)</f>
        <v>42047.128564814819</v>
      </c>
      <c r="T339" s="42">
        <f>(((I339/60)/60)/24)+DATE(1970,1,1)</f>
        <v>42077.086898148147</v>
      </c>
    </row>
    <row r="340" spans="1:20" customFormat="1" ht="43.5" x14ac:dyDescent="0.35">
      <c r="A340" s="9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3" t="s">
        <v>8219</v>
      </c>
      <c r="G340" s="3" t="s">
        <v>8224</v>
      </c>
      <c r="H340" s="3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3" t="s">
        <v>8269</v>
      </c>
      <c r="O340" s="12">
        <f>E340/D340</f>
        <v>1.1013360000000001</v>
      </c>
      <c r="P340" s="22">
        <f>IF(ISERROR(E340/L340),0,E340/L340)</f>
        <v>70.000169491525426</v>
      </c>
      <c r="Q340" s="1" t="s">
        <v>8310</v>
      </c>
      <c r="R340" s="39" t="s">
        <v>8353</v>
      </c>
      <c r="S340" s="41">
        <f>(((J340/60)/60)/24)+DATE(1970,1,1)</f>
        <v>42559.755671296298</v>
      </c>
      <c r="T340" s="42">
        <f>(((I340/60)/60)/24)+DATE(1970,1,1)</f>
        <v>42616.041666666672</v>
      </c>
    </row>
    <row r="341" spans="1:20" customFormat="1" ht="43.5" x14ac:dyDescent="0.35">
      <c r="A341" s="9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3" t="s">
        <v>8219</v>
      </c>
      <c r="G341" s="3" t="s">
        <v>8224</v>
      </c>
      <c r="H341" s="3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3" t="s">
        <v>8269</v>
      </c>
      <c r="O341" s="12">
        <f>E341/D341</f>
        <v>1.0808333333333333</v>
      </c>
      <c r="P341" s="22">
        <f>IF(ISERROR(E341/L341),0,E341/L341)</f>
        <v>72.865168539325836</v>
      </c>
      <c r="Q341" s="1" t="s">
        <v>8310</v>
      </c>
      <c r="R341" s="39" t="s">
        <v>8353</v>
      </c>
      <c r="S341" s="41">
        <f>(((J341/60)/60)/24)+DATE(1970,1,1)</f>
        <v>42093.760046296295</v>
      </c>
      <c r="T341" s="42">
        <f>(((I341/60)/60)/24)+DATE(1970,1,1)</f>
        <v>42123.760046296295</v>
      </c>
    </row>
    <row r="342" spans="1:20" customFormat="1" ht="43.5" x14ac:dyDescent="0.35">
      <c r="A342" s="9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3" t="s">
        <v>8219</v>
      </c>
      <c r="G342" s="3" t="s">
        <v>8224</v>
      </c>
      <c r="H342" s="3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3" t="s">
        <v>8269</v>
      </c>
      <c r="O342" s="12">
        <f>E342/D342</f>
        <v>1.2502285714285715</v>
      </c>
      <c r="P342" s="22">
        <f>IF(ISERROR(E342/L342),0,E342/L342)</f>
        <v>146.34782608695653</v>
      </c>
      <c r="Q342" s="1" t="s">
        <v>8310</v>
      </c>
      <c r="R342" s="39" t="s">
        <v>8353</v>
      </c>
      <c r="S342" s="41">
        <f>(((J342/60)/60)/24)+DATE(1970,1,1)</f>
        <v>42772.669062500005</v>
      </c>
      <c r="T342" s="42">
        <f>(((I342/60)/60)/24)+DATE(1970,1,1)</f>
        <v>42802.875</v>
      </c>
    </row>
    <row r="343" spans="1:20" customFormat="1" ht="43.5" x14ac:dyDescent="0.35">
      <c r="A343" s="9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3" t="s">
        <v>8219</v>
      </c>
      <c r="G343" s="3" t="s">
        <v>8224</v>
      </c>
      <c r="H343" s="3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3" t="s">
        <v>8269</v>
      </c>
      <c r="O343" s="12">
        <f>E343/D343</f>
        <v>1.0671428571428572</v>
      </c>
      <c r="P343" s="22">
        <f>IF(ISERROR(E343/L343),0,E343/L343)</f>
        <v>67.909090909090907</v>
      </c>
      <c r="Q343" s="1" t="s">
        <v>8310</v>
      </c>
      <c r="R343" s="39" t="s">
        <v>8353</v>
      </c>
      <c r="S343" s="41">
        <f>(((J343/60)/60)/24)+DATE(1970,1,1)</f>
        <v>41894.879606481481</v>
      </c>
      <c r="T343" s="42">
        <f>(((I343/60)/60)/24)+DATE(1970,1,1)</f>
        <v>41913.165972222225</v>
      </c>
    </row>
    <row r="344" spans="1:20" customFormat="1" ht="29" x14ac:dyDescent="0.35">
      <c r="A344" s="9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3" t="s">
        <v>8219</v>
      </c>
      <c r="G344" s="3" t="s">
        <v>8224</v>
      </c>
      <c r="H344" s="3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3" t="s">
        <v>8269</v>
      </c>
      <c r="O344" s="12">
        <f>E344/D344</f>
        <v>1.0036639999999999</v>
      </c>
      <c r="P344" s="22">
        <f>IF(ISERROR(E344/L344),0,E344/L344)</f>
        <v>169.85083076923075</v>
      </c>
      <c r="Q344" s="1" t="s">
        <v>8310</v>
      </c>
      <c r="R344" s="39" t="s">
        <v>8353</v>
      </c>
      <c r="S344" s="41">
        <f>(((J344/60)/60)/24)+DATE(1970,1,1)</f>
        <v>42459.780844907407</v>
      </c>
      <c r="T344" s="42">
        <f>(((I344/60)/60)/24)+DATE(1970,1,1)</f>
        <v>42489.780844907407</v>
      </c>
    </row>
    <row r="345" spans="1:20" customFormat="1" ht="43.5" x14ac:dyDescent="0.35">
      <c r="A345" s="9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3" t="s">
        <v>8219</v>
      </c>
      <c r="G345" s="3" t="s">
        <v>8224</v>
      </c>
      <c r="H345" s="3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3" t="s">
        <v>8269</v>
      </c>
      <c r="O345" s="12">
        <f>E345/D345</f>
        <v>1.0202863333333334</v>
      </c>
      <c r="P345" s="22">
        <f>IF(ISERROR(E345/L345),0,E345/L345)</f>
        <v>58.413339694656486</v>
      </c>
      <c r="Q345" s="1" t="s">
        <v>8310</v>
      </c>
      <c r="R345" s="39" t="s">
        <v>8353</v>
      </c>
      <c r="S345" s="41">
        <f>(((J345/60)/60)/24)+DATE(1970,1,1)</f>
        <v>41926.73778935185</v>
      </c>
      <c r="T345" s="42">
        <f>(((I345/60)/60)/24)+DATE(1970,1,1)</f>
        <v>41957.125</v>
      </c>
    </row>
    <row r="346" spans="1:20" customFormat="1" ht="43.5" x14ac:dyDescent="0.35">
      <c r="A346" s="9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3" t="s">
        <v>8219</v>
      </c>
      <c r="G346" s="3" t="s">
        <v>8224</v>
      </c>
      <c r="H346" s="3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3" t="s">
        <v>8269</v>
      </c>
      <c r="O346" s="12">
        <f>E346/D346</f>
        <v>1.0208358208955224</v>
      </c>
      <c r="P346" s="22">
        <f>IF(ISERROR(E346/L346),0,E346/L346)</f>
        <v>119.99298245614035</v>
      </c>
      <c r="Q346" s="1" t="s">
        <v>8310</v>
      </c>
      <c r="R346" s="39" t="s">
        <v>8353</v>
      </c>
      <c r="S346" s="41">
        <f>(((J346/60)/60)/24)+DATE(1970,1,1)</f>
        <v>42111.970995370371</v>
      </c>
      <c r="T346" s="42">
        <f>(((I346/60)/60)/24)+DATE(1970,1,1)</f>
        <v>42156.097222222219</v>
      </c>
    </row>
    <row r="347" spans="1:20" customFormat="1" ht="43.5" x14ac:dyDescent="0.35">
      <c r="A347" s="9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3" t="s">
        <v>8219</v>
      </c>
      <c r="G347" s="3" t="s">
        <v>8224</v>
      </c>
      <c r="H347" s="3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3" t="s">
        <v>8269</v>
      </c>
      <c r="O347" s="12">
        <f>E347/D347</f>
        <v>1.2327586206896552</v>
      </c>
      <c r="P347" s="22">
        <f>IF(ISERROR(E347/L347),0,E347/L347)</f>
        <v>99.860335195530723</v>
      </c>
      <c r="Q347" s="1" t="s">
        <v>8310</v>
      </c>
      <c r="R347" s="39" t="s">
        <v>8353</v>
      </c>
      <c r="S347" s="41">
        <f>(((J347/60)/60)/24)+DATE(1970,1,1)</f>
        <v>42114.944328703699</v>
      </c>
      <c r="T347" s="42">
        <f>(((I347/60)/60)/24)+DATE(1970,1,1)</f>
        <v>42144.944328703699</v>
      </c>
    </row>
    <row r="348" spans="1:20" customFormat="1" ht="43.5" x14ac:dyDescent="0.35">
      <c r="A348" s="9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3" t="s">
        <v>8219</v>
      </c>
      <c r="G348" s="3" t="s">
        <v>8224</v>
      </c>
      <c r="H348" s="3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3" t="s">
        <v>8269</v>
      </c>
      <c r="O348" s="12">
        <f>E348/D348</f>
        <v>1.7028880000000002</v>
      </c>
      <c r="P348" s="22">
        <f>IF(ISERROR(E348/L348),0,E348/L348)</f>
        <v>90.579148936170213</v>
      </c>
      <c r="Q348" s="1" t="s">
        <v>8310</v>
      </c>
      <c r="R348" s="39" t="s">
        <v>8353</v>
      </c>
      <c r="S348" s="41">
        <f>(((J348/60)/60)/24)+DATE(1970,1,1)</f>
        <v>42261.500243055561</v>
      </c>
      <c r="T348" s="42">
        <f>(((I348/60)/60)/24)+DATE(1970,1,1)</f>
        <v>42291.500243055561</v>
      </c>
    </row>
    <row r="349" spans="1:20" customFormat="1" ht="43.5" x14ac:dyDescent="0.35">
      <c r="A349" s="9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3" t="s">
        <v>8219</v>
      </c>
      <c r="G349" s="3" t="s">
        <v>8224</v>
      </c>
      <c r="H349" s="3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3" t="s">
        <v>8269</v>
      </c>
      <c r="O349" s="12">
        <f>E349/D349</f>
        <v>1.1159049999999999</v>
      </c>
      <c r="P349" s="22">
        <f>IF(ISERROR(E349/L349),0,E349/L349)</f>
        <v>117.77361477572559</v>
      </c>
      <c r="Q349" s="1" t="s">
        <v>8310</v>
      </c>
      <c r="R349" s="39" t="s">
        <v>8353</v>
      </c>
      <c r="S349" s="41">
        <f>(((J349/60)/60)/24)+DATE(1970,1,1)</f>
        <v>42292.495474537034</v>
      </c>
      <c r="T349" s="42">
        <f>(((I349/60)/60)/24)+DATE(1970,1,1)</f>
        <v>42322.537141203706</v>
      </c>
    </row>
    <row r="350" spans="1:20" customFormat="1" ht="43.5" x14ac:dyDescent="0.35">
      <c r="A350" s="9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3" t="s">
        <v>8219</v>
      </c>
      <c r="G350" s="3" t="s">
        <v>8224</v>
      </c>
      <c r="H350" s="3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3" t="s">
        <v>8269</v>
      </c>
      <c r="O350" s="12">
        <f>E350/D350</f>
        <v>1.03</v>
      </c>
      <c r="P350" s="22">
        <f>IF(ISERROR(E350/L350),0,E350/L350)</f>
        <v>86.554621848739501</v>
      </c>
      <c r="Q350" s="1" t="s">
        <v>8310</v>
      </c>
      <c r="R350" s="39" t="s">
        <v>8353</v>
      </c>
      <c r="S350" s="41">
        <f>(((J350/60)/60)/24)+DATE(1970,1,1)</f>
        <v>42207.58699074074</v>
      </c>
      <c r="T350" s="42">
        <f>(((I350/60)/60)/24)+DATE(1970,1,1)</f>
        <v>42237.58699074074</v>
      </c>
    </row>
    <row r="351" spans="1:20" customFormat="1" ht="29" x14ac:dyDescent="0.35">
      <c r="A351" s="9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3" t="s">
        <v>8219</v>
      </c>
      <c r="G351" s="3" t="s">
        <v>8224</v>
      </c>
      <c r="H351" s="3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3" t="s">
        <v>8269</v>
      </c>
      <c r="O351" s="12">
        <f>E351/D351</f>
        <v>1.0663570159857905</v>
      </c>
      <c r="P351" s="22">
        <f>IF(ISERROR(E351/L351),0,E351/L351)</f>
        <v>71.899281437125751</v>
      </c>
      <c r="Q351" s="1" t="s">
        <v>8310</v>
      </c>
      <c r="R351" s="39" t="s">
        <v>8353</v>
      </c>
      <c r="S351" s="41">
        <f>(((J351/60)/60)/24)+DATE(1970,1,1)</f>
        <v>42760.498935185184</v>
      </c>
      <c r="T351" s="42">
        <f>(((I351/60)/60)/24)+DATE(1970,1,1)</f>
        <v>42790.498935185184</v>
      </c>
    </row>
    <row r="352" spans="1:20" customFormat="1" ht="43.5" x14ac:dyDescent="0.35">
      <c r="A352" s="9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3" t="s">
        <v>8219</v>
      </c>
      <c r="G352" s="3" t="s">
        <v>8224</v>
      </c>
      <c r="H352" s="3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3" t="s">
        <v>8269</v>
      </c>
      <c r="O352" s="12">
        <f>E352/D352</f>
        <v>1.1476</v>
      </c>
      <c r="P352" s="22">
        <f>IF(ISERROR(E352/L352),0,E352/L352)</f>
        <v>129.81900452488688</v>
      </c>
      <c r="Q352" s="1" t="s">
        <v>8310</v>
      </c>
      <c r="R352" s="39" t="s">
        <v>8353</v>
      </c>
      <c r="S352" s="41">
        <f>(((J352/60)/60)/24)+DATE(1970,1,1)</f>
        <v>42586.066076388888</v>
      </c>
      <c r="T352" s="42">
        <f>(((I352/60)/60)/24)+DATE(1970,1,1)</f>
        <v>42624.165972222225</v>
      </c>
    </row>
    <row r="353" spans="1:20" customFormat="1" ht="43.5" x14ac:dyDescent="0.35">
      <c r="A353" s="9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3" t="s">
        <v>8219</v>
      </c>
      <c r="G353" s="3" t="s">
        <v>8227</v>
      </c>
      <c r="H353" s="3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3" t="s">
        <v>8269</v>
      </c>
      <c r="O353" s="12">
        <f>E353/D353</f>
        <v>1.2734117647058822</v>
      </c>
      <c r="P353" s="22">
        <f>IF(ISERROR(E353/L353),0,E353/L353)</f>
        <v>44.912863070539416</v>
      </c>
      <c r="Q353" s="1" t="s">
        <v>8310</v>
      </c>
      <c r="R353" s="39" t="s">
        <v>8353</v>
      </c>
      <c r="S353" s="41">
        <f>(((J353/60)/60)/24)+DATE(1970,1,1)</f>
        <v>42427.964745370366</v>
      </c>
      <c r="T353" s="42">
        <f>(((I353/60)/60)/24)+DATE(1970,1,1)</f>
        <v>42467.923078703709</v>
      </c>
    </row>
    <row r="354" spans="1:20" customFormat="1" ht="43.5" x14ac:dyDescent="0.35">
      <c r="A354" s="9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3" t="s">
        <v>8219</v>
      </c>
      <c r="G354" s="3" t="s">
        <v>8224</v>
      </c>
      <c r="H354" s="3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3" t="s">
        <v>8269</v>
      </c>
      <c r="O354" s="12">
        <f>E354/D354</f>
        <v>1.1656</v>
      </c>
      <c r="P354" s="22">
        <f>IF(ISERROR(E354/L354),0,E354/L354)</f>
        <v>40.755244755244753</v>
      </c>
      <c r="Q354" s="1" t="s">
        <v>8310</v>
      </c>
      <c r="R354" s="39" t="s">
        <v>8353</v>
      </c>
      <c r="S354" s="41">
        <f>(((J354/60)/60)/24)+DATE(1970,1,1)</f>
        <v>41890.167453703703</v>
      </c>
      <c r="T354" s="42">
        <f>(((I354/60)/60)/24)+DATE(1970,1,1)</f>
        <v>41920.167453703703</v>
      </c>
    </row>
    <row r="355" spans="1:20" customFormat="1" ht="43.5" x14ac:dyDescent="0.35">
      <c r="A355" s="9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3" t="s">
        <v>8219</v>
      </c>
      <c r="G355" s="3" t="s">
        <v>8224</v>
      </c>
      <c r="H355" s="3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3" t="s">
        <v>8269</v>
      </c>
      <c r="O355" s="12">
        <f>E355/D355</f>
        <v>1.0861819426615318</v>
      </c>
      <c r="P355" s="22">
        <f>IF(ISERROR(E355/L355),0,E355/L355)</f>
        <v>103.52394779771615</v>
      </c>
      <c r="Q355" s="1" t="s">
        <v>8310</v>
      </c>
      <c r="R355" s="39" t="s">
        <v>8353</v>
      </c>
      <c r="S355" s="41">
        <f>(((J355/60)/60)/24)+DATE(1970,1,1)</f>
        <v>42297.791886574079</v>
      </c>
      <c r="T355" s="42">
        <f>(((I355/60)/60)/24)+DATE(1970,1,1)</f>
        <v>42327.833553240736</v>
      </c>
    </row>
    <row r="356" spans="1:20" customFormat="1" ht="43.5" x14ac:dyDescent="0.35">
      <c r="A356" s="9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3" t="s">
        <v>8219</v>
      </c>
      <c r="G356" s="3" t="s">
        <v>8224</v>
      </c>
      <c r="H356" s="3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3" t="s">
        <v>8269</v>
      </c>
      <c r="O356" s="12">
        <f>E356/D356</f>
        <v>1.0394285714285714</v>
      </c>
      <c r="P356" s="22">
        <f>IF(ISERROR(E356/L356),0,E356/L356)</f>
        <v>125.44827586206897</v>
      </c>
      <c r="Q356" s="1" t="s">
        <v>8310</v>
      </c>
      <c r="R356" s="39" t="s">
        <v>8353</v>
      </c>
      <c r="S356" s="41">
        <f>(((J356/60)/60)/24)+DATE(1970,1,1)</f>
        <v>42438.827789351853</v>
      </c>
      <c r="T356" s="42">
        <f>(((I356/60)/60)/24)+DATE(1970,1,1)</f>
        <v>42468.786122685182</v>
      </c>
    </row>
    <row r="357" spans="1:20" customFormat="1" ht="29" x14ac:dyDescent="0.35">
      <c r="A357" s="9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3" t="s">
        <v>8219</v>
      </c>
      <c r="G357" s="3" t="s">
        <v>8224</v>
      </c>
      <c r="H357" s="3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3" t="s">
        <v>8269</v>
      </c>
      <c r="O357" s="12">
        <f>E357/D357</f>
        <v>1.1625714285714286</v>
      </c>
      <c r="P357" s="22">
        <f>IF(ISERROR(E357/L357),0,E357/L357)</f>
        <v>246.60606060606059</v>
      </c>
      <c r="Q357" s="1" t="s">
        <v>8310</v>
      </c>
      <c r="R357" s="39" t="s">
        <v>8353</v>
      </c>
      <c r="S357" s="41">
        <f>(((J357/60)/60)/24)+DATE(1970,1,1)</f>
        <v>41943.293912037036</v>
      </c>
      <c r="T357" s="42">
        <f>(((I357/60)/60)/24)+DATE(1970,1,1)</f>
        <v>41974.3355787037</v>
      </c>
    </row>
    <row r="358" spans="1:20" customFormat="1" ht="29" x14ac:dyDescent="0.35">
      <c r="A358" s="9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3" t="s">
        <v>8219</v>
      </c>
      <c r="G358" s="3" t="s">
        <v>8224</v>
      </c>
      <c r="H358" s="3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3" t="s">
        <v>8269</v>
      </c>
      <c r="O358" s="12">
        <f>E358/D358</f>
        <v>1.0269239999999999</v>
      </c>
      <c r="P358" s="22">
        <f>IF(ISERROR(E358/L358),0,E358/L358)</f>
        <v>79.401340206185566</v>
      </c>
      <c r="Q358" s="1" t="s">
        <v>8310</v>
      </c>
      <c r="R358" s="39" t="s">
        <v>8353</v>
      </c>
      <c r="S358" s="41">
        <f>(((J358/60)/60)/24)+DATE(1970,1,1)</f>
        <v>42415.803159722222</v>
      </c>
      <c r="T358" s="42">
        <f>(((I358/60)/60)/24)+DATE(1970,1,1)</f>
        <v>42445.761493055557</v>
      </c>
    </row>
    <row r="359" spans="1:20" customFormat="1" ht="43.5" x14ac:dyDescent="0.35">
      <c r="A359" s="9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3" t="s">
        <v>8219</v>
      </c>
      <c r="G359" s="3" t="s">
        <v>8224</v>
      </c>
      <c r="H359" s="3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3" t="s">
        <v>8269</v>
      </c>
      <c r="O359" s="12">
        <f>E359/D359</f>
        <v>1.74</v>
      </c>
      <c r="P359" s="22">
        <f>IF(ISERROR(E359/L359),0,E359/L359)</f>
        <v>86.138613861386133</v>
      </c>
      <c r="Q359" s="1" t="s">
        <v>8310</v>
      </c>
      <c r="R359" s="39" t="s">
        <v>8353</v>
      </c>
      <c r="S359" s="41">
        <f>(((J359/60)/60)/24)+DATE(1970,1,1)</f>
        <v>42078.222187499996</v>
      </c>
      <c r="T359" s="42">
        <f>(((I359/60)/60)/24)+DATE(1970,1,1)</f>
        <v>42118.222187499996</v>
      </c>
    </row>
    <row r="360" spans="1:20" customFormat="1" ht="29" x14ac:dyDescent="0.35">
      <c r="A360" s="9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3" t="s">
        <v>8219</v>
      </c>
      <c r="G360" s="3" t="s">
        <v>8224</v>
      </c>
      <c r="H360" s="3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3" t="s">
        <v>8269</v>
      </c>
      <c r="O360" s="12">
        <f>E360/D360</f>
        <v>1.03088</v>
      </c>
      <c r="P360" s="22">
        <f>IF(ISERROR(E360/L360),0,E360/L360)</f>
        <v>193.04868913857678</v>
      </c>
      <c r="Q360" s="1" t="s">
        <v>8310</v>
      </c>
      <c r="R360" s="39" t="s">
        <v>8353</v>
      </c>
      <c r="S360" s="41">
        <f>(((J360/60)/60)/24)+DATE(1970,1,1)</f>
        <v>42507.860196759255</v>
      </c>
      <c r="T360" s="42">
        <f>(((I360/60)/60)/24)+DATE(1970,1,1)</f>
        <v>42536.625</v>
      </c>
    </row>
    <row r="361" spans="1:20" customFormat="1" ht="43.5" x14ac:dyDescent="0.35">
      <c r="A361" s="9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3" t="s">
        <v>8219</v>
      </c>
      <c r="G361" s="3" t="s">
        <v>8224</v>
      </c>
      <c r="H361" s="3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3" t="s">
        <v>8269</v>
      </c>
      <c r="O361" s="12">
        <f>E361/D361</f>
        <v>1.0485537190082646</v>
      </c>
      <c r="P361" s="22">
        <f>IF(ISERROR(E361/L361),0,E361/L361)</f>
        <v>84.023178807947019</v>
      </c>
      <c r="Q361" s="1" t="s">
        <v>8310</v>
      </c>
      <c r="R361" s="39" t="s">
        <v>8353</v>
      </c>
      <c r="S361" s="41">
        <f>(((J361/60)/60)/24)+DATE(1970,1,1)</f>
        <v>41935.070486111108</v>
      </c>
      <c r="T361" s="42">
        <f>(((I361/60)/60)/24)+DATE(1970,1,1)</f>
        <v>41957.216666666667</v>
      </c>
    </row>
    <row r="362" spans="1:20" customFormat="1" ht="43.5" x14ac:dyDescent="0.35">
      <c r="A362" s="9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3" t="s">
        <v>8219</v>
      </c>
      <c r="G362" s="3" t="s">
        <v>8224</v>
      </c>
      <c r="H362" s="3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3" t="s">
        <v>8269</v>
      </c>
      <c r="O362" s="12">
        <f>E362/D362</f>
        <v>1.0137499999999999</v>
      </c>
      <c r="P362" s="22">
        <f>IF(ISERROR(E362/L362),0,E362/L362)</f>
        <v>139.82758620689654</v>
      </c>
      <c r="Q362" s="1" t="s">
        <v>8310</v>
      </c>
      <c r="R362" s="39" t="s">
        <v>8353</v>
      </c>
      <c r="S362" s="41">
        <f>(((J362/60)/60)/24)+DATE(1970,1,1)</f>
        <v>42163.897916666669</v>
      </c>
      <c r="T362" s="42">
        <f>(((I362/60)/60)/24)+DATE(1970,1,1)</f>
        <v>42208.132638888885</v>
      </c>
    </row>
    <row r="363" spans="1:20" customFormat="1" ht="43.5" x14ac:dyDescent="0.35">
      <c r="A363" s="9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3" t="s">
        <v>8219</v>
      </c>
      <c r="G363" s="3" t="s">
        <v>8224</v>
      </c>
      <c r="H363" s="3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3" t="s">
        <v>8269</v>
      </c>
      <c r="O363" s="12">
        <f>E363/D363</f>
        <v>1.1107699999999998</v>
      </c>
      <c r="P363" s="22">
        <f>IF(ISERROR(E363/L363),0,E363/L363)</f>
        <v>109.82189265536722</v>
      </c>
      <c r="Q363" s="1" t="s">
        <v>8310</v>
      </c>
      <c r="R363" s="39" t="s">
        <v>8353</v>
      </c>
      <c r="S363" s="41">
        <f>(((J363/60)/60)/24)+DATE(1970,1,1)</f>
        <v>41936.001226851848</v>
      </c>
      <c r="T363" s="42">
        <f>(((I363/60)/60)/24)+DATE(1970,1,1)</f>
        <v>41966.042893518519</v>
      </c>
    </row>
    <row r="364" spans="1:20" customFormat="1" ht="43.5" x14ac:dyDescent="0.35">
      <c r="A364" s="9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3" t="s">
        <v>8219</v>
      </c>
      <c r="G364" s="3" t="s">
        <v>8224</v>
      </c>
      <c r="H364" s="3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3" t="s">
        <v>8269</v>
      </c>
      <c r="O364" s="12">
        <f>E364/D364</f>
        <v>1.2415933781686497</v>
      </c>
      <c r="P364" s="22">
        <f>IF(ISERROR(E364/L364),0,E364/L364)</f>
        <v>139.53488372093022</v>
      </c>
      <c r="Q364" s="1" t="s">
        <v>8310</v>
      </c>
      <c r="R364" s="39" t="s">
        <v>8353</v>
      </c>
      <c r="S364" s="41">
        <f>(((J364/60)/60)/24)+DATE(1970,1,1)</f>
        <v>41837.210543981484</v>
      </c>
      <c r="T364" s="42">
        <f>(((I364/60)/60)/24)+DATE(1970,1,1)</f>
        <v>41859</v>
      </c>
    </row>
    <row r="365" spans="1:20" customFormat="1" ht="43.5" x14ac:dyDescent="0.35">
      <c r="A365" s="9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3" t="s">
        <v>8219</v>
      </c>
      <c r="G365" s="3" t="s">
        <v>8224</v>
      </c>
      <c r="H365" s="3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3" t="s">
        <v>8269</v>
      </c>
      <c r="O365" s="12">
        <f>E365/D365</f>
        <v>1.0133333333333334</v>
      </c>
      <c r="P365" s="22">
        <f>IF(ISERROR(E365/L365),0,E365/L365)</f>
        <v>347.84615384615387</v>
      </c>
      <c r="Q365" s="1" t="s">
        <v>8310</v>
      </c>
      <c r="R365" s="39" t="s">
        <v>8353</v>
      </c>
      <c r="S365" s="41">
        <f>(((J365/60)/60)/24)+DATE(1970,1,1)</f>
        <v>40255.744629629626</v>
      </c>
      <c r="T365" s="42">
        <f>(((I365/60)/60)/24)+DATE(1970,1,1)</f>
        <v>40300.806944444441</v>
      </c>
    </row>
    <row r="366" spans="1:20" customFormat="1" ht="43.5" x14ac:dyDescent="0.35">
      <c r="A366" s="9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3" t="s">
        <v>8219</v>
      </c>
      <c r="G366" s="3" t="s">
        <v>8224</v>
      </c>
      <c r="H366" s="3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3" t="s">
        <v>8269</v>
      </c>
      <c r="O366" s="12">
        <f>E366/D366</f>
        <v>1.1016142857142857</v>
      </c>
      <c r="P366" s="22">
        <f>IF(ISERROR(E366/L366),0,E366/L366)</f>
        <v>68.24159292035398</v>
      </c>
      <c r="Q366" s="1" t="s">
        <v>8310</v>
      </c>
      <c r="R366" s="39" t="s">
        <v>8353</v>
      </c>
      <c r="S366" s="41">
        <f>(((J366/60)/60)/24)+DATE(1970,1,1)</f>
        <v>41780.859629629631</v>
      </c>
      <c r="T366" s="42">
        <f>(((I366/60)/60)/24)+DATE(1970,1,1)</f>
        <v>41811.165972222225</v>
      </c>
    </row>
    <row r="367" spans="1:20" customFormat="1" ht="43.5" x14ac:dyDescent="0.35">
      <c r="A367" s="9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3" t="s">
        <v>8219</v>
      </c>
      <c r="G367" s="3" t="s">
        <v>8225</v>
      </c>
      <c r="H367" s="3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3" t="s">
        <v>8269</v>
      </c>
      <c r="O367" s="12">
        <f>E367/D367</f>
        <v>1.0397333333333334</v>
      </c>
      <c r="P367" s="22">
        <f>IF(ISERROR(E367/L367),0,E367/L367)</f>
        <v>239.93846153846152</v>
      </c>
      <c r="Q367" s="1" t="s">
        <v>8310</v>
      </c>
      <c r="R367" s="39" t="s">
        <v>8353</v>
      </c>
      <c r="S367" s="41">
        <f>(((J367/60)/60)/24)+DATE(1970,1,1)</f>
        <v>41668.606469907405</v>
      </c>
      <c r="T367" s="42">
        <f>(((I367/60)/60)/24)+DATE(1970,1,1)</f>
        <v>41698.606469907405</v>
      </c>
    </row>
    <row r="368" spans="1:20" customFormat="1" ht="43.5" x14ac:dyDescent="0.35">
      <c r="A368" s="9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3" t="s">
        <v>8219</v>
      </c>
      <c r="G368" s="3" t="s">
        <v>8224</v>
      </c>
      <c r="H368" s="3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3" t="s">
        <v>8269</v>
      </c>
      <c r="O368" s="12">
        <f>E368/D368</f>
        <v>1.013157894736842</v>
      </c>
      <c r="P368" s="22">
        <f>IF(ISERROR(E368/L368),0,E368/L368)</f>
        <v>287.31343283582089</v>
      </c>
      <c r="Q368" s="1" t="s">
        <v>8310</v>
      </c>
      <c r="R368" s="39" t="s">
        <v>8353</v>
      </c>
      <c r="S368" s="41">
        <f>(((J368/60)/60)/24)+DATE(1970,1,1)</f>
        <v>41019.793032407404</v>
      </c>
      <c r="T368" s="42">
        <f>(((I368/60)/60)/24)+DATE(1970,1,1)</f>
        <v>41049.793032407404</v>
      </c>
    </row>
    <row r="369" spans="1:20" customFormat="1" ht="43.5" x14ac:dyDescent="0.35">
      <c r="A369" s="9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3" t="s">
        <v>8219</v>
      </c>
      <c r="G369" s="3" t="s">
        <v>8224</v>
      </c>
      <c r="H369" s="3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3" t="s">
        <v>8269</v>
      </c>
      <c r="O369" s="12">
        <f>E369/D369</f>
        <v>1.033501</v>
      </c>
      <c r="P369" s="22">
        <f>IF(ISERROR(E369/L369),0,E369/L369)</f>
        <v>86.84882352941176</v>
      </c>
      <c r="Q369" s="1" t="s">
        <v>8310</v>
      </c>
      <c r="R369" s="39" t="s">
        <v>8353</v>
      </c>
      <c r="S369" s="41">
        <f>(((J369/60)/60)/24)+DATE(1970,1,1)</f>
        <v>41355.577291666668</v>
      </c>
      <c r="T369" s="42">
        <f>(((I369/60)/60)/24)+DATE(1970,1,1)</f>
        <v>41395.207638888889</v>
      </c>
    </row>
    <row r="370" spans="1:20" customFormat="1" ht="43.5" x14ac:dyDescent="0.35">
      <c r="A370" s="9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3" t="s">
        <v>8219</v>
      </c>
      <c r="G370" s="3" t="s">
        <v>8224</v>
      </c>
      <c r="H370" s="3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3" t="s">
        <v>8269</v>
      </c>
      <c r="O370" s="12">
        <f>E370/D370</f>
        <v>1.04112</v>
      </c>
      <c r="P370" s="22">
        <f>IF(ISERROR(E370/L370),0,E370/L370)</f>
        <v>81.84905660377359</v>
      </c>
      <c r="Q370" s="1" t="s">
        <v>8310</v>
      </c>
      <c r="R370" s="39" t="s">
        <v>8353</v>
      </c>
      <c r="S370" s="41">
        <f>(((J370/60)/60)/24)+DATE(1970,1,1)</f>
        <v>42043.605578703704</v>
      </c>
      <c r="T370" s="42">
        <f>(((I370/60)/60)/24)+DATE(1970,1,1)</f>
        <v>42078.563912037032</v>
      </c>
    </row>
    <row r="371" spans="1:20" customFormat="1" ht="43.5" x14ac:dyDescent="0.35">
      <c r="A371" s="9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3" t="s">
        <v>8219</v>
      </c>
      <c r="G371" s="3" t="s">
        <v>8224</v>
      </c>
      <c r="H371" s="3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3" t="s">
        <v>8269</v>
      </c>
      <c r="O371" s="12">
        <f>E371/D371</f>
        <v>1.1015569230769231</v>
      </c>
      <c r="P371" s="22">
        <f>IF(ISERROR(E371/L371),0,E371/L371)</f>
        <v>42.874970059880241</v>
      </c>
      <c r="Q371" s="1" t="s">
        <v>8310</v>
      </c>
      <c r="R371" s="39" t="s">
        <v>8353</v>
      </c>
      <c r="S371" s="41">
        <f>(((J371/60)/60)/24)+DATE(1970,1,1)</f>
        <v>40893.551724537036</v>
      </c>
      <c r="T371" s="42">
        <f>(((I371/60)/60)/24)+DATE(1970,1,1)</f>
        <v>40923.551724537036</v>
      </c>
    </row>
    <row r="372" spans="1:20" customFormat="1" ht="43.5" x14ac:dyDescent="0.35">
      <c r="A372" s="9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3" t="s">
        <v>8219</v>
      </c>
      <c r="G372" s="3" t="s">
        <v>8224</v>
      </c>
      <c r="H372" s="3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3" t="s">
        <v>8269</v>
      </c>
      <c r="O372" s="12">
        <f>E372/D372</f>
        <v>1.2202</v>
      </c>
      <c r="P372" s="22">
        <f>IF(ISERROR(E372/L372),0,E372/L372)</f>
        <v>709.41860465116281</v>
      </c>
      <c r="Q372" s="1" t="s">
        <v>8310</v>
      </c>
      <c r="R372" s="39" t="s">
        <v>8353</v>
      </c>
      <c r="S372" s="41">
        <f>(((J372/60)/60)/24)+DATE(1970,1,1)</f>
        <v>42711.795138888891</v>
      </c>
      <c r="T372" s="42">
        <f>(((I372/60)/60)/24)+DATE(1970,1,1)</f>
        <v>42741.795138888891</v>
      </c>
    </row>
    <row r="373" spans="1:20" customFormat="1" ht="43.5" x14ac:dyDescent="0.35">
      <c r="A373" s="9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3" t="s">
        <v>8219</v>
      </c>
      <c r="G373" s="3" t="s">
        <v>8224</v>
      </c>
      <c r="H373" s="3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3" t="s">
        <v>8269</v>
      </c>
      <c r="O373" s="12">
        <f>E373/D373</f>
        <v>1.1416866666666667</v>
      </c>
      <c r="P373" s="22">
        <f>IF(ISERROR(E373/L373),0,E373/L373)</f>
        <v>161.25517890772127</v>
      </c>
      <c r="Q373" s="1" t="s">
        <v>8310</v>
      </c>
      <c r="R373" s="39" t="s">
        <v>8353</v>
      </c>
      <c r="S373" s="41">
        <f>(((J373/60)/60)/24)+DATE(1970,1,1)</f>
        <v>41261.767812500002</v>
      </c>
      <c r="T373" s="42">
        <f>(((I373/60)/60)/24)+DATE(1970,1,1)</f>
        <v>41306.767812500002</v>
      </c>
    </row>
    <row r="374" spans="1:20" customFormat="1" ht="29" x14ac:dyDescent="0.35">
      <c r="A374" s="9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3" t="s">
        <v>8219</v>
      </c>
      <c r="G374" s="3" t="s">
        <v>8225</v>
      </c>
      <c r="H374" s="3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3" t="s">
        <v>8269</v>
      </c>
      <c r="O374" s="12">
        <f>E374/D374</f>
        <v>1.2533333333333334</v>
      </c>
      <c r="P374" s="22">
        <f>IF(ISERROR(E374/L374),0,E374/L374)</f>
        <v>41.777777777777779</v>
      </c>
      <c r="Q374" s="1" t="s">
        <v>8310</v>
      </c>
      <c r="R374" s="39" t="s">
        <v>8353</v>
      </c>
      <c r="S374" s="41">
        <f>(((J374/60)/60)/24)+DATE(1970,1,1)</f>
        <v>42425.576898148152</v>
      </c>
      <c r="T374" s="42">
        <f>(((I374/60)/60)/24)+DATE(1970,1,1)</f>
        <v>42465.666666666672</v>
      </c>
    </row>
    <row r="375" spans="1:20" customFormat="1" ht="43.5" x14ac:dyDescent="0.35">
      <c r="A375" s="9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3" t="s">
        <v>8219</v>
      </c>
      <c r="G375" s="3" t="s">
        <v>8224</v>
      </c>
      <c r="H375" s="3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3" t="s">
        <v>8269</v>
      </c>
      <c r="O375" s="12">
        <f>E375/D375</f>
        <v>1.0666666666666667</v>
      </c>
      <c r="P375" s="22">
        <f>IF(ISERROR(E375/L375),0,E375/L375)</f>
        <v>89.887640449438209</v>
      </c>
      <c r="Q375" s="1" t="s">
        <v>8310</v>
      </c>
      <c r="R375" s="39" t="s">
        <v>8353</v>
      </c>
      <c r="S375" s="41">
        <f>(((J375/60)/60)/24)+DATE(1970,1,1)</f>
        <v>41078.91201388889</v>
      </c>
      <c r="T375" s="42">
        <f>(((I375/60)/60)/24)+DATE(1970,1,1)</f>
        <v>41108.91201388889</v>
      </c>
    </row>
    <row r="376" spans="1:20" customFormat="1" ht="43.5" x14ac:dyDescent="0.35">
      <c r="A376" s="9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3" t="s">
        <v>8219</v>
      </c>
      <c r="G376" s="3" t="s">
        <v>8224</v>
      </c>
      <c r="H376" s="3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3" t="s">
        <v>8269</v>
      </c>
      <c r="O376" s="12">
        <f>E376/D376</f>
        <v>1.3065</v>
      </c>
      <c r="P376" s="22">
        <f>IF(ISERROR(E376/L376),0,E376/L376)</f>
        <v>45.051724137931032</v>
      </c>
      <c r="Q376" s="1" t="s">
        <v>8310</v>
      </c>
      <c r="R376" s="39" t="s">
        <v>8353</v>
      </c>
      <c r="S376" s="41">
        <f>(((J376/60)/60)/24)+DATE(1970,1,1)</f>
        <v>40757.889247685183</v>
      </c>
      <c r="T376" s="42">
        <f>(((I376/60)/60)/24)+DATE(1970,1,1)</f>
        <v>40802.889247685183</v>
      </c>
    </row>
    <row r="377" spans="1:20" customFormat="1" ht="43.5" x14ac:dyDescent="0.35">
      <c r="A377" s="9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3" t="s">
        <v>8219</v>
      </c>
      <c r="G377" s="3" t="s">
        <v>8224</v>
      </c>
      <c r="H377" s="3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3" t="s">
        <v>8269</v>
      </c>
      <c r="O377" s="12">
        <f>E377/D377</f>
        <v>1.2</v>
      </c>
      <c r="P377" s="22">
        <f>IF(ISERROR(E377/L377),0,E377/L377)</f>
        <v>42.857142857142854</v>
      </c>
      <c r="Q377" s="1" t="s">
        <v>8310</v>
      </c>
      <c r="R377" s="39" t="s">
        <v>8353</v>
      </c>
      <c r="S377" s="41">
        <f>(((J377/60)/60)/24)+DATE(1970,1,1)</f>
        <v>41657.985081018516</v>
      </c>
      <c r="T377" s="42">
        <f>(((I377/60)/60)/24)+DATE(1970,1,1)</f>
        <v>41699.720833333333</v>
      </c>
    </row>
    <row r="378" spans="1:20" customFormat="1" ht="43.5" x14ac:dyDescent="0.35">
      <c r="A378" s="9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3" t="s">
        <v>8219</v>
      </c>
      <c r="G378" s="3" t="s">
        <v>8225</v>
      </c>
      <c r="H378" s="3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3" t="s">
        <v>8269</v>
      </c>
      <c r="O378" s="12">
        <f>E378/D378</f>
        <v>1.0595918367346939</v>
      </c>
      <c r="P378" s="22">
        <f>IF(ISERROR(E378/L378),0,E378/L378)</f>
        <v>54.083333333333336</v>
      </c>
      <c r="Q378" s="1" t="s">
        <v>8310</v>
      </c>
      <c r="R378" s="39" t="s">
        <v>8353</v>
      </c>
      <c r="S378" s="41">
        <f>(((J378/60)/60)/24)+DATE(1970,1,1)</f>
        <v>42576.452731481477</v>
      </c>
      <c r="T378" s="42">
        <f>(((I378/60)/60)/24)+DATE(1970,1,1)</f>
        <v>42607.452731481477</v>
      </c>
    </row>
    <row r="379" spans="1:20" customFormat="1" ht="43.5" x14ac:dyDescent="0.35">
      <c r="A379" s="9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3" t="s">
        <v>8219</v>
      </c>
      <c r="G379" s="3" t="s">
        <v>8224</v>
      </c>
      <c r="H379" s="3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3" t="s">
        <v>8269</v>
      </c>
      <c r="O379" s="12">
        <f>E379/D379</f>
        <v>1.1439999999999999</v>
      </c>
      <c r="P379" s="22">
        <f>IF(ISERROR(E379/L379),0,E379/L379)</f>
        <v>103.21804511278195</v>
      </c>
      <c r="Q379" s="1" t="s">
        <v>8310</v>
      </c>
      <c r="R379" s="39" t="s">
        <v>8353</v>
      </c>
      <c r="S379" s="41">
        <f>(((J379/60)/60)/24)+DATE(1970,1,1)</f>
        <v>42292.250787037032</v>
      </c>
      <c r="T379" s="42">
        <f>(((I379/60)/60)/24)+DATE(1970,1,1)</f>
        <v>42322.292361111111</v>
      </c>
    </row>
    <row r="380" spans="1:20" customFormat="1" ht="43.5" x14ac:dyDescent="0.35">
      <c r="A380" s="9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3" t="s">
        <v>8219</v>
      </c>
      <c r="G380" s="3" t="s">
        <v>8229</v>
      </c>
      <c r="H380" s="3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3" t="s">
        <v>8269</v>
      </c>
      <c r="O380" s="12">
        <f>E380/D380</f>
        <v>1.1176666666666666</v>
      </c>
      <c r="P380" s="22">
        <f>IF(ISERROR(E380/L380),0,E380/L380)</f>
        <v>40.397590361445786</v>
      </c>
      <c r="Q380" s="1" t="s">
        <v>8310</v>
      </c>
      <c r="R380" s="39" t="s">
        <v>8353</v>
      </c>
      <c r="S380" s="41">
        <f>(((J380/60)/60)/24)+DATE(1970,1,1)</f>
        <v>42370.571851851855</v>
      </c>
      <c r="T380" s="42">
        <f>(((I380/60)/60)/24)+DATE(1970,1,1)</f>
        <v>42394.994444444441</v>
      </c>
    </row>
    <row r="381" spans="1:20" customFormat="1" ht="43.5" x14ac:dyDescent="0.35">
      <c r="A381" s="9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3" t="s">
        <v>8219</v>
      </c>
      <c r="G381" s="3" t="s">
        <v>8224</v>
      </c>
      <c r="H381" s="3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3" t="s">
        <v>8269</v>
      </c>
      <c r="O381" s="12">
        <f>E381/D381</f>
        <v>1.1608000000000001</v>
      </c>
      <c r="P381" s="22">
        <f>IF(ISERROR(E381/L381),0,E381/L381)</f>
        <v>116.85906040268456</v>
      </c>
      <c r="Q381" s="1" t="s">
        <v>8310</v>
      </c>
      <c r="R381" s="39" t="s">
        <v>8353</v>
      </c>
      <c r="S381" s="41">
        <f>(((J381/60)/60)/24)+DATE(1970,1,1)</f>
        <v>40987.688333333332</v>
      </c>
      <c r="T381" s="42">
        <f>(((I381/60)/60)/24)+DATE(1970,1,1)</f>
        <v>41032.688333333332</v>
      </c>
    </row>
    <row r="382" spans="1:20" customFormat="1" ht="43.5" x14ac:dyDescent="0.35">
      <c r="A382" s="9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3" t="s">
        <v>8219</v>
      </c>
      <c r="G382" s="3" t="s">
        <v>8224</v>
      </c>
      <c r="H382" s="3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3" t="s">
        <v>8269</v>
      </c>
      <c r="O382" s="12">
        <f>E382/D382</f>
        <v>1.415</v>
      </c>
      <c r="P382" s="22">
        <f>IF(ISERROR(E382/L382),0,E382/L382)</f>
        <v>115.51020408163265</v>
      </c>
      <c r="Q382" s="1" t="s">
        <v>8310</v>
      </c>
      <c r="R382" s="39" t="s">
        <v>8353</v>
      </c>
      <c r="S382" s="41">
        <f>(((J382/60)/60)/24)+DATE(1970,1,1)</f>
        <v>42367.719814814816</v>
      </c>
      <c r="T382" s="42">
        <f>(((I382/60)/60)/24)+DATE(1970,1,1)</f>
        <v>42392.719814814816</v>
      </c>
    </row>
    <row r="383" spans="1:20" customFormat="1" ht="43.5" x14ac:dyDescent="0.35">
      <c r="A383" s="9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3" t="s">
        <v>8219</v>
      </c>
      <c r="G383" s="3" t="s">
        <v>8224</v>
      </c>
      <c r="H383" s="3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3" t="s">
        <v>8269</v>
      </c>
      <c r="O383" s="12">
        <f>E383/D383</f>
        <v>1.0472999999999999</v>
      </c>
      <c r="P383" s="22">
        <f>IF(ISERROR(E383/L383),0,E383/L383)</f>
        <v>104.31274900398407</v>
      </c>
      <c r="Q383" s="1" t="s">
        <v>8310</v>
      </c>
      <c r="R383" s="39" t="s">
        <v>8353</v>
      </c>
      <c r="S383" s="41">
        <f>(((J383/60)/60)/24)+DATE(1970,1,1)</f>
        <v>41085.698113425926</v>
      </c>
      <c r="T383" s="42">
        <f>(((I383/60)/60)/24)+DATE(1970,1,1)</f>
        <v>41120.208333333336</v>
      </c>
    </row>
    <row r="384" spans="1:20" customFormat="1" ht="43.5" x14ac:dyDescent="0.35">
      <c r="A384" s="9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3" t="s">
        <v>8219</v>
      </c>
      <c r="G384" s="3" t="s">
        <v>8224</v>
      </c>
      <c r="H384" s="3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3" t="s">
        <v>8269</v>
      </c>
      <c r="O384" s="12">
        <f>E384/D384</f>
        <v>2.5583333333333331</v>
      </c>
      <c r="P384" s="22">
        <f>IF(ISERROR(E384/L384),0,E384/L384)</f>
        <v>69.772727272727266</v>
      </c>
      <c r="Q384" s="1" t="s">
        <v>8310</v>
      </c>
      <c r="R384" s="39" t="s">
        <v>8353</v>
      </c>
      <c r="S384" s="41">
        <f>(((J384/60)/60)/24)+DATE(1970,1,1)</f>
        <v>41144.709490740745</v>
      </c>
      <c r="T384" s="42">
        <f>(((I384/60)/60)/24)+DATE(1970,1,1)</f>
        <v>41158.709490740745</v>
      </c>
    </row>
    <row r="385" spans="1:20" customFormat="1" ht="43.5" x14ac:dyDescent="0.35">
      <c r="A385" s="9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3" t="s">
        <v>8219</v>
      </c>
      <c r="G385" s="3" t="s">
        <v>8224</v>
      </c>
      <c r="H385" s="3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3" t="s">
        <v>8269</v>
      </c>
      <c r="O385" s="12">
        <f>E385/D385</f>
        <v>2.0670670670670672</v>
      </c>
      <c r="P385" s="22">
        <f>IF(ISERROR(E385/L385),0,E385/L385)</f>
        <v>43.020833333333336</v>
      </c>
      <c r="Q385" s="1" t="s">
        <v>8310</v>
      </c>
      <c r="R385" s="39" t="s">
        <v>8353</v>
      </c>
      <c r="S385" s="41">
        <f>(((J385/60)/60)/24)+DATE(1970,1,1)</f>
        <v>41755.117581018516</v>
      </c>
      <c r="T385" s="42">
        <f>(((I385/60)/60)/24)+DATE(1970,1,1)</f>
        <v>41778.117581018516</v>
      </c>
    </row>
    <row r="386" spans="1:20" customFormat="1" ht="43.5" x14ac:dyDescent="0.35">
      <c r="A386" s="9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3" t="s">
        <v>8219</v>
      </c>
      <c r="G386" s="3" t="s">
        <v>8224</v>
      </c>
      <c r="H386" s="3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3" t="s">
        <v>8269</v>
      </c>
      <c r="O386" s="12">
        <f>E386/D386</f>
        <v>1.1210500000000001</v>
      </c>
      <c r="P386" s="22">
        <f>IF(ISERROR(E386/L386),0,E386/L386)</f>
        <v>58.540469973890339</v>
      </c>
      <c r="Q386" s="1" t="s">
        <v>8310</v>
      </c>
      <c r="R386" s="39" t="s">
        <v>8353</v>
      </c>
      <c r="S386" s="41">
        <f>(((J386/60)/60)/24)+DATE(1970,1,1)</f>
        <v>41980.781793981485</v>
      </c>
      <c r="T386" s="42">
        <f>(((I386/60)/60)/24)+DATE(1970,1,1)</f>
        <v>42010.781793981485</v>
      </c>
    </row>
    <row r="387" spans="1:20" customFormat="1" ht="43.5" x14ac:dyDescent="0.35">
      <c r="A387" s="9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3" t="s">
        <v>8219</v>
      </c>
      <c r="G387" s="3" t="s">
        <v>8224</v>
      </c>
      <c r="H387" s="3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3" t="s">
        <v>8269</v>
      </c>
      <c r="O387" s="12">
        <f>E387/D387</f>
        <v>1.05982</v>
      </c>
      <c r="P387" s="22">
        <f>IF(ISERROR(E387/L387),0,E387/L387)</f>
        <v>111.79535864978902</v>
      </c>
      <c r="Q387" s="1" t="s">
        <v>8310</v>
      </c>
      <c r="R387" s="39" t="s">
        <v>8353</v>
      </c>
      <c r="S387" s="41">
        <f>(((J387/60)/60)/24)+DATE(1970,1,1)</f>
        <v>41934.584502314814</v>
      </c>
      <c r="T387" s="42">
        <f>(((I387/60)/60)/24)+DATE(1970,1,1)</f>
        <v>41964.626168981486</v>
      </c>
    </row>
    <row r="388" spans="1:20" customFormat="1" ht="43.5" x14ac:dyDescent="0.35">
      <c r="A388" s="9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3" t="s">
        <v>8219</v>
      </c>
      <c r="G388" s="3" t="s">
        <v>8224</v>
      </c>
      <c r="H388" s="3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3" t="s">
        <v>8269</v>
      </c>
      <c r="O388" s="12">
        <f>E388/D388</f>
        <v>1.0016666666666667</v>
      </c>
      <c r="P388" s="22">
        <f>IF(ISERROR(E388/L388),0,E388/L388)</f>
        <v>46.230769230769234</v>
      </c>
      <c r="Q388" s="1" t="s">
        <v>8310</v>
      </c>
      <c r="R388" s="39" t="s">
        <v>8353</v>
      </c>
      <c r="S388" s="41">
        <f>(((J388/60)/60)/24)+DATE(1970,1,1)</f>
        <v>42211.951284722221</v>
      </c>
      <c r="T388" s="42">
        <f>(((I388/60)/60)/24)+DATE(1970,1,1)</f>
        <v>42226.951284722221</v>
      </c>
    </row>
    <row r="389" spans="1:20" customFormat="1" ht="43.5" x14ac:dyDescent="0.35">
      <c r="A389" s="9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3" t="s">
        <v>8219</v>
      </c>
      <c r="G389" s="3" t="s">
        <v>8224</v>
      </c>
      <c r="H389" s="3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3" t="s">
        <v>8269</v>
      </c>
      <c r="O389" s="12">
        <f>E389/D389</f>
        <v>2.1398947368421051</v>
      </c>
      <c r="P389" s="22">
        <f>IF(ISERROR(E389/L389),0,E389/L389)</f>
        <v>144.69039145907473</v>
      </c>
      <c r="Q389" s="1" t="s">
        <v>8310</v>
      </c>
      <c r="R389" s="39" t="s">
        <v>8353</v>
      </c>
      <c r="S389" s="41">
        <f>(((J389/60)/60)/24)+DATE(1970,1,1)</f>
        <v>42200.67659722222</v>
      </c>
      <c r="T389" s="42">
        <f>(((I389/60)/60)/24)+DATE(1970,1,1)</f>
        <v>42231.25</v>
      </c>
    </row>
    <row r="390" spans="1:20" customFormat="1" ht="43.5" x14ac:dyDescent="0.35">
      <c r="A390" s="9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3" t="s">
        <v>8219</v>
      </c>
      <c r="G390" s="3" t="s">
        <v>8224</v>
      </c>
      <c r="H390" s="3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3" t="s">
        <v>8269</v>
      </c>
      <c r="O390" s="12">
        <f>E390/D390</f>
        <v>1.2616000000000001</v>
      </c>
      <c r="P390" s="22">
        <f>IF(ISERROR(E390/L390),0,E390/L390)</f>
        <v>88.845070422535215</v>
      </c>
      <c r="Q390" s="1" t="s">
        <v>8310</v>
      </c>
      <c r="R390" s="39" t="s">
        <v>8353</v>
      </c>
      <c r="S390" s="41">
        <f>(((J390/60)/60)/24)+DATE(1970,1,1)</f>
        <v>42549.076157407413</v>
      </c>
      <c r="T390" s="42">
        <f>(((I390/60)/60)/24)+DATE(1970,1,1)</f>
        <v>42579.076157407413</v>
      </c>
    </row>
    <row r="391" spans="1:20" customFormat="1" ht="43.5" x14ac:dyDescent="0.35">
      <c r="A391" s="9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3" t="s">
        <v>8219</v>
      </c>
      <c r="G391" s="3" t="s">
        <v>8224</v>
      </c>
      <c r="H391" s="3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3" t="s">
        <v>8269</v>
      </c>
      <c r="O391" s="12">
        <f>E391/D391</f>
        <v>1.8153547058823529</v>
      </c>
      <c r="P391" s="22">
        <f>IF(ISERROR(E391/L391),0,E391/L391)</f>
        <v>81.75107284768211</v>
      </c>
      <c r="Q391" s="1" t="s">
        <v>8310</v>
      </c>
      <c r="R391" s="39" t="s">
        <v>8353</v>
      </c>
      <c r="S391" s="41">
        <f>(((J391/60)/60)/24)+DATE(1970,1,1)</f>
        <v>41674.063078703701</v>
      </c>
      <c r="T391" s="42">
        <f>(((I391/60)/60)/24)+DATE(1970,1,1)</f>
        <v>41705.957638888889</v>
      </c>
    </row>
    <row r="392" spans="1:20" customFormat="1" ht="43.5" x14ac:dyDescent="0.35">
      <c r="A392" s="9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3" t="s">
        <v>8219</v>
      </c>
      <c r="G392" s="3" t="s">
        <v>8224</v>
      </c>
      <c r="H392" s="3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3" t="s">
        <v>8269</v>
      </c>
      <c r="O392" s="12">
        <f>E392/D392</f>
        <v>1</v>
      </c>
      <c r="P392" s="22">
        <f>IF(ISERROR(E392/L392),0,E392/L392)</f>
        <v>71.428571428571431</v>
      </c>
      <c r="Q392" s="1" t="s">
        <v>8310</v>
      </c>
      <c r="R392" s="39" t="s">
        <v>8353</v>
      </c>
      <c r="S392" s="41">
        <f>(((J392/60)/60)/24)+DATE(1970,1,1)</f>
        <v>42112.036712962959</v>
      </c>
      <c r="T392" s="42">
        <f>(((I392/60)/60)/24)+DATE(1970,1,1)</f>
        <v>42132.036712962959</v>
      </c>
    </row>
    <row r="393" spans="1:20" customFormat="1" ht="43.5" x14ac:dyDescent="0.35">
      <c r="A393" s="9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3" t="s">
        <v>8219</v>
      </c>
      <c r="G393" s="3" t="s">
        <v>8224</v>
      </c>
      <c r="H393" s="3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3" t="s">
        <v>8269</v>
      </c>
      <c r="O393" s="12">
        <f>E393/D393</f>
        <v>1.0061</v>
      </c>
      <c r="P393" s="22">
        <f>IF(ISERROR(E393/L393),0,E393/L393)</f>
        <v>104.25906735751295</v>
      </c>
      <c r="Q393" s="1" t="s">
        <v>8310</v>
      </c>
      <c r="R393" s="39" t="s">
        <v>8353</v>
      </c>
      <c r="S393" s="41">
        <f>(((J393/60)/60)/24)+DATE(1970,1,1)</f>
        <v>40865.042256944449</v>
      </c>
      <c r="T393" s="42">
        <f>(((I393/60)/60)/24)+DATE(1970,1,1)</f>
        <v>40895.040972222225</v>
      </c>
    </row>
    <row r="394" spans="1:20" customFormat="1" ht="43.5" x14ac:dyDescent="0.35">
      <c r="A394" s="9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3" t="s">
        <v>8219</v>
      </c>
      <c r="G394" s="3" t="s">
        <v>8224</v>
      </c>
      <c r="H394" s="3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3" t="s">
        <v>8269</v>
      </c>
      <c r="O394" s="12">
        <f>E394/D394</f>
        <v>1.009027027027027</v>
      </c>
      <c r="P394" s="22">
        <f>IF(ISERROR(E394/L394),0,E394/L394)</f>
        <v>90.616504854368927</v>
      </c>
      <c r="Q394" s="1" t="s">
        <v>8310</v>
      </c>
      <c r="R394" s="39" t="s">
        <v>8353</v>
      </c>
      <c r="S394" s="41">
        <f>(((J394/60)/60)/24)+DATE(1970,1,1)</f>
        <v>40763.717256944445</v>
      </c>
      <c r="T394" s="42">
        <f>(((I394/60)/60)/24)+DATE(1970,1,1)</f>
        <v>40794.125</v>
      </c>
    </row>
    <row r="395" spans="1:20" customFormat="1" ht="29" x14ac:dyDescent="0.35">
      <c r="A395" s="9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3" t="s">
        <v>8219</v>
      </c>
      <c r="G395" s="3" t="s">
        <v>8224</v>
      </c>
      <c r="H395" s="3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3" t="s">
        <v>8269</v>
      </c>
      <c r="O395" s="12">
        <f>E395/D395</f>
        <v>1.10446</v>
      </c>
      <c r="P395" s="22">
        <f>IF(ISERROR(E395/L395),0,E395/L395)</f>
        <v>157.33048433048432</v>
      </c>
      <c r="Q395" s="1" t="s">
        <v>8310</v>
      </c>
      <c r="R395" s="39" t="s">
        <v>8353</v>
      </c>
      <c r="S395" s="41">
        <f>(((J395/60)/60)/24)+DATE(1970,1,1)</f>
        <v>41526.708935185183</v>
      </c>
      <c r="T395" s="42">
        <f>(((I395/60)/60)/24)+DATE(1970,1,1)</f>
        <v>41557.708935185183</v>
      </c>
    </row>
    <row r="396" spans="1:20" customFormat="1" ht="43.5" x14ac:dyDescent="0.35">
      <c r="A396" s="9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3" t="s">
        <v>8219</v>
      </c>
      <c r="G396" s="3" t="s">
        <v>8227</v>
      </c>
      <c r="H396" s="3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3" t="s">
        <v>8269</v>
      </c>
      <c r="O396" s="12">
        <f>E396/D396</f>
        <v>1.118936170212766</v>
      </c>
      <c r="P396" s="22">
        <f>IF(ISERROR(E396/L396),0,E396/L396)</f>
        <v>105.18</v>
      </c>
      <c r="Q396" s="1" t="s">
        <v>8310</v>
      </c>
      <c r="R396" s="39" t="s">
        <v>8353</v>
      </c>
      <c r="S396" s="41">
        <f>(((J396/60)/60)/24)+DATE(1970,1,1)</f>
        <v>42417.818078703705</v>
      </c>
      <c r="T396" s="42">
        <f>(((I396/60)/60)/24)+DATE(1970,1,1)</f>
        <v>42477.776412037041</v>
      </c>
    </row>
    <row r="397" spans="1:20" customFormat="1" ht="43.5" x14ac:dyDescent="0.35">
      <c r="A397" s="9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3" t="s">
        <v>8219</v>
      </c>
      <c r="G397" s="3" t="s">
        <v>8224</v>
      </c>
      <c r="H397" s="3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3" t="s">
        <v>8269</v>
      </c>
      <c r="O397" s="12">
        <f>E397/D397</f>
        <v>1.0804450000000001</v>
      </c>
      <c r="P397" s="22">
        <f>IF(ISERROR(E397/L397),0,E397/L397)</f>
        <v>58.719836956521746</v>
      </c>
      <c r="Q397" s="1" t="s">
        <v>8310</v>
      </c>
      <c r="R397" s="39" t="s">
        <v>8353</v>
      </c>
      <c r="S397" s="41">
        <f>(((J397/60)/60)/24)+DATE(1970,1,1)</f>
        <v>40990.909259259257</v>
      </c>
      <c r="T397" s="42">
        <f>(((I397/60)/60)/24)+DATE(1970,1,1)</f>
        <v>41026.897222222222</v>
      </c>
    </row>
    <row r="398" spans="1:20" customFormat="1" ht="43.5" x14ac:dyDescent="0.35">
      <c r="A398" s="9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3" t="s">
        <v>8219</v>
      </c>
      <c r="G398" s="3" t="s">
        <v>8224</v>
      </c>
      <c r="H398" s="3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3" t="s">
        <v>8269</v>
      </c>
      <c r="O398" s="12">
        <f>E398/D398</f>
        <v>1.0666666666666667</v>
      </c>
      <c r="P398" s="22">
        <f>IF(ISERROR(E398/L398),0,E398/L398)</f>
        <v>81.632653061224488</v>
      </c>
      <c r="Q398" s="1" t="s">
        <v>8310</v>
      </c>
      <c r="R398" s="39" t="s">
        <v>8353</v>
      </c>
      <c r="S398" s="41">
        <f>(((J398/60)/60)/24)+DATE(1970,1,1)</f>
        <v>41082.564884259256</v>
      </c>
      <c r="T398" s="42">
        <f>(((I398/60)/60)/24)+DATE(1970,1,1)</f>
        <v>41097.564884259256</v>
      </c>
    </row>
    <row r="399" spans="1:20" customFormat="1" ht="43.5" x14ac:dyDescent="0.35">
      <c r="A399" s="9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3" t="s">
        <v>8219</v>
      </c>
      <c r="G399" s="3" t="s">
        <v>8224</v>
      </c>
      <c r="H399" s="3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3" t="s">
        <v>8269</v>
      </c>
      <c r="O399" s="12">
        <f>E399/D399</f>
        <v>1.0390027322404372</v>
      </c>
      <c r="P399" s="22">
        <f>IF(ISERROR(E399/L399),0,E399/L399)</f>
        <v>56.460043668122275</v>
      </c>
      <c r="Q399" s="1" t="s">
        <v>8310</v>
      </c>
      <c r="R399" s="39" t="s">
        <v>8353</v>
      </c>
      <c r="S399" s="41">
        <f>(((J399/60)/60)/24)+DATE(1970,1,1)</f>
        <v>40379.776435185187</v>
      </c>
      <c r="T399" s="42">
        <f>(((I399/60)/60)/24)+DATE(1970,1,1)</f>
        <v>40422.155555555553</v>
      </c>
    </row>
    <row r="400" spans="1:20" customFormat="1" ht="43.5" x14ac:dyDescent="0.35">
      <c r="A400" s="9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3" t="s">
        <v>8219</v>
      </c>
      <c r="G400" s="3" t="s">
        <v>8224</v>
      </c>
      <c r="H400" s="3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3" t="s">
        <v>8269</v>
      </c>
      <c r="O400" s="12">
        <f>E400/D400</f>
        <v>1.2516</v>
      </c>
      <c r="P400" s="22">
        <f>IF(ISERROR(E400/L400),0,E400/L400)</f>
        <v>140.1044776119403</v>
      </c>
      <c r="Q400" s="1" t="s">
        <v>8310</v>
      </c>
      <c r="R400" s="39" t="s">
        <v>8353</v>
      </c>
      <c r="S400" s="41">
        <f>(((J400/60)/60)/24)+DATE(1970,1,1)</f>
        <v>42078.793124999997</v>
      </c>
      <c r="T400" s="42">
        <f>(((I400/60)/60)/24)+DATE(1970,1,1)</f>
        <v>42123.793124999997</v>
      </c>
    </row>
    <row r="401" spans="1:20" customFormat="1" ht="43.5" x14ac:dyDescent="0.35">
      <c r="A401" s="9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3" t="s">
        <v>8219</v>
      </c>
      <c r="G401" s="3" t="s">
        <v>8225</v>
      </c>
      <c r="H401" s="3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3" t="s">
        <v>8269</v>
      </c>
      <c r="O401" s="12">
        <f>E401/D401</f>
        <v>1.0680499999999999</v>
      </c>
      <c r="P401" s="22">
        <f>IF(ISERROR(E401/L401),0,E401/L401)</f>
        <v>224.85263157894738</v>
      </c>
      <c r="Q401" s="1" t="s">
        <v>8310</v>
      </c>
      <c r="R401" s="39" t="s">
        <v>8353</v>
      </c>
      <c r="S401" s="41">
        <f>(((J401/60)/60)/24)+DATE(1970,1,1)</f>
        <v>42687.875775462962</v>
      </c>
      <c r="T401" s="42">
        <f>(((I401/60)/60)/24)+DATE(1970,1,1)</f>
        <v>42718.5</v>
      </c>
    </row>
    <row r="402" spans="1:20" customFormat="1" ht="43.5" x14ac:dyDescent="0.35">
      <c r="A402" s="9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3" t="s">
        <v>8219</v>
      </c>
      <c r="G402" s="3" t="s">
        <v>8224</v>
      </c>
      <c r="H402" s="3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3" t="s">
        <v>8269</v>
      </c>
      <c r="O402" s="12">
        <f>E402/D402</f>
        <v>1.1230249999999999</v>
      </c>
      <c r="P402" s="22">
        <f>IF(ISERROR(E402/L402),0,E402/L402)</f>
        <v>181.13306451612902</v>
      </c>
      <c r="Q402" s="1" t="s">
        <v>8310</v>
      </c>
      <c r="R402" s="39" t="s">
        <v>8353</v>
      </c>
      <c r="S402" s="41">
        <f>(((J402/60)/60)/24)+DATE(1970,1,1)</f>
        <v>41745.635960648149</v>
      </c>
      <c r="T402" s="42">
        <f>(((I402/60)/60)/24)+DATE(1970,1,1)</f>
        <v>41776.145833333336</v>
      </c>
    </row>
    <row r="403" spans="1:20" customFormat="1" ht="43.5" x14ac:dyDescent="0.35">
      <c r="A403" s="9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3" t="s">
        <v>8219</v>
      </c>
      <c r="G403" s="3" t="s">
        <v>8224</v>
      </c>
      <c r="H403" s="3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3" t="s">
        <v>8269</v>
      </c>
      <c r="O403" s="12">
        <f>E403/D403</f>
        <v>1.0381199999999999</v>
      </c>
      <c r="P403" s="22">
        <f>IF(ISERROR(E403/L403),0,E403/L403)</f>
        <v>711.04109589041093</v>
      </c>
      <c r="Q403" s="1" t="s">
        <v>8310</v>
      </c>
      <c r="R403" s="39" t="s">
        <v>8353</v>
      </c>
      <c r="S403" s="41">
        <f>(((J403/60)/60)/24)+DATE(1970,1,1)</f>
        <v>40732.842245370368</v>
      </c>
      <c r="T403" s="42">
        <f>(((I403/60)/60)/24)+DATE(1970,1,1)</f>
        <v>40762.842245370368</v>
      </c>
    </row>
    <row r="404" spans="1:20" customFormat="1" ht="43.5" x14ac:dyDescent="0.35">
      <c r="A404" s="9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3" t="s">
        <v>8219</v>
      </c>
      <c r="G404" s="3" t="s">
        <v>8224</v>
      </c>
      <c r="H404" s="3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3" t="s">
        <v>8269</v>
      </c>
      <c r="O404" s="12">
        <f>E404/D404</f>
        <v>1.4165000000000001</v>
      </c>
      <c r="P404" s="22">
        <f>IF(ISERROR(E404/L404),0,E404/L404)</f>
        <v>65.883720930232556</v>
      </c>
      <c r="Q404" s="1" t="s">
        <v>8310</v>
      </c>
      <c r="R404" s="39" t="s">
        <v>8353</v>
      </c>
      <c r="S404" s="41">
        <f>(((J404/60)/60)/24)+DATE(1970,1,1)</f>
        <v>42292.539548611108</v>
      </c>
      <c r="T404" s="42">
        <f>(((I404/60)/60)/24)+DATE(1970,1,1)</f>
        <v>42313.58121527778</v>
      </c>
    </row>
    <row r="405" spans="1:20" customFormat="1" ht="43.5" x14ac:dyDescent="0.35">
      <c r="A405" s="9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3" t="s">
        <v>8219</v>
      </c>
      <c r="G405" s="3" t="s">
        <v>8224</v>
      </c>
      <c r="H405" s="3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3" t="s">
        <v>8269</v>
      </c>
      <c r="O405" s="12">
        <f>E405/D405</f>
        <v>1.0526</v>
      </c>
      <c r="P405" s="22">
        <f>IF(ISERROR(E405/L405),0,E405/L405)</f>
        <v>75.185714285714283</v>
      </c>
      <c r="Q405" s="1" t="s">
        <v>8310</v>
      </c>
      <c r="R405" s="39" t="s">
        <v>8353</v>
      </c>
      <c r="S405" s="41">
        <f>(((J405/60)/60)/24)+DATE(1970,1,1)</f>
        <v>40718.310659722221</v>
      </c>
      <c r="T405" s="42">
        <f>(((I405/60)/60)/24)+DATE(1970,1,1)</f>
        <v>40765.297222222223</v>
      </c>
    </row>
    <row r="406" spans="1:20" customFormat="1" ht="29" x14ac:dyDescent="0.35">
      <c r="A406" s="9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3" t="s">
        <v>8219</v>
      </c>
      <c r="G406" s="3" t="s">
        <v>8224</v>
      </c>
      <c r="H406" s="3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3" t="s">
        <v>8269</v>
      </c>
      <c r="O406" s="12">
        <f>E406/D406</f>
        <v>1.0309142857142857</v>
      </c>
      <c r="P406" s="22">
        <f>IF(ISERROR(E406/L406),0,E406/L406)</f>
        <v>133.14391143911439</v>
      </c>
      <c r="Q406" s="1" t="s">
        <v>8310</v>
      </c>
      <c r="R406" s="39" t="s">
        <v>8353</v>
      </c>
      <c r="S406" s="41">
        <f>(((J406/60)/60)/24)+DATE(1970,1,1)</f>
        <v>41646.628032407411</v>
      </c>
      <c r="T406" s="42">
        <f>(((I406/60)/60)/24)+DATE(1970,1,1)</f>
        <v>41675.961111111108</v>
      </c>
    </row>
    <row r="407" spans="1:20" customFormat="1" ht="29" x14ac:dyDescent="0.35">
      <c r="A407" s="9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3" t="s">
        <v>8219</v>
      </c>
      <c r="G407" s="3" t="s">
        <v>8224</v>
      </c>
      <c r="H407" s="3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3" t="s">
        <v>8269</v>
      </c>
      <c r="O407" s="12">
        <f>E407/D407</f>
        <v>1.0765957446808512</v>
      </c>
      <c r="P407" s="22">
        <f>IF(ISERROR(E407/L407),0,E407/L407)</f>
        <v>55.2</v>
      </c>
      <c r="Q407" s="1" t="s">
        <v>8310</v>
      </c>
      <c r="R407" s="39" t="s">
        <v>8353</v>
      </c>
      <c r="S407" s="41">
        <f>(((J407/60)/60)/24)+DATE(1970,1,1)</f>
        <v>41674.08494212963</v>
      </c>
      <c r="T407" s="42">
        <f>(((I407/60)/60)/24)+DATE(1970,1,1)</f>
        <v>41704.08494212963</v>
      </c>
    </row>
    <row r="408" spans="1:20" customFormat="1" ht="43.5" x14ac:dyDescent="0.35">
      <c r="A408" s="9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3" t="s">
        <v>8219</v>
      </c>
      <c r="G408" s="3" t="s">
        <v>8224</v>
      </c>
      <c r="H408" s="3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3" t="s">
        <v>8269</v>
      </c>
      <c r="O408" s="12">
        <f>E408/D408</f>
        <v>1.0770464285714285</v>
      </c>
      <c r="P408" s="22">
        <f>IF(ISERROR(E408/L408),0,E408/L408)</f>
        <v>86.163714285714292</v>
      </c>
      <c r="Q408" s="1" t="s">
        <v>8310</v>
      </c>
      <c r="R408" s="39" t="s">
        <v>8353</v>
      </c>
      <c r="S408" s="41">
        <f>(((J408/60)/60)/24)+DATE(1970,1,1)</f>
        <v>40638.162465277775</v>
      </c>
      <c r="T408" s="42">
        <f>(((I408/60)/60)/24)+DATE(1970,1,1)</f>
        <v>40672.249305555553</v>
      </c>
    </row>
    <row r="409" spans="1:20" customFormat="1" ht="43.5" x14ac:dyDescent="0.35">
      <c r="A409" s="9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3" t="s">
        <v>8219</v>
      </c>
      <c r="G409" s="3" t="s">
        <v>8224</v>
      </c>
      <c r="H409" s="3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3" t="s">
        <v>8269</v>
      </c>
      <c r="O409" s="12">
        <f>E409/D409</f>
        <v>1.0155000000000001</v>
      </c>
      <c r="P409" s="22">
        <f>IF(ISERROR(E409/L409),0,E409/L409)</f>
        <v>92.318181818181813</v>
      </c>
      <c r="Q409" s="1" t="s">
        <v>8310</v>
      </c>
      <c r="R409" s="39" t="s">
        <v>8353</v>
      </c>
      <c r="S409" s="41">
        <f>(((J409/60)/60)/24)+DATE(1970,1,1)</f>
        <v>40806.870949074073</v>
      </c>
      <c r="T409" s="42">
        <f>(((I409/60)/60)/24)+DATE(1970,1,1)</f>
        <v>40866.912615740745</v>
      </c>
    </row>
    <row r="410" spans="1:20" customFormat="1" ht="43.5" x14ac:dyDescent="0.35">
      <c r="A410" s="9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3" t="s">
        <v>8219</v>
      </c>
      <c r="G410" s="3" t="s">
        <v>8224</v>
      </c>
      <c r="H410" s="3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3" t="s">
        <v>8269</v>
      </c>
      <c r="O410" s="12">
        <f>E410/D410</f>
        <v>1.0143766666666667</v>
      </c>
      <c r="P410" s="22">
        <f>IF(ISERROR(E410/L410),0,E410/L410)</f>
        <v>160.16473684210527</v>
      </c>
      <c r="Q410" s="1" t="s">
        <v>8310</v>
      </c>
      <c r="R410" s="39" t="s">
        <v>8353</v>
      </c>
      <c r="S410" s="41">
        <f>(((J410/60)/60)/24)+DATE(1970,1,1)</f>
        <v>41543.735995370371</v>
      </c>
      <c r="T410" s="42">
        <f>(((I410/60)/60)/24)+DATE(1970,1,1)</f>
        <v>41583.777662037035</v>
      </c>
    </row>
    <row r="411" spans="1:20" customFormat="1" ht="43.5" x14ac:dyDescent="0.35">
      <c r="A411" s="9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3" t="s">
        <v>8219</v>
      </c>
      <c r="G411" s="3" t="s">
        <v>8225</v>
      </c>
      <c r="H411" s="3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3" t="s">
        <v>8269</v>
      </c>
      <c r="O411" s="12">
        <f>E411/D411</f>
        <v>1.3680000000000001</v>
      </c>
      <c r="P411" s="22">
        <f>IF(ISERROR(E411/L411),0,E411/L411)</f>
        <v>45.6</v>
      </c>
      <c r="Q411" s="1" t="s">
        <v>8310</v>
      </c>
      <c r="R411" s="39" t="s">
        <v>8353</v>
      </c>
      <c r="S411" s="41">
        <f>(((J411/60)/60)/24)+DATE(1970,1,1)</f>
        <v>42543.862777777773</v>
      </c>
      <c r="T411" s="42">
        <f>(((I411/60)/60)/24)+DATE(1970,1,1)</f>
        <v>42573.862777777773</v>
      </c>
    </row>
    <row r="412" spans="1:20" customFormat="1" ht="43.5" x14ac:dyDescent="0.35">
      <c r="A412" s="9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3" t="s">
        <v>8219</v>
      </c>
      <c r="G412" s="3" t="s">
        <v>8229</v>
      </c>
      <c r="H412" s="3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3" t="s">
        <v>8269</v>
      </c>
      <c r="O412" s="12">
        <f>E412/D412</f>
        <v>1.2829999999999999</v>
      </c>
      <c r="P412" s="22">
        <f>IF(ISERROR(E412/L412),0,E412/L412)</f>
        <v>183.28571428571428</v>
      </c>
      <c r="Q412" s="1" t="s">
        <v>8310</v>
      </c>
      <c r="R412" s="39" t="s">
        <v>8353</v>
      </c>
      <c r="S412" s="41">
        <f>(((J412/60)/60)/24)+DATE(1970,1,1)</f>
        <v>42113.981446759266</v>
      </c>
      <c r="T412" s="42">
        <f>(((I412/60)/60)/24)+DATE(1970,1,1)</f>
        <v>42173.981446759266</v>
      </c>
    </row>
    <row r="413" spans="1:20" customFormat="1" ht="43.5" x14ac:dyDescent="0.35">
      <c r="A413" s="9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3" t="s">
        <v>8219</v>
      </c>
      <c r="G413" s="3" t="s">
        <v>8224</v>
      </c>
      <c r="H413" s="3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3" t="s">
        <v>8269</v>
      </c>
      <c r="O413" s="12">
        <f>E413/D413</f>
        <v>1.0105</v>
      </c>
      <c r="P413" s="22">
        <f>IF(ISERROR(E413/L413),0,E413/L413)</f>
        <v>125.78838174273859</v>
      </c>
      <c r="Q413" s="1" t="s">
        <v>8310</v>
      </c>
      <c r="R413" s="39" t="s">
        <v>8353</v>
      </c>
      <c r="S413" s="41">
        <f>(((J413/60)/60)/24)+DATE(1970,1,1)</f>
        <v>41598.17597222222</v>
      </c>
      <c r="T413" s="42">
        <f>(((I413/60)/60)/24)+DATE(1970,1,1)</f>
        <v>41630.208333333336</v>
      </c>
    </row>
    <row r="414" spans="1:20" customFormat="1" ht="43.5" x14ac:dyDescent="0.35">
      <c r="A414" s="9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3" t="s">
        <v>8219</v>
      </c>
      <c r="G414" s="3" t="s">
        <v>8224</v>
      </c>
      <c r="H414" s="3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3" t="s">
        <v>8269</v>
      </c>
      <c r="O414" s="12">
        <f>E414/D414</f>
        <v>1.2684</v>
      </c>
      <c r="P414" s="22">
        <f>IF(ISERROR(E414/L414),0,E414/L414)</f>
        <v>57.654545454545456</v>
      </c>
      <c r="Q414" s="1" t="s">
        <v>8310</v>
      </c>
      <c r="R414" s="39" t="s">
        <v>8353</v>
      </c>
      <c r="S414" s="41">
        <f>(((J414/60)/60)/24)+DATE(1970,1,1)</f>
        <v>41099.742800925924</v>
      </c>
      <c r="T414" s="42">
        <f>(((I414/60)/60)/24)+DATE(1970,1,1)</f>
        <v>41115.742800925924</v>
      </c>
    </row>
    <row r="415" spans="1:20" customFormat="1" ht="43.5" x14ac:dyDescent="0.35">
      <c r="A415" s="9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3" t="s">
        <v>8219</v>
      </c>
      <c r="G415" s="3" t="s">
        <v>8224</v>
      </c>
      <c r="H415" s="3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3" t="s">
        <v>8269</v>
      </c>
      <c r="O415" s="12">
        <f>E415/D415</f>
        <v>1.0508593749999999</v>
      </c>
      <c r="P415" s="22">
        <f>IF(ISERROR(E415/L415),0,E415/L415)</f>
        <v>78.660818713450297</v>
      </c>
      <c r="Q415" s="1" t="s">
        <v>8310</v>
      </c>
      <c r="R415" s="39" t="s">
        <v>8353</v>
      </c>
      <c r="S415" s="41">
        <f>(((J415/60)/60)/24)+DATE(1970,1,1)</f>
        <v>41079.877442129626</v>
      </c>
      <c r="T415" s="42">
        <f>(((I415/60)/60)/24)+DATE(1970,1,1)</f>
        <v>41109.877442129626</v>
      </c>
    </row>
    <row r="416" spans="1:20" customFormat="1" ht="43.5" x14ac:dyDescent="0.35">
      <c r="A416" s="9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3" t="s">
        <v>8219</v>
      </c>
      <c r="G416" s="3" t="s">
        <v>8224</v>
      </c>
      <c r="H416" s="3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3" t="s">
        <v>8269</v>
      </c>
      <c r="O416" s="12">
        <f>E416/D416</f>
        <v>1.0285405405405406</v>
      </c>
      <c r="P416" s="22">
        <f>IF(ISERROR(E416/L416),0,E416/L416)</f>
        <v>91.480769230769226</v>
      </c>
      <c r="Q416" s="1" t="s">
        <v>8310</v>
      </c>
      <c r="R416" s="39" t="s">
        <v>8353</v>
      </c>
      <c r="S416" s="41">
        <f>(((J416/60)/60)/24)+DATE(1970,1,1)</f>
        <v>41529.063252314816</v>
      </c>
      <c r="T416" s="42">
        <f>(((I416/60)/60)/24)+DATE(1970,1,1)</f>
        <v>41559.063252314816</v>
      </c>
    </row>
    <row r="417" spans="1:20" customFormat="1" ht="43.5" x14ac:dyDescent="0.35">
      <c r="A417" s="9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3" t="s">
        <v>8219</v>
      </c>
      <c r="G417" s="3" t="s">
        <v>8229</v>
      </c>
      <c r="H417" s="3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3" t="s">
        <v>8269</v>
      </c>
      <c r="O417" s="12">
        <f>E417/D417</f>
        <v>1.0214714285714286</v>
      </c>
      <c r="P417" s="22">
        <f>IF(ISERROR(E417/L417),0,E417/L417)</f>
        <v>68.09809523809524</v>
      </c>
      <c r="Q417" s="1" t="s">
        <v>8310</v>
      </c>
      <c r="R417" s="39" t="s">
        <v>8353</v>
      </c>
      <c r="S417" s="41">
        <f>(((J417/60)/60)/24)+DATE(1970,1,1)</f>
        <v>41904.851875</v>
      </c>
      <c r="T417" s="42">
        <f>(((I417/60)/60)/24)+DATE(1970,1,1)</f>
        <v>41929.5</v>
      </c>
    </row>
    <row r="418" spans="1:20" customFormat="1" ht="29" x14ac:dyDescent="0.35">
      <c r="A418" s="9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3" t="s">
        <v>8219</v>
      </c>
      <c r="G418" s="3" t="s">
        <v>8224</v>
      </c>
      <c r="H418" s="3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3" t="s">
        <v>8269</v>
      </c>
      <c r="O418" s="12">
        <f>E418/D418</f>
        <v>1.2021700000000002</v>
      </c>
      <c r="P418" s="22">
        <f>IF(ISERROR(E418/L418),0,E418/L418)</f>
        <v>48.086800000000004</v>
      </c>
      <c r="Q418" s="1" t="s">
        <v>8310</v>
      </c>
      <c r="R418" s="39" t="s">
        <v>8353</v>
      </c>
      <c r="S418" s="41">
        <f>(((J418/60)/60)/24)+DATE(1970,1,1)</f>
        <v>41648.396192129629</v>
      </c>
      <c r="T418" s="42">
        <f>(((I418/60)/60)/24)+DATE(1970,1,1)</f>
        <v>41678.396192129629</v>
      </c>
    </row>
    <row r="419" spans="1:20" customFormat="1" ht="43.5" x14ac:dyDescent="0.35">
      <c r="A419" s="9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3" t="s">
        <v>8219</v>
      </c>
      <c r="G419" s="3" t="s">
        <v>8224</v>
      </c>
      <c r="H419" s="3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3" t="s">
        <v>8269</v>
      </c>
      <c r="O419" s="12">
        <f>E419/D419</f>
        <v>1.0024761904761905</v>
      </c>
      <c r="P419" s="22">
        <f>IF(ISERROR(E419/L419),0,E419/L419)</f>
        <v>202.42307692307693</v>
      </c>
      <c r="Q419" s="1" t="s">
        <v>8310</v>
      </c>
      <c r="R419" s="39" t="s">
        <v>8353</v>
      </c>
      <c r="S419" s="41">
        <f>(((J419/60)/60)/24)+DATE(1970,1,1)</f>
        <v>41360.970601851855</v>
      </c>
      <c r="T419" s="42">
        <f>(((I419/60)/60)/24)+DATE(1970,1,1)</f>
        <v>41372.189583333333</v>
      </c>
    </row>
    <row r="420" spans="1:20" customFormat="1" ht="43.5" x14ac:dyDescent="0.35">
      <c r="A420" s="9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3" t="s">
        <v>8219</v>
      </c>
      <c r="G420" s="3" t="s">
        <v>8224</v>
      </c>
      <c r="H420" s="3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3" t="s">
        <v>8269</v>
      </c>
      <c r="O420" s="12">
        <f>E420/D420</f>
        <v>1.0063392857142857</v>
      </c>
      <c r="P420" s="22">
        <f>IF(ISERROR(E420/L420),0,E420/L420)</f>
        <v>216.75</v>
      </c>
      <c r="Q420" s="1" t="s">
        <v>8310</v>
      </c>
      <c r="R420" s="39" t="s">
        <v>8353</v>
      </c>
      <c r="S420" s="41">
        <f>(((J420/60)/60)/24)+DATE(1970,1,1)</f>
        <v>42178.282372685186</v>
      </c>
      <c r="T420" s="42">
        <f>(((I420/60)/60)/24)+DATE(1970,1,1)</f>
        <v>42208.282372685186</v>
      </c>
    </row>
    <row r="421" spans="1:20" customFormat="1" ht="43.5" x14ac:dyDescent="0.35">
      <c r="A421" s="9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3" t="s">
        <v>8219</v>
      </c>
      <c r="G421" s="3" t="s">
        <v>8224</v>
      </c>
      <c r="H421" s="3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3" t="s">
        <v>8269</v>
      </c>
      <c r="O421" s="12">
        <f>E421/D421</f>
        <v>1.004375</v>
      </c>
      <c r="P421" s="22">
        <f>IF(ISERROR(E421/L421),0,E421/L421)</f>
        <v>110.06849315068493</v>
      </c>
      <c r="Q421" s="1" t="s">
        <v>8310</v>
      </c>
      <c r="R421" s="39" t="s">
        <v>8353</v>
      </c>
      <c r="S421" s="41">
        <f>(((J421/60)/60)/24)+DATE(1970,1,1)</f>
        <v>41394.842442129629</v>
      </c>
      <c r="T421" s="42">
        <f>(((I421/60)/60)/24)+DATE(1970,1,1)</f>
        <v>41454.842442129629</v>
      </c>
    </row>
    <row r="422" spans="1:20" customFormat="1" ht="43.5" x14ac:dyDescent="0.35">
      <c r="A422" s="9">
        <v>420</v>
      </c>
      <c r="B422" s="7" t="s">
        <v>421</v>
      </c>
      <c r="C422" s="7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2">
        <f>E422/D422</f>
        <v>4.3939393939393936E-3</v>
      </c>
      <c r="P422" s="22">
        <f>IF(ISERROR(E422/L422),0,E422/L422)</f>
        <v>4.833333333333333</v>
      </c>
      <c r="Q422" s="1" t="s">
        <v>8310</v>
      </c>
      <c r="R422" s="39" t="s">
        <v>8316</v>
      </c>
      <c r="S422" s="41">
        <f>(((J422/60)/60)/24)+DATE(1970,1,1)</f>
        <v>41682.23646990741</v>
      </c>
      <c r="T422" s="42">
        <f>(((I422/60)/60)/24)+DATE(1970,1,1)</f>
        <v>41712.194803240738</v>
      </c>
    </row>
    <row r="423" spans="1:20" customFormat="1" ht="43.5" x14ac:dyDescent="0.35">
      <c r="A423" s="9">
        <v>421</v>
      </c>
      <c r="B423" s="7" t="s">
        <v>422</v>
      </c>
      <c r="C423" s="7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2">
        <f>E423/D423</f>
        <v>2.0066666666666667E-2</v>
      </c>
      <c r="P423" s="22">
        <f>IF(ISERROR(E423/L423),0,E423/L423)</f>
        <v>50.166666666666664</v>
      </c>
      <c r="Q423" s="1" t="s">
        <v>8310</v>
      </c>
      <c r="R423" s="39" t="s">
        <v>8316</v>
      </c>
      <c r="S423" s="41">
        <f>(((J423/60)/60)/24)+DATE(1970,1,1)</f>
        <v>42177.491388888884</v>
      </c>
      <c r="T423" s="42">
        <f>(((I423/60)/60)/24)+DATE(1970,1,1)</f>
        <v>42237.491388888884</v>
      </c>
    </row>
    <row r="424" spans="1:20" customFormat="1" ht="43.5" x14ac:dyDescent="0.35">
      <c r="A424" s="9">
        <v>422</v>
      </c>
      <c r="B424" s="7" t="s">
        <v>423</v>
      </c>
      <c r="C424" s="7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2">
        <f>E424/D424</f>
        <v>1.0749999999999999E-2</v>
      </c>
      <c r="P424" s="22">
        <f>IF(ISERROR(E424/L424),0,E424/L424)</f>
        <v>35.833333333333336</v>
      </c>
      <c r="Q424" s="1" t="s">
        <v>8310</v>
      </c>
      <c r="R424" s="39" t="s">
        <v>8316</v>
      </c>
      <c r="S424" s="41">
        <f>(((J424/60)/60)/24)+DATE(1970,1,1)</f>
        <v>41863.260381944441</v>
      </c>
      <c r="T424" s="42">
        <f>(((I424/60)/60)/24)+DATE(1970,1,1)</f>
        <v>41893.260381944441</v>
      </c>
    </row>
    <row r="425" spans="1:20" customFormat="1" ht="43.5" x14ac:dyDescent="0.35">
      <c r="A425" s="9">
        <v>423</v>
      </c>
      <c r="B425" s="7" t="s">
        <v>424</v>
      </c>
      <c r="C425" s="7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2">
        <f>E425/D425</f>
        <v>7.6499999999999997E-3</v>
      </c>
      <c r="P425" s="22">
        <f>IF(ISERROR(E425/L425),0,E425/L425)</f>
        <v>11.76923076923077</v>
      </c>
      <c r="Q425" s="1" t="s">
        <v>8310</v>
      </c>
      <c r="R425" s="39" t="s">
        <v>8316</v>
      </c>
      <c r="S425" s="41">
        <f>(((J425/60)/60)/24)+DATE(1970,1,1)</f>
        <v>41400.92627314815</v>
      </c>
      <c r="T425" s="42">
        <f>(((I425/60)/60)/24)+DATE(1970,1,1)</f>
        <v>41430.92627314815</v>
      </c>
    </row>
    <row r="426" spans="1:20" customFormat="1" ht="43.5" x14ac:dyDescent="0.35">
      <c r="A426" s="9">
        <v>424</v>
      </c>
      <c r="B426" s="7" t="s">
        <v>425</v>
      </c>
      <c r="C426" s="7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2">
        <f>E426/D426</f>
        <v>6.7966666666666675E-2</v>
      </c>
      <c r="P426" s="22">
        <f>IF(ISERROR(E426/L426),0,E426/L426)</f>
        <v>40.78</v>
      </c>
      <c r="Q426" s="1" t="s">
        <v>8310</v>
      </c>
      <c r="R426" s="39" t="s">
        <v>8316</v>
      </c>
      <c r="S426" s="41">
        <f>(((J426/60)/60)/24)+DATE(1970,1,1)</f>
        <v>40934.376145833332</v>
      </c>
      <c r="T426" s="42">
        <f>(((I426/60)/60)/24)+DATE(1970,1,1)</f>
        <v>40994.334479166668</v>
      </c>
    </row>
    <row r="427" spans="1:20" customFormat="1" ht="43.5" x14ac:dyDescent="0.35">
      <c r="A427" s="9">
        <v>425</v>
      </c>
      <c r="B427" s="7" t="s">
        <v>426</v>
      </c>
      <c r="C427" s="7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2">
        <f>E427/D427</f>
        <v>1.2E-4</v>
      </c>
      <c r="P427" s="22">
        <f>IF(ISERROR(E427/L427),0,E427/L427)</f>
        <v>3</v>
      </c>
      <c r="Q427" s="1" t="s">
        <v>8310</v>
      </c>
      <c r="R427" s="39" t="s">
        <v>8316</v>
      </c>
      <c r="S427" s="41">
        <f>(((J427/60)/60)/24)+DATE(1970,1,1)</f>
        <v>42275.861157407402</v>
      </c>
      <c r="T427" s="42">
        <f>(((I427/60)/60)/24)+DATE(1970,1,1)</f>
        <v>42335.902824074074</v>
      </c>
    </row>
    <row r="428" spans="1:20" customFormat="1" ht="43.5" x14ac:dyDescent="0.35">
      <c r="A428" s="9">
        <v>426</v>
      </c>
      <c r="B428" s="7" t="s">
        <v>427</v>
      </c>
      <c r="C428" s="7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2">
        <f>E428/D428</f>
        <v>1.3299999999999999E-2</v>
      </c>
      <c r="P428" s="22">
        <f>IF(ISERROR(E428/L428),0,E428/L428)</f>
        <v>16.625</v>
      </c>
      <c r="Q428" s="1" t="s">
        <v>8310</v>
      </c>
      <c r="R428" s="39" t="s">
        <v>8316</v>
      </c>
      <c r="S428" s="41">
        <f>(((J428/60)/60)/24)+DATE(1970,1,1)</f>
        <v>42400.711967592593</v>
      </c>
      <c r="T428" s="42">
        <f>(((I428/60)/60)/24)+DATE(1970,1,1)</f>
        <v>42430.711967592593</v>
      </c>
    </row>
    <row r="429" spans="1:20" customFormat="1" ht="43.5" x14ac:dyDescent="0.35">
      <c r="A429" s="9">
        <v>427</v>
      </c>
      <c r="B429" s="7" t="s">
        <v>428</v>
      </c>
      <c r="C429" s="7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2">
        <f>E429/D429</f>
        <v>0</v>
      </c>
      <c r="P429" s="22">
        <f>IF(ISERROR(E429/L429),0,E429/L429)</f>
        <v>0</v>
      </c>
      <c r="Q429" s="1" t="s">
        <v>8310</v>
      </c>
      <c r="R429" s="39" t="s">
        <v>8316</v>
      </c>
      <c r="S429" s="41">
        <f>(((J429/60)/60)/24)+DATE(1970,1,1)</f>
        <v>42285.909027777772</v>
      </c>
      <c r="T429" s="42">
        <f>(((I429/60)/60)/24)+DATE(1970,1,1)</f>
        <v>42299.790972222225</v>
      </c>
    </row>
    <row r="430" spans="1:20" customFormat="1" ht="29" x14ac:dyDescent="0.35">
      <c r="A430" s="9">
        <v>428</v>
      </c>
      <c r="B430" s="7" t="s">
        <v>429</v>
      </c>
      <c r="C430" s="7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2">
        <f>E430/D430</f>
        <v>5.6333333333333332E-2</v>
      </c>
      <c r="P430" s="22">
        <f>IF(ISERROR(E430/L430),0,E430/L430)</f>
        <v>52</v>
      </c>
      <c r="Q430" s="1" t="s">
        <v>8310</v>
      </c>
      <c r="R430" s="39" t="s">
        <v>8316</v>
      </c>
      <c r="S430" s="41">
        <f>(((J430/60)/60)/24)+DATE(1970,1,1)</f>
        <v>41778.766724537039</v>
      </c>
      <c r="T430" s="42">
        <f>(((I430/60)/60)/24)+DATE(1970,1,1)</f>
        <v>41806.916666666664</v>
      </c>
    </row>
    <row r="431" spans="1:20" customFormat="1" ht="43.5" x14ac:dyDescent="0.35">
      <c r="A431" s="9">
        <v>429</v>
      </c>
      <c r="B431" s="7" t="s">
        <v>430</v>
      </c>
      <c r="C431" s="7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2">
        <f>E431/D431</f>
        <v>0</v>
      </c>
      <c r="P431" s="22">
        <f>IF(ISERROR(E431/L431),0,E431/L431)</f>
        <v>0</v>
      </c>
      <c r="Q431" s="1" t="s">
        <v>8310</v>
      </c>
      <c r="R431" s="39" t="s">
        <v>8316</v>
      </c>
      <c r="S431" s="41">
        <f>(((J431/60)/60)/24)+DATE(1970,1,1)</f>
        <v>40070.901412037041</v>
      </c>
      <c r="T431" s="42">
        <f>(((I431/60)/60)/24)+DATE(1970,1,1)</f>
        <v>40144.207638888889</v>
      </c>
    </row>
    <row r="432" spans="1:20" customFormat="1" ht="29" x14ac:dyDescent="0.35">
      <c r="A432" s="9">
        <v>430</v>
      </c>
      <c r="B432" s="7" t="s">
        <v>431</v>
      </c>
      <c r="C432" s="7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2">
        <f>E432/D432</f>
        <v>2.4E-2</v>
      </c>
      <c r="P432" s="22">
        <f>IF(ISERROR(E432/L432),0,E432/L432)</f>
        <v>4.8</v>
      </c>
      <c r="Q432" s="1" t="s">
        <v>8310</v>
      </c>
      <c r="R432" s="39" t="s">
        <v>8316</v>
      </c>
      <c r="S432" s="41">
        <f>(((J432/60)/60)/24)+DATE(1970,1,1)</f>
        <v>41513.107256944444</v>
      </c>
      <c r="T432" s="42">
        <f>(((I432/60)/60)/24)+DATE(1970,1,1)</f>
        <v>41528.107256944444</v>
      </c>
    </row>
    <row r="433" spans="1:20" customFormat="1" ht="43.5" x14ac:dyDescent="0.35">
      <c r="A433" s="9">
        <v>431</v>
      </c>
      <c r="B433" s="7" t="s">
        <v>432</v>
      </c>
      <c r="C433" s="7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2">
        <f>E433/D433</f>
        <v>0.13833333333333334</v>
      </c>
      <c r="P433" s="22">
        <f>IF(ISERROR(E433/L433),0,E433/L433)</f>
        <v>51.875</v>
      </c>
      <c r="Q433" s="1" t="s">
        <v>8310</v>
      </c>
      <c r="R433" s="39" t="s">
        <v>8316</v>
      </c>
      <c r="S433" s="41">
        <f>(((J433/60)/60)/24)+DATE(1970,1,1)</f>
        <v>42526.871331018512</v>
      </c>
      <c r="T433" s="42">
        <f>(((I433/60)/60)/24)+DATE(1970,1,1)</f>
        <v>42556.871331018512</v>
      </c>
    </row>
    <row r="434" spans="1:20" customFormat="1" ht="43.5" x14ac:dyDescent="0.35">
      <c r="A434" s="9">
        <v>432</v>
      </c>
      <c r="B434" s="7" t="s">
        <v>433</v>
      </c>
      <c r="C434" s="7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2">
        <f>E434/D434</f>
        <v>9.5000000000000001E-2</v>
      </c>
      <c r="P434" s="22">
        <f>IF(ISERROR(E434/L434),0,E434/L434)</f>
        <v>71.25</v>
      </c>
      <c r="Q434" s="1" t="s">
        <v>8310</v>
      </c>
      <c r="R434" s="39" t="s">
        <v>8316</v>
      </c>
      <c r="S434" s="41">
        <f>(((J434/60)/60)/24)+DATE(1970,1,1)</f>
        <v>42238.726631944446</v>
      </c>
      <c r="T434" s="42">
        <f>(((I434/60)/60)/24)+DATE(1970,1,1)</f>
        <v>42298.726631944446</v>
      </c>
    </row>
    <row r="435" spans="1:20" customFormat="1" ht="58" x14ac:dyDescent="0.35">
      <c r="A435" s="9">
        <v>433</v>
      </c>
      <c r="B435" s="7" t="s">
        <v>434</v>
      </c>
      <c r="C435" s="7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2">
        <f>E435/D435</f>
        <v>0</v>
      </c>
      <c r="P435" s="22">
        <f>IF(ISERROR(E435/L435),0,E435/L435)</f>
        <v>0</v>
      </c>
      <c r="Q435" s="1" t="s">
        <v>8310</v>
      </c>
      <c r="R435" s="39" t="s">
        <v>8316</v>
      </c>
      <c r="S435" s="41">
        <f>(((J435/60)/60)/24)+DATE(1970,1,1)</f>
        <v>42228.629884259266</v>
      </c>
      <c r="T435" s="42">
        <f>(((I435/60)/60)/24)+DATE(1970,1,1)</f>
        <v>42288.629884259266</v>
      </c>
    </row>
    <row r="436" spans="1:20" customFormat="1" ht="43.5" x14ac:dyDescent="0.35">
      <c r="A436" s="9">
        <v>434</v>
      </c>
      <c r="B436" s="7" t="s">
        <v>435</v>
      </c>
      <c r="C436" s="7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2">
        <f>E436/D436</f>
        <v>0.05</v>
      </c>
      <c r="P436" s="22">
        <f>IF(ISERROR(E436/L436),0,E436/L436)</f>
        <v>62.5</v>
      </c>
      <c r="Q436" s="1" t="s">
        <v>8310</v>
      </c>
      <c r="R436" s="39" t="s">
        <v>8316</v>
      </c>
      <c r="S436" s="41">
        <f>(((J436/60)/60)/24)+DATE(1970,1,1)</f>
        <v>41576.834513888891</v>
      </c>
      <c r="T436" s="42">
        <f>(((I436/60)/60)/24)+DATE(1970,1,1)</f>
        <v>41609.876180555555</v>
      </c>
    </row>
    <row r="437" spans="1:20" customFormat="1" ht="43.5" x14ac:dyDescent="0.35">
      <c r="A437" s="9">
        <v>435</v>
      </c>
      <c r="B437" s="7" t="s">
        <v>436</v>
      </c>
      <c r="C437" s="7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2">
        <f>E437/D437</f>
        <v>2.7272727272727273E-5</v>
      </c>
      <c r="P437" s="22">
        <f>IF(ISERROR(E437/L437),0,E437/L437)</f>
        <v>1</v>
      </c>
      <c r="Q437" s="1" t="s">
        <v>8310</v>
      </c>
      <c r="R437" s="39" t="s">
        <v>8316</v>
      </c>
      <c r="S437" s="41">
        <f>(((J437/60)/60)/24)+DATE(1970,1,1)</f>
        <v>41500.747453703705</v>
      </c>
      <c r="T437" s="42">
        <f>(((I437/60)/60)/24)+DATE(1970,1,1)</f>
        <v>41530.747453703705</v>
      </c>
    </row>
    <row r="438" spans="1:20" customFormat="1" ht="43.5" x14ac:dyDescent="0.35">
      <c r="A438" s="9">
        <v>436</v>
      </c>
      <c r="B438" s="7" t="s">
        <v>437</v>
      </c>
      <c r="C438" s="7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2">
        <f>E438/D438</f>
        <v>0</v>
      </c>
      <c r="P438" s="22">
        <f>IF(ISERROR(E438/L438),0,E438/L438)</f>
        <v>0</v>
      </c>
      <c r="Q438" s="1" t="s">
        <v>8310</v>
      </c>
      <c r="R438" s="39" t="s">
        <v>8316</v>
      </c>
      <c r="S438" s="41">
        <f>(((J438/60)/60)/24)+DATE(1970,1,1)</f>
        <v>41456.36241898148</v>
      </c>
      <c r="T438" s="42">
        <f>(((I438/60)/60)/24)+DATE(1970,1,1)</f>
        <v>41486.36241898148</v>
      </c>
    </row>
    <row r="439" spans="1:20" customFormat="1" ht="43.5" x14ac:dyDescent="0.35">
      <c r="A439" s="9">
        <v>437</v>
      </c>
      <c r="B439" s="7" t="s">
        <v>438</v>
      </c>
      <c r="C439" s="7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2">
        <f>E439/D439</f>
        <v>0</v>
      </c>
      <c r="P439" s="22">
        <f>IF(ISERROR(E439/L439),0,E439/L439)</f>
        <v>0</v>
      </c>
      <c r="Q439" s="1" t="s">
        <v>8310</v>
      </c>
      <c r="R439" s="39" t="s">
        <v>8316</v>
      </c>
      <c r="S439" s="41">
        <f>(((J439/60)/60)/24)+DATE(1970,1,1)</f>
        <v>42591.31858796296</v>
      </c>
      <c r="T439" s="42">
        <f>(((I439/60)/60)/24)+DATE(1970,1,1)</f>
        <v>42651.31858796296</v>
      </c>
    </row>
    <row r="440" spans="1:20" customFormat="1" ht="43.5" x14ac:dyDescent="0.35">
      <c r="A440" s="9">
        <v>438</v>
      </c>
      <c r="B440" s="7" t="s">
        <v>439</v>
      </c>
      <c r="C440" s="7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2">
        <f>E440/D440</f>
        <v>9.3799999999999994E-2</v>
      </c>
      <c r="P440" s="22">
        <f>IF(ISERROR(E440/L440),0,E440/L440)</f>
        <v>170.54545454545453</v>
      </c>
      <c r="Q440" s="1" t="s">
        <v>8310</v>
      </c>
      <c r="R440" s="39" t="s">
        <v>8316</v>
      </c>
      <c r="S440" s="41">
        <f>(((J440/60)/60)/24)+DATE(1970,1,1)</f>
        <v>42296.261087962965</v>
      </c>
      <c r="T440" s="42">
        <f>(((I440/60)/60)/24)+DATE(1970,1,1)</f>
        <v>42326.302754629629</v>
      </c>
    </row>
    <row r="441" spans="1:20" customFormat="1" ht="43.5" x14ac:dyDescent="0.35">
      <c r="A441" s="9">
        <v>439</v>
      </c>
      <c r="B441" s="7" t="s">
        <v>440</v>
      </c>
      <c r="C441" s="7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2">
        <f>E441/D441</f>
        <v>0</v>
      </c>
      <c r="P441" s="22">
        <f>IF(ISERROR(E441/L441),0,E441/L441)</f>
        <v>0</v>
      </c>
      <c r="Q441" s="1" t="s">
        <v>8310</v>
      </c>
      <c r="R441" s="39" t="s">
        <v>8316</v>
      </c>
      <c r="S441" s="41">
        <f>(((J441/60)/60)/24)+DATE(1970,1,1)</f>
        <v>41919.761782407404</v>
      </c>
      <c r="T441" s="42">
        <f>(((I441/60)/60)/24)+DATE(1970,1,1)</f>
        <v>41929.761782407404</v>
      </c>
    </row>
    <row r="442" spans="1:20" customFormat="1" ht="29" x14ac:dyDescent="0.35">
      <c r="A442" s="9">
        <v>440</v>
      </c>
      <c r="B442" s="7" t="s">
        <v>441</v>
      </c>
      <c r="C442" s="7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2">
        <f>E442/D442</f>
        <v>1E-3</v>
      </c>
      <c r="P442" s="22">
        <f>IF(ISERROR(E442/L442),0,E442/L442)</f>
        <v>5</v>
      </c>
      <c r="Q442" s="1" t="s">
        <v>8310</v>
      </c>
      <c r="R442" s="39" t="s">
        <v>8316</v>
      </c>
      <c r="S442" s="41">
        <f>(((J442/60)/60)/24)+DATE(1970,1,1)</f>
        <v>42423.985567129625</v>
      </c>
      <c r="T442" s="42">
        <f>(((I442/60)/60)/24)+DATE(1970,1,1)</f>
        <v>42453.943900462968</v>
      </c>
    </row>
    <row r="443" spans="1:20" customFormat="1" ht="43.5" x14ac:dyDescent="0.35">
      <c r="A443" s="9">
        <v>441</v>
      </c>
      <c r="B443" s="7" t="s">
        <v>442</v>
      </c>
      <c r="C443" s="7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2">
        <f>E443/D443</f>
        <v>0</v>
      </c>
      <c r="P443" s="22">
        <f>IF(ISERROR(E443/L443),0,E443/L443)</f>
        <v>0</v>
      </c>
      <c r="Q443" s="1" t="s">
        <v>8310</v>
      </c>
      <c r="R443" s="39" t="s">
        <v>8316</v>
      </c>
      <c r="S443" s="41">
        <f>(((J443/60)/60)/24)+DATE(1970,1,1)</f>
        <v>41550.793935185182</v>
      </c>
      <c r="T443" s="42">
        <f>(((I443/60)/60)/24)+DATE(1970,1,1)</f>
        <v>41580.793935185182</v>
      </c>
    </row>
    <row r="444" spans="1:20" customFormat="1" x14ac:dyDescent="0.35">
      <c r="A444" s="9">
        <v>442</v>
      </c>
      <c r="B444" s="7" t="s">
        <v>443</v>
      </c>
      <c r="C444" s="7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2">
        <f>E444/D444</f>
        <v>0.39358823529411763</v>
      </c>
      <c r="P444" s="22">
        <f>IF(ISERROR(E444/L444),0,E444/L444)</f>
        <v>393.58823529411762</v>
      </c>
      <c r="Q444" s="1" t="s">
        <v>8310</v>
      </c>
      <c r="R444" s="39" t="s">
        <v>8316</v>
      </c>
      <c r="S444" s="41">
        <f>(((J444/60)/60)/24)+DATE(1970,1,1)</f>
        <v>42024.888692129629</v>
      </c>
      <c r="T444" s="42">
        <f>(((I444/60)/60)/24)+DATE(1970,1,1)</f>
        <v>42054.888692129629</v>
      </c>
    </row>
    <row r="445" spans="1:20" customFormat="1" ht="43.5" x14ac:dyDescent="0.35">
      <c r="A445" s="9">
        <v>443</v>
      </c>
      <c r="B445" s="7" t="s">
        <v>444</v>
      </c>
      <c r="C445" s="7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2">
        <f>E445/D445</f>
        <v>1E-3</v>
      </c>
      <c r="P445" s="22">
        <f>IF(ISERROR(E445/L445),0,E445/L445)</f>
        <v>5</v>
      </c>
      <c r="Q445" s="1" t="s">
        <v>8310</v>
      </c>
      <c r="R445" s="39" t="s">
        <v>8316</v>
      </c>
      <c r="S445" s="41">
        <f>(((J445/60)/60)/24)+DATE(1970,1,1)</f>
        <v>41650.015057870369</v>
      </c>
      <c r="T445" s="42">
        <f>(((I445/60)/60)/24)+DATE(1970,1,1)</f>
        <v>41680.015057870369</v>
      </c>
    </row>
    <row r="446" spans="1:20" customFormat="1" ht="29" x14ac:dyDescent="0.35">
      <c r="A446" s="9">
        <v>444</v>
      </c>
      <c r="B446" s="7" t="s">
        <v>445</v>
      </c>
      <c r="C446" s="7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2">
        <f>E446/D446</f>
        <v>0.05</v>
      </c>
      <c r="P446" s="22">
        <f>IF(ISERROR(E446/L446),0,E446/L446)</f>
        <v>50</v>
      </c>
      <c r="Q446" s="1" t="s">
        <v>8310</v>
      </c>
      <c r="R446" s="39" t="s">
        <v>8316</v>
      </c>
      <c r="S446" s="41">
        <f>(((J446/60)/60)/24)+DATE(1970,1,1)</f>
        <v>40894.906956018516</v>
      </c>
      <c r="T446" s="42">
        <f>(((I446/60)/60)/24)+DATE(1970,1,1)</f>
        <v>40954.906956018516</v>
      </c>
    </row>
    <row r="447" spans="1:20" customFormat="1" ht="43.5" x14ac:dyDescent="0.35">
      <c r="A447" s="9">
        <v>445</v>
      </c>
      <c r="B447" s="7" t="s">
        <v>446</v>
      </c>
      <c r="C447" s="7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2">
        <f>E447/D447</f>
        <v>3.3333333333333335E-5</v>
      </c>
      <c r="P447" s="22">
        <f>IF(ISERROR(E447/L447),0,E447/L447)</f>
        <v>1</v>
      </c>
      <c r="Q447" s="1" t="s">
        <v>8310</v>
      </c>
      <c r="R447" s="39" t="s">
        <v>8316</v>
      </c>
      <c r="S447" s="41">
        <f>(((J447/60)/60)/24)+DATE(1970,1,1)</f>
        <v>42130.335358796292</v>
      </c>
      <c r="T447" s="42">
        <f>(((I447/60)/60)/24)+DATE(1970,1,1)</f>
        <v>42145.335358796292</v>
      </c>
    </row>
    <row r="448" spans="1:20" customFormat="1" ht="43.5" x14ac:dyDescent="0.35">
      <c r="A448" s="9">
        <v>446</v>
      </c>
      <c r="B448" s="7" t="s">
        <v>447</v>
      </c>
      <c r="C448" s="7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2">
        <f>E448/D448</f>
        <v>7.2952380952380949E-2</v>
      </c>
      <c r="P448" s="22">
        <f>IF(ISERROR(E448/L448),0,E448/L448)</f>
        <v>47.875</v>
      </c>
      <c r="Q448" s="1" t="s">
        <v>8310</v>
      </c>
      <c r="R448" s="39" t="s">
        <v>8316</v>
      </c>
      <c r="S448" s="41">
        <f>(((J448/60)/60)/24)+DATE(1970,1,1)</f>
        <v>42037.083564814813</v>
      </c>
      <c r="T448" s="42">
        <f>(((I448/60)/60)/24)+DATE(1970,1,1)</f>
        <v>42067.083564814813</v>
      </c>
    </row>
    <row r="449" spans="1:20" customFormat="1" ht="43.5" x14ac:dyDescent="0.35">
      <c r="A449" s="9">
        <v>447</v>
      </c>
      <c r="B449" s="7" t="s">
        <v>448</v>
      </c>
      <c r="C449" s="7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2">
        <f>E449/D449</f>
        <v>1.6666666666666666E-4</v>
      </c>
      <c r="P449" s="22">
        <f>IF(ISERROR(E449/L449),0,E449/L449)</f>
        <v>5</v>
      </c>
      <c r="Q449" s="1" t="s">
        <v>8310</v>
      </c>
      <c r="R449" s="39" t="s">
        <v>8316</v>
      </c>
      <c r="S449" s="41">
        <f>(((J449/60)/60)/24)+DATE(1970,1,1)</f>
        <v>41331.555127314816</v>
      </c>
      <c r="T449" s="42">
        <f>(((I449/60)/60)/24)+DATE(1970,1,1)</f>
        <v>41356.513460648144</v>
      </c>
    </row>
    <row r="450" spans="1:20" customFormat="1" ht="43.5" x14ac:dyDescent="0.35">
      <c r="A450" s="9">
        <v>448</v>
      </c>
      <c r="B450" s="7" t="s">
        <v>449</v>
      </c>
      <c r="C450" s="7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2">
        <f>E450/D450</f>
        <v>3.2804E-2</v>
      </c>
      <c r="P450" s="22">
        <f>IF(ISERROR(E450/L450),0,E450/L450)</f>
        <v>20.502500000000001</v>
      </c>
      <c r="Q450" s="1" t="s">
        <v>8310</v>
      </c>
      <c r="R450" s="39" t="s">
        <v>8316</v>
      </c>
      <c r="S450" s="41">
        <f>(((J450/60)/60)/24)+DATE(1970,1,1)</f>
        <v>41753.758043981477</v>
      </c>
      <c r="T450" s="42">
        <f>(((I450/60)/60)/24)+DATE(1970,1,1)</f>
        <v>41773.758043981477</v>
      </c>
    </row>
    <row r="451" spans="1:20" customFormat="1" ht="43.5" x14ac:dyDescent="0.35">
      <c r="A451" s="9">
        <v>449</v>
      </c>
      <c r="B451" s="7" t="s">
        <v>450</v>
      </c>
      <c r="C451" s="7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2">
        <f>E451/D451</f>
        <v>2.2499999999999999E-2</v>
      </c>
      <c r="P451" s="22">
        <f>IF(ISERROR(E451/L451),0,E451/L451)</f>
        <v>9</v>
      </c>
      <c r="Q451" s="1" t="s">
        <v>8310</v>
      </c>
      <c r="R451" s="39" t="s">
        <v>8316</v>
      </c>
      <c r="S451" s="41">
        <f>(((J451/60)/60)/24)+DATE(1970,1,1)</f>
        <v>41534.568113425928</v>
      </c>
      <c r="T451" s="42">
        <f>(((I451/60)/60)/24)+DATE(1970,1,1)</f>
        <v>41564.568113425928</v>
      </c>
    </row>
    <row r="452" spans="1:20" customFormat="1" ht="43.5" x14ac:dyDescent="0.35">
      <c r="A452" s="9">
        <v>450</v>
      </c>
      <c r="B452" s="7" t="s">
        <v>451</v>
      </c>
      <c r="C452" s="7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2">
        <f>E452/D452</f>
        <v>7.92E-3</v>
      </c>
      <c r="P452" s="22">
        <f>IF(ISERROR(E452/L452),0,E452/L452)</f>
        <v>56.571428571428569</v>
      </c>
      <c r="Q452" s="1" t="s">
        <v>8310</v>
      </c>
      <c r="R452" s="39" t="s">
        <v>8316</v>
      </c>
      <c r="S452" s="41">
        <f>(((J452/60)/60)/24)+DATE(1970,1,1)</f>
        <v>41654.946759259255</v>
      </c>
      <c r="T452" s="42">
        <f>(((I452/60)/60)/24)+DATE(1970,1,1)</f>
        <v>41684.946759259255</v>
      </c>
    </row>
    <row r="453" spans="1:20" customFormat="1" ht="43.5" x14ac:dyDescent="0.35">
      <c r="A453" s="9">
        <v>451</v>
      </c>
      <c r="B453" s="7" t="s">
        <v>452</v>
      </c>
      <c r="C453" s="7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2">
        <f>E453/D453</f>
        <v>0</v>
      </c>
      <c r="P453" s="22">
        <f>IF(ISERROR(E453/L453),0,E453/L453)</f>
        <v>0</v>
      </c>
      <c r="Q453" s="1" t="s">
        <v>8310</v>
      </c>
      <c r="R453" s="39" t="s">
        <v>8316</v>
      </c>
      <c r="S453" s="41">
        <f>(((J453/60)/60)/24)+DATE(1970,1,1)</f>
        <v>41634.715173611112</v>
      </c>
      <c r="T453" s="42">
        <f>(((I453/60)/60)/24)+DATE(1970,1,1)</f>
        <v>41664.715173611112</v>
      </c>
    </row>
    <row r="454" spans="1:20" customFormat="1" ht="29" x14ac:dyDescent="0.35">
      <c r="A454" s="9">
        <v>452</v>
      </c>
      <c r="B454" s="7" t="s">
        <v>453</v>
      </c>
      <c r="C454" s="7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2">
        <f>E454/D454</f>
        <v>0.64</v>
      </c>
      <c r="P454" s="22">
        <f>IF(ISERROR(E454/L454),0,E454/L454)</f>
        <v>40</v>
      </c>
      <c r="Q454" s="1" t="s">
        <v>8310</v>
      </c>
      <c r="R454" s="39" t="s">
        <v>8316</v>
      </c>
      <c r="S454" s="41">
        <f>(((J454/60)/60)/24)+DATE(1970,1,1)</f>
        <v>42107.703877314809</v>
      </c>
      <c r="T454" s="42">
        <f>(((I454/60)/60)/24)+DATE(1970,1,1)</f>
        <v>42137.703877314809</v>
      </c>
    </row>
    <row r="455" spans="1:20" customFormat="1" ht="43.5" x14ac:dyDescent="0.35">
      <c r="A455" s="9">
        <v>453</v>
      </c>
      <c r="B455" s="7" t="s">
        <v>454</v>
      </c>
      <c r="C455" s="7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2">
        <f>E455/D455</f>
        <v>2.740447957839262E-4</v>
      </c>
      <c r="P455" s="22">
        <f>IF(ISERROR(E455/L455),0,E455/L455)</f>
        <v>13</v>
      </c>
      <c r="Q455" s="1" t="s">
        <v>8310</v>
      </c>
      <c r="R455" s="39" t="s">
        <v>8316</v>
      </c>
      <c r="S455" s="41">
        <f>(((J455/60)/60)/24)+DATE(1970,1,1)</f>
        <v>42038.824988425928</v>
      </c>
      <c r="T455" s="42">
        <f>(((I455/60)/60)/24)+DATE(1970,1,1)</f>
        <v>42054.824988425928</v>
      </c>
    </row>
    <row r="456" spans="1:20" customFormat="1" ht="43.5" x14ac:dyDescent="0.35">
      <c r="A456" s="9">
        <v>454</v>
      </c>
      <c r="B456" s="7" t="s">
        <v>455</v>
      </c>
      <c r="C456" s="7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2">
        <f>E456/D456</f>
        <v>8.2000000000000007E-3</v>
      </c>
      <c r="P456" s="22">
        <f>IF(ISERROR(E456/L456),0,E456/L456)</f>
        <v>16.399999999999999</v>
      </c>
      <c r="Q456" s="1" t="s">
        <v>8310</v>
      </c>
      <c r="R456" s="39" t="s">
        <v>8316</v>
      </c>
      <c r="S456" s="41">
        <f>(((J456/60)/60)/24)+DATE(1970,1,1)</f>
        <v>41938.717256944445</v>
      </c>
      <c r="T456" s="42">
        <f>(((I456/60)/60)/24)+DATE(1970,1,1)</f>
        <v>41969.551388888889</v>
      </c>
    </row>
    <row r="457" spans="1:20" customFormat="1" ht="43.5" x14ac:dyDescent="0.35">
      <c r="A457" s="9">
        <v>455</v>
      </c>
      <c r="B457" s="7" t="s">
        <v>456</v>
      </c>
      <c r="C457" s="7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2">
        <f>E457/D457</f>
        <v>6.9230769230769226E-4</v>
      </c>
      <c r="P457" s="22">
        <f>IF(ISERROR(E457/L457),0,E457/L457)</f>
        <v>22.5</v>
      </c>
      <c r="Q457" s="1" t="s">
        <v>8310</v>
      </c>
      <c r="R457" s="39" t="s">
        <v>8316</v>
      </c>
      <c r="S457" s="41">
        <f>(((J457/60)/60)/24)+DATE(1970,1,1)</f>
        <v>40971.002569444441</v>
      </c>
      <c r="T457" s="42">
        <f>(((I457/60)/60)/24)+DATE(1970,1,1)</f>
        <v>41016.021527777775</v>
      </c>
    </row>
    <row r="458" spans="1:20" customFormat="1" ht="43.5" x14ac:dyDescent="0.35">
      <c r="A458" s="9">
        <v>456</v>
      </c>
      <c r="B458" s="7" t="s">
        <v>457</v>
      </c>
      <c r="C458" s="7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2">
        <f>E458/D458</f>
        <v>6.8631863186318634E-3</v>
      </c>
      <c r="P458" s="22">
        <f>IF(ISERROR(E458/L458),0,E458/L458)</f>
        <v>20.333333333333332</v>
      </c>
      <c r="Q458" s="1" t="s">
        <v>8310</v>
      </c>
      <c r="R458" s="39" t="s">
        <v>8316</v>
      </c>
      <c r="S458" s="41">
        <f>(((J458/60)/60)/24)+DATE(1970,1,1)</f>
        <v>41547.694456018515</v>
      </c>
      <c r="T458" s="42">
        <f>(((I458/60)/60)/24)+DATE(1970,1,1)</f>
        <v>41569.165972222225</v>
      </c>
    </row>
    <row r="459" spans="1:20" customFormat="1" ht="43.5" x14ac:dyDescent="0.35">
      <c r="A459" s="9">
        <v>457</v>
      </c>
      <c r="B459" s="7" t="s">
        <v>458</v>
      </c>
      <c r="C459" s="7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2">
        <f>E459/D459</f>
        <v>0</v>
      </c>
      <c r="P459" s="22">
        <f>IF(ISERROR(E459/L459),0,E459/L459)</f>
        <v>0</v>
      </c>
      <c r="Q459" s="1" t="s">
        <v>8310</v>
      </c>
      <c r="R459" s="39" t="s">
        <v>8316</v>
      </c>
      <c r="S459" s="41">
        <f>(((J459/60)/60)/24)+DATE(1970,1,1)</f>
        <v>41837.767500000002</v>
      </c>
      <c r="T459" s="42">
        <f>(((I459/60)/60)/24)+DATE(1970,1,1)</f>
        <v>41867.767500000002</v>
      </c>
    </row>
    <row r="460" spans="1:20" customFormat="1" ht="43.5" x14ac:dyDescent="0.35">
      <c r="A460" s="9">
        <v>458</v>
      </c>
      <c r="B460" s="7" t="s">
        <v>459</v>
      </c>
      <c r="C460" s="7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2">
        <f>E460/D460</f>
        <v>8.2100000000000006E-2</v>
      </c>
      <c r="P460" s="22">
        <f>IF(ISERROR(E460/L460),0,E460/L460)</f>
        <v>16.755102040816325</v>
      </c>
      <c r="Q460" s="1" t="s">
        <v>8310</v>
      </c>
      <c r="R460" s="39" t="s">
        <v>8316</v>
      </c>
      <c r="S460" s="41">
        <f>(((J460/60)/60)/24)+DATE(1970,1,1)</f>
        <v>41378.69976851852</v>
      </c>
      <c r="T460" s="42">
        <f>(((I460/60)/60)/24)+DATE(1970,1,1)</f>
        <v>41408.69976851852</v>
      </c>
    </row>
    <row r="461" spans="1:20" customFormat="1" ht="43.5" x14ac:dyDescent="0.35">
      <c r="A461" s="9">
        <v>459</v>
      </c>
      <c r="B461" s="7" t="s">
        <v>460</v>
      </c>
      <c r="C461" s="7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2">
        <f>E461/D461</f>
        <v>6.4102564102564103E-4</v>
      </c>
      <c r="P461" s="22">
        <f>IF(ISERROR(E461/L461),0,E461/L461)</f>
        <v>25</v>
      </c>
      <c r="Q461" s="1" t="s">
        <v>8310</v>
      </c>
      <c r="R461" s="39" t="s">
        <v>8316</v>
      </c>
      <c r="S461" s="41">
        <f>(((J461/60)/60)/24)+DATE(1970,1,1)</f>
        <v>40800.6403587963</v>
      </c>
      <c r="T461" s="42">
        <f>(((I461/60)/60)/24)+DATE(1970,1,1)</f>
        <v>40860.682025462964</v>
      </c>
    </row>
    <row r="462" spans="1:20" customFormat="1" ht="29" x14ac:dyDescent="0.35">
      <c r="A462" s="9">
        <v>460</v>
      </c>
      <c r="B462" s="7" t="s">
        <v>461</v>
      </c>
      <c r="C462" s="7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2">
        <f>E462/D462</f>
        <v>2.9411764705882353E-3</v>
      </c>
      <c r="P462" s="22">
        <f>IF(ISERROR(E462/L462),0,E462/L462)</f>
        <v>12.5</v>
      </c>
      <c r="Q462" s="1" t="s">
        <v>8310</v>
      </c>
      <c r="R462" s="39" t="s">
        <v>8316</v>
      </c>
      <c r="S462" s="41">
        <f>(((J462/60)/60)/24)+DATE(1970,1,1)</f>
        <v>41759.542534722219</v>
      </c>
      <c r="T462" s="42">
        <f>(((I462/60)/60)/24)+DATE(1970,1,1)</f>
        <v>41791.166666666664</v>
      </c>
    </row>
    <row r="463" spans="1:20" customFormat="1" ht="43.5" x14ac:dyDescent="0.35">
      <c r="A463" s="9">
        <v>461</v>
      </c>
      <c r="B463" s="7" t="s">
        <v>462</v>
      </c>
      <c r="C463" s="7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2">
        <f>E463/D463</f>
        <v>0</v>
      </c>
      <c r="P463" s="22">
        <f>IF(ISERROR(E463/L463),0,E463/L463)</f>
        <v>0</v>
      </c>
      <c r="Q463" s="1" t="s">
        <v>8310</v>
      </c>
      <c r="R463" s="39" t="s">
        <v>8316</v>
      </c>
      <c r="S463" s="41">
        <f>(((J463/60)/60)/24)+DATE(1970,1,1)</f>
        <v>41407.84684027778</v>
      </c>
      <c r="T463" s="42">
        <f>(((I463/60)/60)/24)+DATE(1970,1,1)</f>
        <v>41427.84684027778</v>
      </c>
    </row>
    <row r="464" spans="1:20" customFormat="1" ht="43.5" x14ac:dyDescent="0.35">
      <c r="A464" s="9">
        <v>462</v>
      </c>
      <c r="B464" s="7" t="s">
        <v>463</v>
      </c>
      <c r="C464" s="7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2">
        <f>E464/D464</f>
        <v>0</v>
      </c>
      <c r="P464" s="22">
        <f>IF(ISERROR(E464/L464),0,E464/L464)</f>
        <v>0</v>
      </c>
      <c r="Q464" s="1" t="s">
        <v>8310</v>
      </c>
      <c r="R464" s="39" t="s">
        <v>8316</v>
      </c>
      <c r="S464" s="41">
        <f>(((J464/60)/60)/24)+DATE(1970,1,1)</f>
        <v>40705.126631944448</v>
      </c>
      <c r="T464" s="42">
        <f>(((I464/60)/60)/24)+DATE(1970,1,1)</f>
        <v>40765.126631944448</v>
      </c>
    </row>
    <row r="465" spans="1:20" customFormat="1" ht="43.5" x14ac:dyDescent="0.35">
      <c r="A465" s="9">
        <v>463</v>
      </c>
      <c r="B465" s="7" t="s">
        <v>464</v>
      </c>
      <c r="C465" s="7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2">
        <f>E465/D465</f>
        <v>2.2727272727272728E-2</v>
      </c>
      <c r="P465" s="22">
        <f>IF(ISERROR(E465/L465),0,E465/L465)</f>
        <v>113.63636363636364</v>
      </c>
      <c r="Q465" s="1" t="s">
        <v>8310</v>
      </c>
      <c r="R465" s="39" t="s">
        <v>8316</v>
      </c>
      <c r="S465" s="41">
        <f>(((J465/60)/60)/24)+DATE(1970,1,1)</f>
        <v>40750.710104166668</v>
      </c>
      <c r="T465" s="42">
        <f>(((I465/60)/60)/24)+DATE(1970,1,1)</f>
        <v>40810.710104166668</v>
      </c>
    </row>
    <row r="466" spans="1:20" customFormat="1" ht="29" x14ac:dyDescent="0.35">
      <c r="A466" s="9">
        <v>464</v>
      </c>
      <c r="B466" s="7" t="s">
        <v>465</v>
      </c>
      <c r="C466" s="7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2">
        <f>E466/D466</f>
        <v>9.9009900990099011E-4</v>
      </c>
      <c r="P466" s="22">
        <f>IF(ISERROR(E466/L466),0,E466/L466)</f>
        <v>1</v>
      </c>
      <c r="Q466" s="1" t="s">
        <v>8310</v>
      </c>
      <c r="R466" s="39" t="s">
        <v>8316</v>
      </c>
      <c r="S466" s="41">
        <f>(((J466/60)/60)/24)+DATE(1970,1,1)</f>
        <v>42488.848784722228</v>
      </c>
      <c r="T466" s="42">
        <f>(((I466/60)/60)/24)+DATE(1970,1,1)</f>
        <v>42508.848784722228</v>
      </c>
    </row>
    <row r="467" spans="1:20" customFormat="1" x14ac:dyDescent="0.35">
      <c r="A467" s="9">
        <v>465</v>
      </c>
      <c r="B467" s="7" t="s">
        <v>466</v>
      </c>
      <c r="C467" s="7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2">
        <f>E467/D467</f>
        <v>0.26953125</v>
      </c>
      <c r="P467" s="22">
        <f>IF(ISERROR(E467/L467),0,E467/L467)</f>
        <v>17.25</v>
      </c>
      <c r="Q467" s="1" t="s">
        <v>8310</v>
      </c>
      <c r="R467" s="39" t="s">
        <v>8316</v>
      </c>
      <c r="S467" s="41">
        <f>(((J467/60)/60)/24)+DATE(1970,1,1)</f>
        <v>41801.120069444441</v>
      </c>
      <c r="T467" s="42">
        <f>(((I467/60)/60)/24)+DATE(1970,1,1)</f>
        <v>41817.120069444441</v>
      </c>
    </row>
    <row r="468" spans="1:20" customFormat="1" ht="43.5" x14ac:dyDescent="0.35">
      <c r="A468" s="9">
        <v>466</v>
      </c>
      <c r="B468" s="7" t="s">
        <v>467</v>
      </c>
      <c r="C468" s="7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2">
        <f>E468/D468</f>
        <v>7.6E-3</v>
      </c>
      <c r="P468" s="22">
        <f>IF(ISERROR(E468/L468),0,E468/L468)</f>
        <v>15.2</v>
      </c>
      <c r="Q468" s="1" t="s">
        <v>8310</v>
      </c>
      <c r="R468" s="39" t="s">
        <v>8316</v>
      </c>
      <c r="S468" s="41">
        <f>(((J468/60)/60)/24)+DATE(1970,1,1)</f>
        <v>41129.942870370374</v>
      </c>
      <c r="T468" s="42">
        <f>(((I468/60)/60)/24)+DATE(1970,1,1)</f>
        <v>41159.942870370374</v>
      </c>
    </row>
    <row r="469" spans="1:20" customFormat="1" ht="43.5" x14ac:dyDescent="0.35">
      <c r="A469" s="9">
        <v>467</v>
      </c>
      <c r="B469" s="7" t="s">
        <v>468</v>
      </c>
      <c r="C469" s="7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2">
        <f>E469/D469</f>
        <v>0.21575</v>
      </c>
      <c r="P469" s="22">
        <f>IF(ISERROR(E469/L469),0,E469/L469)</f>
        <v>110.64102564102564</v>
      </c>
      <c r="Q469" s="1" t="s">
        <v>8310</v>
      </c>
      <c r="R469" s="39" t="s">
        <v>8316</v>
      </c>
      <c r="S469" s="41">
        <f>(((J469/60)/60)/24)+DATE(1970,1,1)</f>
        <v>41135.679791666669</v>
      </c>
      <c r="T469" s="42">
        <f>(((I469/60)/60)/24)+DATE(1970,1,1)</f>
        <v>41180.679791666669</v>
      </c>
    </row>
    <row r="470" spans="1:20" customFormat="1" ht="43.5" x14ac:dyDescent="0.35">
      <c r="A470" s="9">
        <v>468</v>
      </c>
      <c r="B470" s="7" t="s">
        <v>469</v>
      </c>
      <c r="C470" s="7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2">
        <f>E470/D470</f>
        <v>0</v>
      </c>
      <c r="P470" s="22">
        <f>IF(ISERROR(E470/L470),0,E470/L470)</f>
        <v>0</v>
      </c>
      <c r="Q470" s="1" t="s">
        <v>8310</v>
      </c>
      <c r="R470" s="39" t="s">
        <v>8316</v>
      </c>
      <c r="S470" s="41">
        <f>(((J470/60)/60)/24)+DATE(1970,1,1)</f>
        <v>41041.167627314811</v>
      </c>
      <c r="T470" s="42">
        <f>(((I470/60)/60)/24)+DATE(1970,1,1)</f>
        <v>41101.160474537035</v>
      </c>
    </row>
    <row r="471" spans="1:20" customFormat="1" ht="29" x14ac:dyDescent="0.35">
      <c r="A471" s="9">
        <v>469</v>
      </c>
      <c r="B471" s="7" t="s">
        <v>470</v>
      </c>
      <c r="C471" s="7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2">
        <f>E471/D471</f>
        <v>0</v>
      </c>
      <c r="P471" s="22">
        <f>IF(ISERROR(E471/L471),0,E471/L471)</f>
        <v>0</v>
      </c>
      <c r="Q471" s="1" t="s">
        <v>8310</v>
      </c>
      <c r="R471" s="39" t="s">
        <v>8316</v>
      </c>
      <c r="S471" s="41">
        <f>(((J471/60)/60)/24)+DATE(1970,1,1)</f>
        <v>41827.989861111113</v>
      </c>
      <c r="T471" s="42">
        <f>(((I471/60)/60)/24)+DATE(1970,1,1)</f>
        <v>41887.989861111113</v>
      </c>
    </row>
    <row r="472" spans="1:20" customFormat="1" ht="43.5" x14ac:dyDescent="0.35">
      <c r="A472" s="9">
        <v>470</v>
      </c>
      <c r="B472" s="7" t="s">
        <v>471</v>
      </c>
      <c r="C472" s="7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2">
        <f>E472/D472</f>
        <v>1.0200000000000001E-2</v>
      </c>
      <c r="P472" s="22">
        <f>IF(ISERROR(E472/L472),0,E472/L472)</f>
        <v>25.5</v>
      </c>
      <c r="Q472" s="1" t="s">
        <v>8310</v>
      </c>
      <c r="R472" s="39" t="s">
        <v>8316</v>
      </c>
      <c r="S472" s="41">
        <f>(((J472/60)/60)/24)+DATE(1970,1,1)</f>
        <v>41605.167696759258</v>
      </c>
      <c r="T472" s="42">
        <f>(((I472/60)/60)/24)+DATE(1970,1,1)</f>
        <v>41655.166666666664</v>
      </c>
    </row>
    <row r="473" spans="1:20" customFormat="1" ht="58" x14ac:dyDescent="0.35">
      <c r="A473" s="9">
        <v>471</v>
      </c>
      <c r="B473" s="7" t="s">
        <v>472</v>
      </c>
      <c r="C473" s="7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2">
        <f>E473/D473</f>
        <v>0.11892727272727273</v>
      </c>
      <c r="P473" s="22">
        <f>IF(ISERROR(E473/L473),0,E473/L473)</f>
        <v>38.476470588235294</v>
      </c>
      <c r="Q473" s="1" t="s">
        <v>8310</v>
      </c>
      <c r="R473" s="39" t="s">
        <v>8316</v>
      </c>
      <c r="S473" s="41">
        <f>(((J473/60)/60)/24)+DATE(1970,1,1)</f>
        <v>41703.721979166665</v>
      </c>
      <c r="T473" s="42">
        <f>(((I473/60)/60)/24)+DATE(1970,1,1)</f>
        <v>41748.680312500001</v>
      </c>
    </row>
    <row r="474" spans="1:20" customFormat="1" ht="43.5" x14ac:dyDescent="0.35">
      <c r="A474" s="9">
        <v>472</v>
      </c>
      <c r="B474" s="7" t="s">
        <v>473</v>
      </c>
      <c r="C474" s="7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2">
        <f>E474/D474</f>
        <v>0.17624999999999999</v>
      </c>
      <c r="P474" s="22">
        <f>IF(ISERROR(E474/L474),0,E474/L474)</f>
        <v>28.2</v>
      </c>
      <c r="Q474" s="1" t="s">
        <v>8310</v>
      </c>
      <c r="R474" s="39" t="s">
        <v>8316</v>
      </c>
      <c r="S474" s="41">
        <f>(((J474/60)/60)/24)+DATE(1970,1,1)</f>
        <v>41844.922662037039</v>
      </c>
      <c r="T474" s="42">
        <f>(((I474/60)/60)/24)+DATE(1970,1,1)</f>
        <v>41874.922662037039</v>
      </c>
    </row>
    <row r="475" spans="1:20" customFormat="1" ht="43.5" x14ac:dyDescent="0.35">
      <c r="A475" s="9">
        <v>473</v>
      </c>
      <c r="B475" s="7" t="s">
        <v>474</v>
      </c>
      <c r="C475" s="7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2">
        <f>E475/D475</f>
        <v>2.87E-2</v>
      </c>
      <c r="P475" s="22">
        <f>IF(ISERROR(E475/L475),0,E475/L475)</f>
        <v>61.5</v>
      </c>
      <c r="Q475" s="1" t="s">
        <v>8310</v>
      </c>
      <c r="R475" s="39" t="s">
        <v>8316</v>
      </c>
      <c r="S475" s="41">
        <f>(((J475/60)/60)/24)+DATE(1970,1,1)</f>
        <v>41869.698136574072</v>
      </c>
      <c r="T475" s="42">
        <f>(((I475/60)/60)/24)+DATE(1970,1,1)</f>
        <v>41899.698136574072</v>
      </c>
    </row>
    <row r="476" spans="1:20" customFormat="1" ht="43.5" x14ac:dyDescent="0.35">
      <c r="A476" s="9">
        <v>474</v>
      </c>
      <c r="B476" s="7" t="s">
        <v>475</v>
      </c>
      <c r="C476" s="7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2">
        <f>E476/D476</f>
        <v>3.0303030303030303E-4</v>
      </c>
      <c r="P476" s="22">
        <f>IF(ISERROR(E476/L476),0,E476/L476)</f>
        <v>1</v>
      </c>
      <c r="Q476" s="1" t="s">
        <v>8310</v>
      </c>
      <c r="R476" s="39" t="s">
        <v>8316</v>
      </c>
      <c r="S476" s="41">
        <f>(((J476/60)/60)/24)+DATE(1970,1,1)</f>
        <v>42753.329039351855</v>
      </c>
      <c r="T476" s="42">
        <f>(((I476/60)/60)/24)+DATE(1970,1,1)</f>
        <v>42783.329039351855</v>
      </c>
    </row>
    <row r="477" spans="1:20" customFormat="1" ht="43.5" x14ac:dyDescent="0.35">
      <c r="A477" s="9">
        <v>475</v>
      </c>
      <c r="B477" s="7" t="s">
        <v>476</v>
      </c>
      <c r="C477" s="7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2">
        <f>E477/D477</f>
        <v>0</v>
      </c>
      <c r="P477" s="22">
        <f>IF(ISERROR(E477/L477),0,E477/L477)</f>
        <v>0</v>
      </c>
      <c r="Q477" s="1" t="s">
        <v>8310</v>
      </c>
      <c r="R477" s="39" t="s">
        <v>8316</v>
      </c>
      <c r="S477" s="41">
        <f>(((J477/60)/60)/24)+DATE(1970,1,1)</f>
        <v>42100.086145833338</v>
      </c>
      <c r="T477" s="42">
        <f>(((I477/60)/60)/24)+DATE(1970,1,1)</f>
        <v>42130.086145833338</v>
      </c>
    </row>
    <row r="478" spans="1:20" customFormat="1" x14ac:dyDescent="0.35">
      <c r="A478" s="9">
        <v>476</v>
      </c>
      <c r="B478" s="7" t="s">
        <v>477</v>
      </c>
      <c r="C478" s="7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2">
        <f>E478/D478</f>
        <v>2.2302681818181819E-2</v>
      </c>
      <c r="P478" s="22">
        <f>IF(ISERROR(E478/L478),0,E478/L478)</f>
        <v>39.569274193548388</v>
      </c>
      <c r="Q478" s="1" t="s">
        <v>8310</v>
      </c>
      <c r="R478" s="39" t="s">
        <v>8316</v>
      </c>
      <c r="S478" s="41">
        <f>(((J478/60)/60)/24)+DATE(1970,1,1)</f>
        <v>41757.975011574075</v>
      </c>
      <c r="T478" s="42">
        <f>(((I478/60)/60)/24)+DATE(1970,1,1)</f>
        <v>41793.165972222225</v>
      </c>
    </row>
    <row r="479" spans="1:20" customFormat="1" ht="43.5" x14ac:dyDescent="0.35">
      <c r="A479" s="9">
        <v>477</v>
      </c>
      <c r="B479" s="7" t="s">
        <v>478</v>
      </c>
      <c r="C479" s="7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2">
        <f>E479/D479</f>
        <v>0</v>
      </c>
      <c r="P479" s="22">
        <f>IF(ISERROR(E479/L479),0,E479/L479)</f>
        <v>0</v>
      </c>
      <c r="Q479" s="1" t="s">
        <v>8310</v>
      </c>
      <c r="R479" s="39" t="s">
        <v>8316</v>
      </c>
      <c r="S479" s="41">
        <f>(((J479/60)/60)/24)+DATE(1970,1,1)</f>
        <v>40987.83488425926</v>
      </c>
      <c r="T479" s="42">
        <f>(((I479/60)/60)/24)+DATE(1970,1,1)</f>
        <v>41047.83488425926</v>
      </c>
    </row>
    <row r="480" spans="1:20" customFormat="1" ht="43.5" x14ac:dyDescent="0.35">
      <c r="A480" s="9">
        <v>478</v>
      </c>
      <c r="B480" s="7" t="s">
        <v>479</v>
      </c>
      <c r="C480" s="7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2">
        <f>E480/D480</f>
        <v>0</v>
      </c>
      <c r="P480" s="22">
        <f>IF(ISERROR(E480/L480),0,E480/L480)</f>
        <v>0</v>
      </c>
      <c r="Q480" s="1" t="s">
        <v>8310</v>
      </c>
      <c r="R480" s="39" t="s">
        <v>8316</v>
      </c>
      <c r="S480" s="41">
        <f>(((J480/60)/60)/24)+DATE(1970,1,1)</f>
        <v>42065.910983796297</v>
      </c>
      <c r="T480" s="42">
        <f>(((I480/60)/60)/24)+DATE(1970,1,1)</f>
        <v>42095.869317129633</v>
      </c>
    </row>
    <row r="481" spans="1:20" customFormat="1" ht="43.5" x14ac:dyDescent="0.35">
      <c r="A481" s="9">
        <v>479</v>
      </c>
      <c r="B481" s="7" t="s">
        <v>480</v>
      </c>
      <c r="C481" s="7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2">
        <f>E481/D481</f>
        <v>0.3256</v>
      </c>
      <c r="P481" s="22">
        <f>IF(ISERROR(E481/L481),0,E481/L481)</f>
        <v>88.8</v>
      </c>
      <c r="Q481" s="1" t="s">
        <v>8310</v>
      </c>
      <c r="R481" s="39" t="s">
        <v>8316</v>
      </c>
      <c r="S481" s="41">
        <f>(((J481/60)/60)/24)+DATE(1970,1,1)</f>
        <v>41904.407812500001</v>
      </c>
      <c r="T481" s="42">
        <f>(((I481/60)/60)/24)+DATE(1970,1,1)</f>
        <v>41964.449479166666</v>
      </c>
    </row>
    <row r="482" spans="1:20" customFormat="1" ht="43.5" x14ac:dyDescent="0.35">
      <c r="A482" s="9">
        <v>480</v>
      </c>
      <c r="B482" s="7" t="s">
        <v>481</v>
      </c>
      <c r="C482" s="7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2">
        <f>E482/D482</f>
        <v>0.19409999999999999</v>
      </c>
      <c r="P482" s="22">
        <f>IF(ISERROR(E482/L482),0,E482/L482)</f>
        <v>55.457142857142856</v>
      </c>
      <c r="Q482" s="1" t="s">
        <v>8310</v>
      </c>
      <c r="R482" s="39" t="s">
        <v>8316</v>
      </c>
      <c r="S482" s="41">
        <f>(((J482/60)/60)/24)+DATE(1970,1,1)</f>
        <v>41465.500173611108</v>
      </c>
      <c r="T482" s="42">
        <f>(((I482/60)/60)/24)+DATE(1970,1,1)</f>
        <v>41495.500173611108</v>
      </c>
    </row>
    <row r="483" spans="1:20" customFormat="1" ht="43.5" x14ac:dyDescent="0.35">
      <c r="A483" s="9">
        <v>481</v>
      </c>
      <c r="B483" s="7" t="s">
        <v>482</v>
      </c>
      <c r="C483" s="7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2">
        <f>E483/D483</f>
        <v>6.0999999999999999E-2</v>
      </c>
      <c r="P483" s="22">
        <f>IF(ISERROR(E483/L483),0,E483/L483)</f>
        <v>87.142857142857139</v>
      </c>
      <c r="Q483" s="1" t="s">
        <v>8310</v>
      </c>
      <c r="R483" s="39" t="s">
        <v>8316</v>
      </c>
      <c r="S483" s="41">
        <f>(((J483/60)/60)/24)+DATE(1970,1,1)</f>
        <v>41162.672326388885</v>
      </c>
      <c r="T483" s="42">
        <f>(((I483/60)/60)/24)+DATE(1970,1,1)</f>
        <v>41192.672326388885</v>
      </c>
    </row>
    <row r="484" spans="1:20" customFormat="1" ht="43.5" x14ac:dyDescent="0.35">
      <c r="A484" s="9">
        <v>482</v>
      </c>
      <c r="B484" s="7" t="s">
        <v>483</v>
      </c>
      <c r="C484" s="7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2">
        <f>E484/D484</f>
        <v>1E-3</v>
      </c>
      <c r="P484" s="22">
        <f>IF(ISERROR(E484/L484),0,E484/L484)</f>
        <v>10</v>
      </c>
      <c r="Q484" s="1" t="s">
        <v>8310</v>
      </c>
      <c r="R484" s="39" t="s">
        <v>8316</v>
      </c>
      <c r="S484" s="41">
        <f>(((J484/60)/60)/24)+DATE(1970,1,1)</f>
        <v>42447.896875000006</v>
      </c>
      <c r="T484" s="42">
        <f>(((I484/60)/60)/24)+DATE(1970,1,1)</f>
        <v>42474.606944444444</v>
      </c>
    </row>
    <row r="485" spans="1:20" customFormat="1" ht="43.5" x14ac:dyDescent="0.35">
      <c r="A485" s="9">
        <v>483</v>
      </c>
      <c r="B485" s="7" t="s">
        <v>484</v>
      </c>
      <c r="C485" s="7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2">
        <f>E485/D485</f>
        <v>0.502</v>
      </c>
      <c r="P485" s="22">
        <f>IF(ISERROR(E485/L485),0,E485/L485)</f>
        <v>51.224489795918366</v>
      </c>
      <c r="Q485" s="1" t="s">
        <v>8310</v>
      </c>
      <c r="R485" s="39" t="s">
        <v>8316</v>
      </c>
      <c r="S485" s="41">
        <f>(((J485/60)/60)/24)+DATE(1970,1,1)</f>
        <v>41243.197592592594</v>
      </c>
      <c r="T485" s="42">
        <f>(((I485/60)/60)/24)+DATE(1970,1,1)</f>
        <v>41303.197592592594</v>
      </c>
    </row>
    <row r="486" spans="1:20" customFormat="1" ht="58" x14ac:dyDescent="0.35">
      <c r="A486" s="9">
        <v>484</v>
      </c>
      <c r="B486" s="7" t="s">
        <v>485</v>
      </c>
      <c r="C486" s="7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2">
        <f>E486/D486</f>
        <v>1.8625E-3</v>
      </c>
      <c r="P486" s="22">
        <f>IF(ISERROR(E486/L486),0,E486/L486)</f>
        <v>13.545454545454545</v>
      </c>
      <c r="Q486" s="1" t="s">
        <v>8310</v>
      </c>
      <c r="R486" s="39" t="s">
        <v>8316</v>
      </c>
      <c r="S486" s="41">
        <f>(((J486/60)/60)/24)+DATE(1970,1,1)</f>
        <v>42272.93949074074</v>
      </c>
      <c r="T486" s="42">
        <f>(((I486/60)/60)/24)+DATE(1970,1,1)</f>
        <v>42313.981157407412</v>
      </c>
    </row>
    <row r="487" spans="1:20" customFormat="1" ht="29" x14ac:dyDescent="0.35">
      <c r="A487" s="9">
        <v>485</v>
      </c>
      <c r="B487" s="7" t="s">
        <v>486</v>
      </c>
      <c r="C487" s="7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2">
        <f>E487/D487</f>
        <v>0.21906971229845085</v>
      </c>
      <c r="P487" s="22">
        <f>IF(ISERROR(E487/L487),0,E487/L487)</f>
        <v>66.520080000000007</v>
      </c>
      <c r="Q487" s="1" t="s">
        <v>8310</v>
      </c>
      <c r="R487" s="39" t="s">
        <v>8316</v>
      </c>
      <c r="S487" s="41">
        <f>(((J487/60)/60)/24)+DATE(1970,1,1)</f>
        <v>41381.50577546296</v>
      </c>
      <c r="T487" s="42">
        <f>(((I487/60)/60)/24)+DATE(1970,1,1)</f>
        <v>41411.50577546296</v>
      </c>
    </row>
    <row r="488" spans="1:20" customFormat="1" ht="43.5" x14ac:dyDescent="0.35">
      <c r="A488" s="9">
        <v>486</v>
      </c>
      <c r="B488" s="7" t="s">
        <v>487</v>
      </c>
      <c r="C488" s="7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2">
        <f>E488/D488</f>
        <v>9.0909090909090904E-5</v>
      </c>
      <c r="P488" s="22">
        <f>IF(ISERROR(E488/L488),0,E488/L488)</f>
        <v>50</v>
      </c>
      <c r="Q488" s="1" t="s">
        <v>8310</v>
      </c>
      <c r="R488" s="39" t="s">
        <v>8316</v>
      </c>
      <c r="S488" s="41">
        <f>(((J488/60)/60)/24)+DATE(1970,1,1)</f>
        <v>41761.94258101852</v>
      </c>
      <c r="T488" s="42">
        <f>(((I488/60)/60)/24)+DATE(1970,1,1)</f>
        <v>41791.94258101852</v>
      </c>
    </row>
    <row r="489" spans="1:20" customFormat="1" ht="43.5" x14ac:dyDescent="0.35">
      <c r="A489" s="9">
        <v>487</v>
      </c>
      <c r="B489" s="7" t="s">
        <v>488</v>
      </c>
      <c r="C489" s="7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2">
        <f>E489/D489</f>
        <v>0</v>
      </c>
      <c r="P489" s="22">
        <f>IF(ISERROR(E489/L489),0,E489/L489)</f>
        <v>0</v>
      </c>
      <c r="Q489" s="1" t="s">
        <v>8310</v>
      </c>
      <c r="R489" s="39" t="s">
        <v>8316</v>
      </c>
      <c r="S489" s="41">
        <f>(((J489/60)/60)/24)+DATE(1970,1,1)</f>
        <v>42669.594837962963</v>
      </c>
      <c r="T489" s="42">
        <f>(((I489/60)/60)/24)+DATE(1970,1,1)</f>
        <v>42729.636504629627</v>
      </c>
    </row>
    <row r="490" spans="1:20" customFormat="1" ht="29" x14ac:dyDescent="0.35">
      <c r="A490" s="9">
        <v>488</v>
      </c>
      <c r="B490" s="7" t="s">
        <v>489</v>
      </c>
      <c r="C490" s="7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2">
        <f>E490/D490</f>
        <v>0</v>
      </c>
      <c r="P490" s="22">
        <f>IF(ISERROR(E490/L490),0,E490/L490)</f>
        <v>0</v>
      </c>
      <c r="Q490" s="1" t="s">
        <v>8310</v>
      </c>
      <c r="R490" s="39" t="s">
        <v>8316</v>
      </c>
      <c r="S490" s="41">
        <f>(((J490/60)/60)/24)+DATE(1970,1,1)</f>
        <v>42714.054398148146</v>
      </c>
      <c r="T490" s="42">
        <f>(((I490/60)/60)/24)+DATE(1970,1,1)</f>
        <v>42744.054398148146</v>
      </c>
    </row>
    <row r="491" spans="1:20" customFormat="1" ht="43.5" x14ac:dyDescent="0.35">
      <c r="A491" s="9">
        <v>489</v>
      </c>
      <c r="B491" s="7" t="s">
        <v>490</v>
      </c>
      <c r="C491" s="7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2">
        <f>E491/D491</f>
        <v>2.8667813379201833E-3</v>
      </c>
      <c r="P491" s="22">
        <f>IF(ISERROR(E491/L491),0,E491/L491)</f>
        <v>71.666666666666671</v>
      </c>
      <c r="Q491" s="1" t="s">
        <v>8310</v>
      </c>
      <c r="R491" s="39" t="s">
        <v>8316</v>
      </c>
      <c r="S491" s="41">
        <f>(((J491/60)/60)/24)+DATE(1970,1,1)</f>
        <v>40882.481666666667</v>
      </c>
      <c r="T491" s="42">
        <f>(((I491/60)/60)/24)+DATE(1970,1,1)</f>
        <v>40913.481249999997</v>
      </c>
    </row>
    <row r="492" spans="1:20" customFormat="1" x14ac:dyDescent="0.35">
      <c r="A492" s="9">
        <v>490</v>
      </c>
      <c r="B492" s="7" t="s">
        <v>491</v>
      </c>
      <c r="C492" s="7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2">
        <f>E492/D492</f>
        <v>0</v>
      </c>
      <c r="P492" s="22">
        <f>IF(ISERROR(E492/L492),0,E492/L492)</f>
        <v>0</v>
      </c>
      <c r="Q492" s="1" t="s">
        <v>8310</v>
      </c>
      <c r="R492" s="39" t="s">
        <v>8316</v>
      </c>
      <c r="S492" s="41">
        <f>(((J492/60)/60)/24)+DATE(1970,1,1)</f>
        <v>41113.968576388892</v>
      </c>
      <c r="T492" s="42">
        <f>(((I492/60)/60)/24)+DATE(1970,1,1)</f>
        <v>41143.968576388892</v>
      </c>
    </row>
    <row r="493" spans="1:20" customFormat="1" ht="43.5" x14ac:dyDescent="0.35">
      <c r="A493" s="9">
        <v>491</v>
      </c>
      <c r="B493" s="7" t="s">
        <v>492</v>
      </c>
      <c r="C493" s="7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2">
        <f>E493/D493</f>
        <v>0</v>
      </c>
      <c r="P493" s="22">
        <f>IF(ISERROR(E493/L493),0,E493/L493)</f>
        <v>0</v>
      </c>
      <c r="Q493" s="1" t="s">
        <v>8310</v>
      </c>
      <c r="R493" s="39" t="s">
        <v>8316</v>
      </c>
      <c r="S493" s="41">
        <f>(((J493/60)/60)/24)+DATE(1970,1,1)</f>
        <v>42366.982627314821</v>
      </c>
      <c r="T493" s="42">
        <f>(((I493/60)/60)/24)+DATE(1970,1,1)</f>
        <v>42396.982627314821</v>
      </c>
    </row>
    <row r="494" spans="1:20" customFormat="1" ht="43.5" x14ac:dyDescent="0.35">
      <c r="A494" s="9">
        <v>492</v>
      </c>
      <c r="B494" s="7" t="s">
        <v>493</v>
      </c>
      <c r="C494" s="7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2">
        <f>E494/D494</f>
        <v>0</v>
      </c>
      <c r="P494" s="22">
        <f>IF(ISERROR(E494/L494),0,E494/L494)</f>
        <v>0</v>
      </c>
      <c r="Q494" s="1" t="s">
        <v>8310</v>
      </c>
      <c r="R494" s="39" t="s">
        <v>8316</v>
      </c>
      <c r="S494" s="41">
        <f>(((J494/60)/60)/24)+DATE(1970,1,1)</f>
        <v>42596.03506944445</v>
      </c>
      <c r="T494" s="42">
        <f>(((I494/60)/60)/24)+DATE(1970,1,1)</f>
        <v>42656.03506944445</v>
      </c>
    </row>
    <row r="495" spans="1:20" customFormat="1" ht="43.5" x14ac:dyDescent="0.35">
      <c r="A495" s="9">
        <v>493</v>
      </c>
      <c r="B495" s="7" t="s">
        <v>494</v>
      </c>
      <c r="C495" s="7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2">
        <f>E495/D495</f>
        <v>0</v>
      </c>
      <c r="P495" s="22">
        <f>IF(ISERROR(E495/L495),0,E495/L495)</f>
        <v>0</v>
      </c>
      <c r="Q495" s="1" t="s">
        <v>8310</v>
      </c>
      <c r="R495" s="39" t="s">
        <v>8316</v>
      </c>
      <c r="S495" s="41">
        <f>(((J495/60)/60)/24)+DATE(1970,1,1)</f>
        <v>42114.726134259254</v>
      </c>
      <c r="T495" s="42">
        <f>(((I495/60)/60)/24)+DATE(1970,1,1)</f>
        <v>42144.726134259254</v>
      </c>
    </row>
    <row r="496" spans="1:20" customFormat="1" ht="43.5" x14ac:dyDescent="0.35">
      <c r="A496" s="9">
        <v>494</v>
      </c>
      <c r="B496" s="7" t="s">
        <v>495</v>
      </c>
      <c r="C496" s="7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2">
        <f>E496/D496</f>
        <v>1.5499999999999999E-3</v>
      </c>
      <c r="P496" s="22">
        <f>IF(ISERROR(E496/L496),0,E496/L496)</f>
        <v>10.333333333333334</v>
      </c>
      <c r="Q496" s="1" t="s">
        <v>8310</v>
      </c>
      <c r="R496" s="39" t="s">
        <v>8316</v>
      </c>
      <c r="S496" s="41">
        <f>(((J496/60)/60)/24)+DATE(1970,1,1)</f>
        <v>41799.830613425926</v>
      </c>
      <c r="T496" s="42">
        <f>(((I496/60)/60)/24)+DATE(1970,1,1)</f>
        <v>41823.125</v>
      </c>
    </row>
    <row r="497" spans="1:20" customFormat="1" ht="43.5" x14ac:dyDescent="0.35">
      <c r="A497" s="9">
        <v>495</v>
      </c>
      <c r="B497" s="7" t="s">
        <v>496</v>
      </c>
      <c r="C497" s="7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2">
        <f>E497/D497</f>
        <v>0</v>
      </c>
      <c r="P497" s="22">
        <f>IF(ISERROR(E497/L497),0,E497/L497)</f>
        <v>0</v>
      </c>
      <c r="Q497" s="1" t="s">
        <v>8310</v>
      </c>
      <c r="R497" s="39" t="s">
        <v>8316</v>
      </c>
      <c r="S497" s="41">
        <f>(((J497/60)/60)/24)+DATE(1970,1,1)</f>
        <v>42171.827604166669</v>
      </c>
      <c r="T497" s="42">
        <f>(((I497/60)/60)/24)+DATE(1970,1,1)</f>
        <v>42201.827604166669</v>
      </c>
    </row>
    <row r="498" spans="1:20" customFormat="1" ht="29" x14ac:dyDescent="0.35">
      <c r="A498" s="9">
        <v>496</v>
      </c>
      <c r="B498" s="7" t="s">
        <v>497</v>
      </c>
      <c r="C498" s="7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2">
        <f>E498/D498</f>
        <v>1.6666666666666667E-5</v>
      </c>
      <c r="P498" s="22">
        <f>IF(ISERROR(E498/L498),0,E498/L498)</f>
        <v>1</v>
      </c>
      <c r="Q498" s="1" t="s">
        <v>8310</v>
      </c>
      <c r="R498" s="39" t="s">
        <v>8316</v>
      </c>
      <c r="S498" s="41">
        <f>(((J498/60)/60)/24)+DATE(1970,1,1)</f>
        <v>41620.93141203704</v>
      </c>
      <c r="T498" s="42">
        <f>(((I498/60)/60)/24)+DATE(1970,1,1)</f>
        <v>41680.93141203704</v>
      </c>
    </row>
    <row r="499" spans="1:20" customFormat="1" x14ac:dyDescent="0.35">
      <c r="A499" s="9">
        <v>497</v>
      </c>
      <c r="B499" s="7" t="s">
        <v>498</v>
      </c>
      <c r="C499" s="7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2">
        <f>E499/D499</f>
        <v>6.6964285714285711E-3</v>
      </c>
      <c r="P499" s="22">
        <f>IF(ISERROR(E499/L499),0,E499/L499)</f>
        <v>10</v>
      </c>
      <c r="Q499" s="1" t="s">
        <v>8310</v>
      </c>
      <c r="R499" s="39" t="s">
        <v>8316</v>
      </c>
      <c r="S499" s="41">
        <f>(((J499/60)/60)/24)+DATE(1970,1,1)</f>
        <v>41945.037789351853</v>
      </c>
      <c r="T499" s="42">
        <f>(((I499/60)/60)/24)+DATE(1970,1,1)</f>
        <v>41998.208333333328</v>
      </c>
    </row>
    <row r="500" spans="1:20" customFormat="1" ht="43.5" x14ac:dyDescent="0.35">
      <c r="A500" s="9">
        <v>498</v>
      </c>
      <c r="B500" s="7" t="s">
        <v>499</v>
      </c>
      <c r="C500" s="7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2">
        <f>E500/D500</f>
        <v>4.5985132395404561E-2</v>
      </c>
      <c r="P500" s="22">
        <f>IF(ISERROR(E500/L500),0,E500/L500)</f>
        <v>136.09090909090909</v>
      </c>
      <c r="Q500" s="1" t="s">
        <v>8310</v>
      </c>
      <c r="R500" s="39" t="s">
        <v>8316</v>
      </c>
      <c r="S500" s="41">
        <f>(((J500/60)/60)/24)+DATE(1970,1,1)</f>
        <v>40858.762141203704</v>
      </c>
      <c r="T500" s="42">
        <f>(((I500/60)/60)/24)+DATE(1970,1,1)</f>
        <v>40900.762141203704</v>
      </c>
    </row>
    <row r="501" spans="1:20" customFormat="1" ht="58" x14ac:dyDescent="0.35">
      <c r="A501" s="9">
        <v>499</v>
      </c>
      <c r="B501" s="7" t="s">
        <v>500</v>
      </c>
      <c r="C501" s="7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2">
        <f>E501/D501</f>
        <v>9.5500000000000002E-2</v>
      </c>
      <c r="P501" s="22">
        <f>IF(ISERROR(E501/L501),0,E501/L501)</f>
        <v>73.461538461538467</v>
      </c>
      <c r="Q501" s="1" t="s">
        <v>8310</v>
      </c>
      <c r="R501" s="39" t="s">
        <v>8316</v>
      </c>
      <c r="S501" s="41">
        <f>(((J501/60)/60)/24)+DATE(1970,1,1)</f>
        <v>40043.895462962959</v>
      </c>
      <c r="T501" s="42">
        <f>(((I501/60)/60)/24)+DATE(1970,1,1)</f>
        <v>40098.874305555553</v>
      </c>
    </row>
    <row r="502" spans="1:20" customFormat="1" ht="43.5" x14ac:dyDescent="0.35">
      <c r="A502" s="9">
        <v>500</v>
      </c>
      <c r="B502" s="7" t="s">
        <v>501</v>
      </c>
      <c r="C502" s="7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2">
        <f>E502/D502</f>
        <v>3.307692307692308E-2</v>
      </c>
      <c r="P502" s="22">
        <f>IF(ISERROR(E502/L502),0,E502/L502)</f>
        <v>53.75</v>
      </c>
      <c r="Q502" s="1" t="s">
        <v>8310</v>
      </c>
      <c r="R502" s="39" t="s">
        <v>8316</v>
      </c>
      <c r="S502" s="41">
        <f>(((J502/60)/60)/24)+DATE(1970,1,1)</f>
        <v>40247.886006944449</v>
      </c>
      <c r="T502" s="42">
        <f>(((I502/60)/60)/24)+DATE(1970,1,1)</f>
        <v>40306.927777777775</v>
      </c>
    </row>
    <row r="503" spans="1:20" customFormat="1" ht="43.5" x14ac:dyDescent="0.35">
      <c r="A503" s="9">
        <v>501</v>
      </c>
      <c r="B503" s="7" t="s">
        <v>502</v>
      </c>
      <c r="C503" s="7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2">
        <f>E503/D503</f>
        <v>0</v>
      </c>
      <c r="P503" s="22">
        <f>IF(ISERROR(E503/L503),0,E503/L503)</f>
        <v>0</v>
      </c>
      <c r="Q503" s="1" t="s">
        <v>8310</v>
      </c>
      <c r="R503" s="39" t="s">
        <v>8316</v>
      </c>
      <c r="S503" s="41">
        <f>(((J503/60)/60)/24)+DATE(1970,1,1)</f>
        <v>40703.234386574077</v>
      </c>
      <c r="T503" s="42">
        <f>(((I503/60)/60)/24)+DATE(1970,1,1)</f>
        <v>40733.234386574077</v>
      </c>
    </row>
    <row r="504" spans="1:20" customFormat="1" ht="43.5" x14ac:dyDescent="0.35">
      <c r="A504" s="9">
        <v>502</v>
      </c>
      <c r="B504" s="7" t="s">
        <v>503</v>
      </c>
      <c r="C504" s="7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2">
        <f>E504/D504</f>
        <v>1.15E-2</v>
      </c>
      <c r="P504" s="22">
        <f>IF(ISERROR(E504/L504),0,E504/L504)</f>
        <v>57.5</v>
      </c>
      <c r="Q504" s="1" t="s">
        <v>8310</v>
      </c>
      <c r="R504" s="39" t="s">
        <v>8316</v>
      </c>
      <c r="S504" s="41">
        <f>(((J504/60)/60)/24)+DATE(1970,1,1)</f>
        <v>40956.553530092591</v>
      </c>
      <c r="T504" s="42">
        <f>(((I504/60)/60)/24)+DATE(1970,1,1)</f>
        <v>40986.511863425927</v>
      </c>
    </row>
    <row r="505" spans="1:20" customFormat="1" ht="43.5" x14ac:dyDescent="0.35">
      <c r="A505" s="9">
        <v>503</v>
      </c>
      <c r="B505" s="7" t="s">
        <v>504</v>
      </c>
      <c r="C505" s="7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2">
        <f>E505/D505</f>
        <v>1.7538461538461537E-2</v>
      </c>
      <c r="P505" s="22">
        <f>IF(ISERROR(E505/L505),0,E505/L505)</f>
        <v>12.666666666666666</v>
      </c>
      <c r="Q505" s="1" t="s">
        <v>8310</v>
      </c>
      <c r="R505" s="39" t="s">
        <v>8316</v>
      </c>
      <c r="S505" s="41">
        <f>(((J505/60)/60)/24)+DATE(1970,1,1)</f>
        <v>41991.526655092588</v>
      </c>
      <c r="T505" s="42">
        <f>(((I505/60)/60)/24)+DATE(1970,1,1)</f>
        <v>42021.526655092588</v>
      </c>
    </row>
    <row r="506" spans="1:20" customFormat="1" ht="43.5" x14ac:dyDescent="0.35">
      <c r="A506" s="9">
        <v>504</v>
      </c>
      <c r="B506" s="7" t="s">
        <v>505</v>
      </c>
      <c r="C506" s="7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2">
        <f>E506/D506</f>
        <v>1.3673469387755101E-2</v>
      </c>
      <c r="P506" s="22">
        <f>IF(ISERROR(E506/L506),0,E506/L506)</f>
        <v>67</v>
      </c>
      <c r="Q506" s="1" t="s">
        <v>8310</v>
      </c>
      <c r="R506" s="39" t="s">
        <v>8316</v>
      </c>
      <c r="S506" s="41">
        <f>(((J506/60)/60)/24)+DATE(1970,1,1)</f>
        <v>40949.98364583333</v>
      </c>
      <c r="T506" s="42">
        <f>(((I506/60)/60)/24)+DATE(1970,1,1)</f>
        <v>41009.941979166666</v>
      </c>
    </row>
    <row r="507" spans="1:20" customFormat="1" ht="43.5" x14ac:dyDescent="0.35">
      <c r="A507" s="9">
        <v>505</v>
      </c>
      <c r="B507" s="7" t="s">
        <v>506</v>
      </c>
      <c r="C507" s="7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2">
        <f>E507/D507</f>
        <v>4.3333333333333331E-3</v>
      </c>
      <c r="P507" s="22">
        <f>IF(ISERROR(E507/L507),0,E507/L507)</f>
        <v>3.7142857142857144</v>
      </c>
      <c r="Q507" s="1" t="s">
        <v>8310</v>
      </c>
      <c r="R507" s="39" t="s">
        <v>8316</v>
      </c>
      <c r="S507" s="41">
        <f>(((J507/60)/60)/24)+DATE(1970,1,1)</f>
        <v>42318.098217592589</v>
      </c>
      <c r="T507" s="42">
        <f>(((I507/60)/60)/24)+DATE(1970,1,1)</f>
        <v>42363.098217592589</v>
      </c>
    </row>
    <row r="508" spans="1:20" customFormat="1" ht="43.5" x14ac:dyDescent="0.35">
      <c r="A508" s="9">
        <v>506</v>
      </c>
      <c r="B508" s="7" t="s">
        <v>507</v>
      </c>
      <c r="C508" s="7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2">
        <f>E508/D508</f>
        <v>1.25E-3</v>
      </c>
      <c r="P508" s="22">
        <f>IF(ISERROR(E508/L508),0,E508/L508)</f>
        <v>250</v>
      </c>
      <c r="Q508" s="1" t="s">
        <v>8310</v>
      </c>
      <c r="R508" s="39" t="s">
        <v>8316</v>
      </c>
      <c r="S508" s="41">
        <f>(((J508/60)/60)/24)+DATE(1970,1,1)</f>
        <v>41466.552314814813</v>
      </c>
      <c r="T508" s="42">
        <f>(((I508/60)/60)/24)+DATE(1970,1,1)</f>
        <v>41496.552314814813</v>
      </c>
    </row>
    <row r="509" spans="1:20" customFormat="1" ht="43.5" x14ac:dyDescent="0.35">
      <c r="A509" s="9">
        <v>507</v>
      </c>
      <c r="B509" s="7" t="s">
        <v>508</v>
      </c>
      <c r="C509" s="7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2">
        <f>E509/D509</f>
        <v>3.2000000000000001E-2</v>
      </c>
      <c r="P509" s="22">
        <f>IF(ISERROR(E509/L509),0,E509/L509)</f>
        <v>64</v>
      </c>
      <c r="Q509" s="1" t="s">
        <v>8310</v>
      </c>
      <c r="R509" s="39" t="s">
        <v>8316</v>
      </c>
      <c r="S509" s="41">
        <f>(((J509/60)/60)/24)+DATE(1970,1,1)</f>
        <v>41156.958993055552</v>
      </c>
      <c r="T509" s="42">
        <f>(((I509/60)/60)/24)+DATE(1970,1,1)</f>
        <v>41201.958993055552</v>
      </c>
    </row>
    <row r="510" spans="1:20" customFormat="1" ht="43.5" x14ac:dyDescent="0.35">
      <c r="A510" s="9">
        <v>508</v>
      </c>
      <c r="B510" s="7" t="s">
        <v>509</v>
      </c>
      <c r="C510" s="7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2">
        <f>E510/D510</f>
        <v>8.0000000000000002E-3</v>
      </c>
      <c r="P510" s="22">
        <f>IF(ISERROR(E510/L510),0,E510/L510)</f>
        <v>133.33333333333334</v>
      </c>
      <c r="Q510" s="1" t="s">
        <v>8310</v>
      </c>
      <c r="R510" s="39" t="s">
        <v>8316</v>
      </c>
      <c r="S510" s="41">
        <f>(((J510/60)/60)/24)+DATE(1970,1,1)</f>
        <v>40995.024317129632</v>
      </c>
      <c r="T510" s="42">
        <f>(((I510/60)/60)/24)+DATE(1970,1,1)</f>
        <v>41054.593055555553</v>
      </c>
    </row>
    <row r="511" spans="1:20" customFormat="1" ht="43.5" x14ac:dyDescent="0.35">
      <c r="A511" s="9">
        <v>509</v>
      </c>
      <c r="B511" s="7" t="s">
        <v>510</v>
      </c>
      <c r="C511" s="7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2">
        <f>E511/D511</f>
        <v>2E-3</v>
      </c>
      <c r="P511" s="22">
        <f>IF(ISERROR(E511/L511),0,E511/L511)</f>
        <v>10</v>
      </c>
      <c r="Q511" s="1" t="s">
        <v>8310</v>
      </c>
      <c r="R511" s="39" t="s">
        <v>8316</v>
      </c>
      <c r="S511" s="41">
        <f>(((J511/60)/60)/24)+DATE(1970,1,1)</f>
        <v>42153.631597222222</v>
      </c>
      <c r="T511" s="42">
        <f>(((I511/60)/60)/24)+DATE(1970,1,1)</f>
        <v>42183.631597222222</v>
      </c>
    </row>
    <row r="512" spans="1:20" customFormat="1" ht="43.5" x14ac:dyDescent="0.35">
      <c r="A512" s="9">
        <v>510</v>
      </c>
      <c r="B512" s="7" t="s">
        <v>511</v>
      </c>
      <c r="C512" s="7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2">
        <f>E512/D512</f>
        <v>0</v>
      </c>
      <c r="P512" s="22">
        <f>IF(ISERROR(E512/L512),0,E512/L512)</f>
        <v>0</v>
      </c>
      <c r="Q512" s="1" t="s">
        <v>8310</v>
      </c>
      <c r="R512" s="39" t="s">
        <v>8316</v>
      </c>
      <c r="S512" s="41">
        <f>(((J512/60)/60)/24)+DATE(1970,1,1)</f>
        <v>42400.176377314812</v>
      </c>
      <c r="T512" s="42">
        <f>(((I512/60)/60)/24)+DATE(1970,1,1)</f>
        <v>42430.176377314812</v>
      </c>
    </row>
    <row r="513" spans="1:20" customFormat="1" ht="43.5" x14ac:dyDescent="0.35">
      <c r="A513" s="9">
        <v>511</v>
      </c>
      <c r="B513" s="7" t="s">
        <v>512</v>
      </c>
      <c r="C513" s="7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2">
        <f>E513/D513</f>
        <v>0.03</v>
      </c>
      <c r="P513" s="22">
        <f>IF(ISERROR(E513/L513),0,E513/L513)</f>
        <v>30</v>
      </c>
      <c r="Q513" s="1" t="s">
        <v>8310</v>
      </c>
      <c r="R513" s="39" t="s">
        <v>8316</v>
      </c>
      <c r="S513" s="41">
        <f>(((J513/60)/60)/24)+DATE(1970,1,1)</f>
        <v>41340.303032407406</v>
      </c>
      <c r="T513" s="42">
        <f>(((I513/60)/60)/24)+DATE(1970,1,1)</f>
        <v>41370.261365740742</v>
      </c>
    </row>
    <row r="514" spans="1:20" customFormat="1" ht="43.5" x14ac:dyDescent="0.35">
      <c r="A514" s="9">
        <v>512</v>
      </c>
      <c r="B514" s="7" t="s">
        <v>513</v>
      </c>
      <c r="C514" s="7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2">
        <f>E514/D514</f>
        <v>1.3749999999999999E-3</v>
      </c>
      <c r="P514" s="22">
        <f>IF(ISERROR(E514/L514),0,E514/L514)</f>
        <v>5.5</v>
      </c>
      <c r="Q514" s="1" t="s">
        <v>8310</v>
      </c>
      <c r="R514" s="39" t="s">
        <v>8316</v>
      </c>
      <c r="S514" s="41">
        <f>(((J514/60)/60)/24)+DATE(1970,1,1)</f>
        <v>42649.742210648154</v>
      </c>
      <c r="T514" s="42">
        <f>(((I514/60)/60)/24)+DATE(1970,1,1)</f>
        <v>42694.783877314811</v>
      </c>
    </row>
    <row r="515" spans="1:20" customFormat="1" ht="29" x14ac:dyDescent="0.35">
      <c r="A515" s="9">
        <v>513</v>
      </c>
      <c r="B515" s="7" t="s">
        <v>514</v>
      </c>
      <c r="C515" s="7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2">
        <f>E515/D515</f>
        <v>0.13924</v>
      </c>
      <c r="P515" s="22">
        <f>IF(ISERROR(E515/L515),0,E515/L515)</f>
        <v>102.38235294117646</v>
      </c>
      <c r="Q515" s="1" t="s">
        <v>8310</v>
      </c>
      <c r="R515" s="39" t="s">
        <v>8316</v>
      </c>
      <c r="S515" s="41">
        <f>(((J515/60)/60)/24)+DATE(1970,1,1)</f>
        <v>42552.653993055559</v>
      </c>
      <c r="T515" s="42">
        <f>(((I515/60)/60)/24)+DATE(1970,1,1)</f>
        <v>42597.291666666672</v>
      </c>
    </row>
    <row r="516" spans="1:20" customFormat="1" ht="43.5" x14ac:dyDescent="0.35">
      <c r="A516" s="9">
        <v>514</v>
      </c>
      <c r="B516" s="7" t="s">
        <v>515</v>
      </c>
      <c r="C516" s="7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2">
        <f>E516/D516</f>
        <v>3.3333333333333333E-2</v>
      </c>
      <c r="P516" s="22">
        <f>IF(ISERROR(E516/L516),0,E516/L516)</f>
        <v>16.666666666666668</v>
      </c>
      <c r="Q516" s="1" t="s">
        <v>8310</v>
      </c>
      <c r="R516" s="39" t="s">
        <v>8316</v>
      </c>
      <c r="S516" s="41">
        <f>(((J516/60)/60)/24)+DATE(1970,1,1)</f>
        <v>41830.613969907405</v>
      </c>
      <c r="T516" s="42">
        <f>(((I516/60)/60)/24)+DATE(1970,1,1)</f>
        <v>41860.613969907405</v>
      </c>
    </row>
    <row r="517" spans="1:20" customFormat="1" ht="29" x14ac:dyDescent="0.35">
      <c r="A517" s="9">
        <v>515</v>
      </c>
      <c r="B517" s="7" t="s">
        <v>516</v>
      </c>
      <c r="C517" s="7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2">
        <f>E517/D517</f>
        <v>0.25413402061855672</v>
      </c>
      <c r="P517" s="22">
        <f>IF(ISERROR(E517/L517),0,E517/L517)</f>
        <v>725.02941176470586</v>
      </c>
      <c r="Q517" s="1" t="s">
        <v>8310</v>
      </c>
      <c r="R517" s="39" t="s">
        <v>8316</v>
      </c>
      <c r="S517" s="41">
        <f>(((J517/60)/60)/24)+DATE(1970,1,1)</f>
        <v>42327.490752314814</v>
      </c>
      <c r="T517" s="42">
        <f>(((I517/60)/60)/24)+DATE(1970,1,1)</f>
        <v>42367.490752314814</v>
      </c>
    </row>
    <row r="518" spans="1:20" customFormat="1" ht="29" x14ac:dyDescent="0.35">
      <c r="A518" s="9">
        <v>516</v>
      </c>
      <c r="B518" s="7" t="s">
        <v>517</v>
      </c>
      <c r="C518" s="7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2">
        <f>E518/D518</f>
        <v>0</v>
      </c>
      <c r="P518" s="22">
        <f>IF(ISERROR(E518/L518),0,E518/L518)</f>
        <v>0</v>
      </c>
      <c r="Q518" s="1" t="s">
        <v>8310</v>
      </c>
      <c r="R518" s="39" t="s">
        <v>8316</v>
      </c>
      <c r="S518" s="41">
        <f>(((J518/60)/60)/24)+DATE(1970,1,1)</f>
        <v>42091.778703703705</v>
      </c>
      <c r="T518" s="42">
        <f>(((I518/60)/60)/24)+DATE(1970,1,1)</f>
        <v>42151.778703703705</v>
      </c>
    </row>
    <row r="519" spans="1:20" customFormat="1" ht="43.5" x14ac:dyDescent="0.35">
      <c r="A519" s="9">
        <v>517</v>
      </c>
      <c r="B519" s="7" t="s">
        <v>518</v>
      </c>
      <c r="C519" s="7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2">
        <f>E519/D519</f>
        <v>1.3666666666666667E-2</v>
      </c>
      <c r="P519" s="22">
        <f>IF(ISERROR(E519/L519),0,E519/L519)</f>
        <v>68.333333333333329</v>
      </c>
      <c r="Q519" s="1" t="s">
        <v>8310</v>
      </c>
      <c r="R519" s="39" t="s">
        <v>8316</v>
      </c>
      <c r="S519" s="41">
        <f>(((J519/60)/60)/24)+DATE(1970,1,1)</f>
        <v>42738.615289351852</v>
      </c>
      <c r="T519" s="42">
        <f>(((I519/60)/60)/24)+DATE(1970,1,1)</f>
        <v>42768.615289351852</v>
      </c>
    </row>
    <row r="520" spans="1:20" customFormat="1" ht="43.5" x14ac:dyDescent="0.35">
      <c r="A520" s="9">
        <v>518</v>
      </c>
      <c r="B520" s="7" t="s">
        <v>519</v>
      </c>
      <c r="C520" s="7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2">
        <f>E520/D520</f>
        <v>0</v>
      </c>
      <c r="P520" s="22">
        <f>IF(ISERROR(E520/L520),0,E520/L520)</f>
        <v>0</v>
      </c>
      <c r="Q520" s="1" t="s">
        <v>8310</v>
      </c>
      <c r="R520" s="39" t="s">
        <v>8316</v>
      </c>
      <c r="S520" s="41">
        <f>(((J520/60)/60)/24)+DATE(1970,1,1)</f>
        <v>42223.616018518514</v>
      </c>
      <c r="T520" s="42">
        <f>(((I520/60)/60)/24)+DATE(1970,1,1)</f>
        <v>42253.615277777775</v>
      </c>
    </row>
    <row r="521" spans="1:20" customFormat="1" ht="43.5" x14ac:dyDescent="0.35">
      <c r="A521" s="9">
        <v>519</v>
      </c>
      <c r="B521" s="7" t="s">
        <v>520</v>
      </c>
      <c r="C521" s="7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2">
        <f>E521/D521</f>
        <v>0.22881426547787684</v>
      </c>
      <c r="P521" s="22">
        <f>IF(ISERROR(E521/L521),0,E521/L521)</f>
        <v>39.228571428571428</v>
      </c>
      <c r="Q521" s="1" t="s">
        <v>8310</v>
      </c>
      <c r="R521" s="39" t="s">
        <v>8316</v>
      </c>
      <c r="S521" s="41">
        <f>(((J521/60)/60)/24)+DATE(1970,1,1)</f>
        <v>41218.391446759262</v>
      </c>
      <c r="T521" s="42">
        <f>(((I521/60)/60)/24)+DATE(1970,1,1)</f>
        <v>41248.391446759262</v>
      </c>
    </row>
    <row r="522" spans="1:20" customFormat="1" ht="43.5" x14ac:dyDescent="0.35">
      <c r="A522" s="9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3" t="s">
        <v>8219</v>
      </c>
      <c r="G522" s="3" t="s">
        <v>8225</v>
      </c>
      <c r="H522" s="3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3" t="s">
        <v>8271</v>
      </c>
      <c r="O522" s="12">
        <f>E522/D522</f>
        <v>1.0209999999999999</v>
      </c>
      <c r="P522" s="22">
        <f>IF(ISERROR(E522/L522),0,E522/L522)</f>
        <v>150.14705882352942</v>
      </c>
      <c r="Q522" s="1" t="s">
        <v>8344</v>
      </c>
      <c r="R522" s="39" t="s">
        <v>8345</v>
      </c>
      <c r="S522" s="41">
        <f>(((J522/60)/60)/24)+DATE(1970,1,1)</f>
        <v>42318.702094907407</v>
      </c>
      <c r="T522" s="42">
        <f>(((I522/60)/60)/24)+DATE(1970,1,1)</f>
        <v>42348.702094907407</v>
      </c>
    </row>
    <row r="523" spans="1:20" customFormat="1" ht="43.5" x14ac:dyDescent="0.35">
      <c r="A523" s="9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3" t="s">
        <v>8219</v>
      </c>
      <c r="G523" s="3" t="s">
        <v>8224</v>
      </c>
      <c r="H523" s="3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3" t="s">
        <v>8271</v>
      </c>
      <c r="O523" s="12">
        <f>E523/D523</f>
        <v>1.0464</v>
      </c>
      <c r="P523" s="22">
        <f>IF(ISERROR(E523/L523),0,E523/L523)</f>
        <v>93.428571428571431</v>
      </c>
      <c r="Q523" s="1" t="s">
        <v>8344</v>
      </c>
      <c r="R523" s="39" t="s">
        <v>8345</v>
      </c>
      <c r="S523" s="41">
        <f>(((J523/60)/60)/24)+DATE(1970,1,1)</f>
        <v>42646.092812499999</v>
      </c>
      <c r="T523" s="42">
        <f>(((I523/60)/60)/24)+DATE(1970,1,1)</f>
        <v>42675.207638888889</v>
      </c>
    </row>
    <row r="524" spans="1:20" customFormat="1" ht="29" x14ac:dyDescent="0.35">
      <c r="A524" s="9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3" t="s">
        <v>8219</v>
      </c>
      <c r="G524" s="3" t="s">
        <v>8224</v>
      </c>
      <c r="H524" s="3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3" t="s">
        <v>8271</v>
      </c>
      <c r="O524" s="12">
        <f>E524/D524</f>
        <v>1.1466666666666667</v>
      </c>
      <c r="P524" s="22">
        <f>IF(ISERROR(E524/L524),0,E524/L524)</f>
        <v>110.96774193548387</v>
      </c>
      <c r="Q524" s="1" t="s">
        <v>8344</v>
      </c>
      <c r="R524" s="39" t="s">
        <v>8345</v>
      </c>
      <c r="S524" s="41">
        <f>(((J524/60)/60)/24)+DATE(1970,1,1)</f>
        <v>42430.040798611109</v>
      </c>
      <c r="T524" s="42">
        <f>(((I524/60)/60)/24)+DATE(1970,1,1)</f>
        <v>42449.999131944445</v>
      </c>
    </row>
    <row r="525" spans="1:20" customFormat="1" ht="43.5" x14ac:dyDescent="0.35">
      <c r="A525" s="9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3" t="s">
        <v>8219</v>
      </c>
      <c r="G525" s="3" t="s">
        <v>8224</v>
      </c>
      <c r="H525" s="3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3" t="s">
        <v>8271</v>
      </c>
      <c r="O525" s="12">
        <f>E525/D525</f>
        <v>1.206</v>
      </c>
      <c r="P525" s="22">
        <f>IF(ISERROR(E525/L525),0,E525/L525)</f>
        <v>71.785714285714292</v>
      </c>
      <c r="Q525" s="1" t="s">
        <v>8344</v>
      </c>
      <c r="R525" s="39" t="s">
        <v>8345</v>
      </c>
      <c r="S525" s="41">
        <f>(((J525/60)/60)/24)+DATE(1970,1,1)</f>
        <v>42238.13282407407</v>
      </c>
      <c r="T525" s="42">
        <f>(((I525/60)/60)/24)+DATE(1970,1,1)</f>
        <v>42268.13282407407</v>
      </c>
    </row>
    <row r="526" spans="1:20" customFormat="1" ht="43.5" x14ac:dyDescent="0.35">
      <c r="A526" s="9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3" t="s">
        <v>8219</v>
      </c>
      <c r="G526" s="3" t="s">
        <v>8225</v>
      </c>
      <c r="H526" s="3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3" t="s">
        <v>8271</v>
      </c>
      <c r="O526" s="12">
        <f>E526/D526</f>
        <v>1.0867285714285715</v>
      </c>
      <c r="P526" s="22">
        <f>IF(ISERROR(E526/L526),0,E526/L526)</f>
        <v>29.258076923076924</v>
      </c>
      <c r="Q526" s="1" t="s">
        <v>8344</v>
      </c>
      <c r="R526" s="39" t="s">
        <v>8345</v>
      </c>
      <c r="S526" s="41">
        <f>(((J526/60)/60)/24)+DATE(1970,1,1)</f>
        <v>42492.717233796298</v>
      </c>
      <c r="T526" s="42">
        <f>(((I526/60)/60)/24)+DATE(1970,1,1)</f>
        <v>42522.717233796298</v>
      </c>
    </row>
    <row r="527" spans="1:20" customFormat="1" ht="43.5" x14ac:dyDescent="0.35">
      <c r="A527" s="9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3" t="s">
        <v>8219</v>
      </c>
      <c r="G527" s="3" t="s">
        <v>8224</v>
      </c>
      <c r="H527" s="3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3" t="s">
        <v>8271</v>
      </c>
      <c r="O527" s="12">
        <f>E527/D527</f>
        <v>1</v>
      </c>
      <c r="P527" s="22">
        <f>IF(ISERROR(E527/L527),0,E527/L527)</f>
        <v>1000</v>
      </c>
      <c r="Q527" s="1" t="s">
        <v>8344</v>
      </c>
      <c r="R527" s="39" t="s">
        <v>8345</v>
      </c>
      <c r="S527" s="41">
        <f>(((J527/60)/60)/24)+DATE(1970,1,1)</f>
        <v>41850.400937500002</v>
      </c>
      <c r="T527" s="42">
        <f>(((I527/60)/60)/24)+DATE(1970,1,1)</f>
        <v>41895.400937500002</v>
      </c>
    </row>
    <row r="528" spans="1:20" customFormat="1" ht="43.5" x14ac:dyDescent="0.35">
      <c r="A528" s="9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3" t="s">
        <v>8219</v>
      </c>
      <c r="G528" s="3" t="s">
        <v>8225</v>
      </c>
      <c r="H528" s="3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3" t="s">
        <v>8271</v>
      </c>
      <c r="O528" s="12">
        <f>E528/D528</f>
        <v>1.1399999999999999</v>
      </c>
      <c r="P528" s="22">
        <f>IF(ISERROR(E528/L528),0,E528/L528)</f>
        <v>74.347826086956516</v>
      </c>
      <c r="Q528" s="1" t="s">
        <v>8344</v>
      </c>
      <c r="R528" s="39" t="s">
        <v>8345</v>
      </c>
      <c r="S528" s="41">
        <f>(((J528/60)/60)/24)+DATE(1970,1,1)</f>
        <v>42192.591944444444</v>
      </c>
      <c r="T528" s="42">
        <f>(((I528/60)/60)/24)+DATE(1970,1,1)</f>
        <v>42223.708333333328</v>
      </c>
    </row>
    <row r="529" spans="1:20" customFormat="1" ht="43.5" x14ac:dyDescent="0.35">
      <c r="A529" s="9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3" t="s">
        <v>8219</v>
      </c>
      <c r="G529" s="3" t="s">
        <v>8224</v>
      </c>
      <c r="H529" s="3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3" t="s">
        <v>8271</v>
      </c>
      <c r="O529" s="12">
        <f>E529/D529</f>
        <v>1.0085</v>
      </c>
      <c r="P529" s="22">
        <f>IF(ISERROR(E529/L529),0,E529/L529)</f>
        <v>63.829113924050631</v>
      </c>
      <c r="Q529" s="1" t="s">
        <v>8344</v>
      </c>
      <c r="R529" s="39" t="s">
        <v>8345</v>
      </c>
      <c r="S529" s="41">
        <f>(((J529/60)/60)/24)+DATE(1970,1,1)</f>
        <v>42753.205625000002</v>
      </c>
      <c r="T529" s="42">
        <f>(((I529/60)/60)/24)+DATE(1970,1,1)</f>
        <v>42783.670138888891</v>
      </c>
    </row>
    <row r="530" spans="1:20" customFormat="1" x14ac:dyDescent="0.35">
      <c r="A530" s="9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3" t="s">
        <v>8219</v>
      </c>
      <c r="G530" s="3" t="s">
        <v>8224</v>
      </c>
      <c r="H530" s="3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3" t="s">
        <v>8271</v>
      </c>
      <c r="O530" s="12">
        <f>E530/D530</f>
        <v>1.1565217391304348</v>
      </c>
      <c r="P530" s="22">
        <f>IF(ISERROR(E530/L530),0,E530/L530)</f>
        <v>44.333333333333336</v>
      </c>
      <c r="Q530" s="1" t="s">
        <v>8344</v>
      </c>
      <c r="R530" s="39" t="s">
        <v>8345</v>
      </c>
      <c r="S530" s="41">
        <f>(((J530/60)/60)/24)+DATE(1970,1,1)</f>
        <v>42155.920219907406</v>
      </c>
      <c r="T530" s="42">
        <f>(((I530/60)/60)/24)+DATE(1970,1,1)</f>
        <v>42176.888888888891</v>
      </c>
    </row>
    <row r="531" spans="1:20" customFormat="1" ht="43.5" x14ac:dyDescent="0.35">
      <c r="A531" s="9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3" t="s">
        <v>8219</v>
      </c>
      <c r="G531" s="3" t="s">
        <v>8229</v>
      </c>
      <c r="H531" s="3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3" t="s">
        <v>8271</v>
      </c>
      <c r="O531" s="12">
        <f>E531/D531</f>
        <v>1.3041666666666667</v>
      </c>
      <c r="P531" s="22">
        <f>IF(ISERROR(E531/L531),0,E531/L531)</f>
        <v>86.944444444444443</v>
      </c>
      <c r="Q531" s="1" t="s">
        <v>8344</v>
      </c>
      <c r="R531" s="39" t="s">
        <v>8345</v>
      </c>
      <c r="S531" s="41">
        <f>(((J531/60)/60)/24)+DATE(1970,1,1)</f>
        <v>42725.031180555554</v>
      </c>
      <c r="T531" s="42">
        <f>(((I531/60)/60)/24)+DATE(1970,1,1)</f>
        <v>42746.208333333328</v>
      </c>
    </row>
    <row r="532" spans="1:20" customFormat="1" ht="43.5" x14ac:dyDescent="0.35">
      <c r="A532" s="9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3" t="s">
        <v>8219</v>
      </c>
      <c r="G532" s="3" t="s">
        <v>8224</v>
      </c>
      <c r="H532" s="3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3" t="s">
        <v>8271</v>
      </c>
      <c r="O532" s="12">
        <f>E532/D532</f>
        <v>1.0778267254038179</v>
      </c>
      <c r="P532" s="22">
        <f>IF(ISERROR(E532/L532),0,E532/L532)</f>
        <v>126.55172413793103</v>
      </c>
      <c r="Q532" s="1" t="s">
        <v>8344</v>
      </c>
      <c r="R532" s="39" t="s">
        <v>8345</v>
      </c>
      <c r="S532" s="41">
        <f>(((J532/60)/60)/24)+DATE(1970,1,1)</f>
        <v>42157.591064814813</v>
      </c>
      <c r="T532" s="42">
        <f>(((I532/60)/60)/24)+DATE(1970,1,1)</f>
        <v>42179.083333333328</v>
      </c>
    </row>
    <row r="533" spans="1:20" customFormat="1" ht="43.5" x14ac:dyDescent="0.35">
      <c r="A533" s="9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3" t="s">
        <v>8219</v>
      </c>
      <c r="G533" s="3" t="s">
        <v>8224</v>
      </c>
      <c r="H533" s="3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3" t="s">
        <v>8271</v>
      </c>
      <c r="O533" s="12">
        <f>E533/D533</f>
        <v>1</v>
      </c>
      <c r="P533" s="22">
        <f>IF(ISERROR(E533/L533),0,E533/L533)</f>
        <v>129.03225806451613</v>
      </c>
      <c r="Q533" s="1" t="s">
        <v>8344</v>
      </c>
      <c r="R533" s="39" t="s">
        <v>8345</v>
      </c>
      <c r="S533" s="41">
        <f>(((J533/60)/60)/24)+DATE(1970,1,1)</f>
        <v>42676.065150462964</v>
      </c>
      <c r="T533" s="42">
        <f>(((I533/60)/60)/24)+DATE(1970,1,1)</f>
        <v>42721.290972222225</v>
      </c>
    </row>
    <row r="534" spans="1:20" customFormat="1" ht="43.5" x14ac:dyDescent="0.35">
      <c r="A534" s="9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3" t="s">
        <v>8219</v>
      </c>
      <c r="G534" s="3" t="s">
        <v>8224</v>
      </c>
      <c r="H534" s="3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3" t="s">
        <v>8271</v>
      </c>
      <c r="O534" s="12">
        <f>E534/D534</f>
        <v>1.2324999999999999</v>
      </c>
      <c r="P534" s="22">
        <f>IF(ISERROR(E534/L534),0,E534/L534)</f>
        <v>71.242774566473983</v>
      </c>
      <c r="Q534" s="1" t="s">
        <v>8344</v>
      </c>
      <c r="R534" s="39" t="s">
        <v>8345</v>
      </c>
      <c r="S534" s="41">
        <f>(((J534/60)/60)/24)+DATE(1970,1,1)</f>
        <v>42473.007037037038</v>
      </c>
      <c r="T534" s="42">
        <f>(((I534/60)/60)/24)+DATE(1970,1,1)</f>
        <v>42503.007037037038</v>
      </c>
    </row>
    <row r="535" spans="1:20" customFormat="1" ht="43.5" x14ac:dyDescent="0.35">
      <c r="A535" s="9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3" t="s">
        <v>8219</v>
      </c>
      <c r="G535" s="3" t="s">
        <v>8225</v>
      </c>
      <c r="H535" s="3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3" t="s">
        <v>8271</v>
      </c>
      <c r="O535" s="12">
        <f>E535/D535</f>
        <v>1.002</v>
      </c>
      <c r="P535" s="22">
        <f>IF(ISERROR(E535/L535),0,E535/L535)</f>
        <v>117.88235294117646</v>
      </c>
      <c r="Q535" s="1" t="s">
        <v>8344</v>
      </c>
      <c r="R535" s="39" t="s">
        <v>8345</v>
      </c>
      <c r="S535" s="41">
        <f>(((J535/60)/60)/24)+DATE(1970,1,1)</f>
        <v>42482.43478009259</v>
      </c>
      <c r="T535" s="42">
        <f>(((I535/60)/60)/24)+DATE(1970,1,1)</f>
        <v>42506.43478009259</v>
      </c>
    </row>
    <row r="536" spans="1:20" customFormat="1" ht="43.5" x14ac:dyDescent="0.35">
      <c r="A536" s="9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3" t="s">
        <v>8219</v>
      </c>
      <c r="G536" s="3" t="s">
        <v>8234</v>
      </c>
      <c r="H536" s="3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3" t="s">
        <v>8271</v>
      </c>
      <c r="O536" s="12">
        <f>E536/D536</f>
        <v>1.0466666666666666</v>
      </c>
      <c r="P536" s="22">
        <f>IF(ISERROR(E536/L536),0,E536/L536)</f>
        <v>327.08333333333331</v>
      </c>
      <c r="Q536" s="1" t="s">
        <v>8344</v>
      </c>
      <c r="R536" s="39" t="s">
        <v>8345</v>
      </c>
      <c r="S536" s="41">
        <f>(((J536/60)/60)/24)+DATE(1970,1,1)</f>
        <v>42270.810995370368</v>
      </c>
      <c r="T536" s="42">
        <f>(((I536/60)/60)/24)+DATE(1970,1,1)</f>
        <v>42309.958333333328</v>
      </c>
    </row>
    <row r="537" spans="1:20" customFormat="1" ht="29" x14ac:dyDescent="0.35">
      <c r="A537" s="9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3" t="s">
        <v>8219</v>
      </c>
      <c r="G537" s="3" t="s">
        <v>8225</v>
      </c>
      <c r="H537" s="3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3" t="s">
        <v>8271</v>
      </c>
      <c r="O537" s="12">
        <f>E537/D537</f>
        <v>1.0249999999999999</v>
      </c>
      <c r="P537" s="22">
        <f>IF(ISERROR(E537/L537),0,E537/L537)</f>
        <v>34.745762711864408</v>
      </c>
      <c r="Q537" s="1" t="s">
        <v>8344</v>
      </c>
      <c r="R537" s="39" t="s">
        <v>8345</v>
      </c>
      <c r="S537" s="41">
        <f>(((J537/60)/60)/24)+DATE(1970,1,1)</f>
        <v>42711.545196759253</v>
      </c>
      <c r="T537" s="42">
        <f>(((I537/60)/60)/24)+DATE(1970,1,1)</f>
        <v>42741.545196759253</v>
      </c>
    </row>
    <row r="538" spans="1:20" customFormat="1" ht="43.5" x14ac:dyDescent="0.35">
      <c r="A538" s="9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3" t="s">
        <v>8219</v>
      </c>
      <c r="G538" s="3" t="s">
        <v>8225</v>
      </c>
      <c r="H538" s="3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3" t="s">
        <v>8271</v>
      </c>
      <c r="O538" s="12">
        <f>E538/D538</f>
        <v>1.1825757575757576</v>
      </c>
      <c r="P538" s="22">
        <f>IF(ISERROR(E538/L538),0,E538/L538)</f>
        <v>100.06410256410257</v>
      </c>
      <c r="Q538" s="1" t="s">
        <v>8344</v>
      </c>
      <c r="R538" s="39" t="s">
        <v>8345</v>
      </c>
      <c r="S538" s="41">
        <f>(((J538/60)/60)/24)+DATE(1970,1,1)</f>
        <v>42179.344988425932</v>
      </c>
      <c r="T538" s="42">
        <f>(((I538/60)/60)/24)+DATE(1970,1,1)</f>
        <v>42219.75</v>
      </c>
    </row>
    <row r="539" spans="1:20" customFormat="1" ht="43.5" x14ac:dyDescent="0.35">
      <c r="A539" s="9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3" t="s">
        <v>8219</v>
      </c>
      <c r="G539" s="3" t="s">
        <v>8224</v>
      </c>
      <c r="H539" s="3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3" t="s">
        <v>8271</v>
      </c>
      <c r="O539" s="12">
        <f>E539/D539</f>
        <v>1.2050000000000001</v>
      </c>
      <c r="P539" s="22">
        <f>IF(ISERROR(E539/L539),0,E539/L539)</f>
        <v>40.847457627118644</v>
      </c>
      <c r="Q539" s="1" t="s">
        <v>8344</v>
      </c>
      <c r="R539" s="39" t="s">
        <v>8345</v>
      </c>
      <c r="S539" s="41">
        <f>(((J539/60)/60)/24)+DATE(1970,1,1)</f>
        <v>42282.768414351856</v>
      </c>
      <c r="T539" s="42">
        <f>(((I539/60)/60)/24)+DATE(1970,1,1)</f>
        <v>42312.810081018513</v>
      </c>
    </row>
    <row r="540" spans="1:20" customFormat="1" ht="43.5" x14ac:dyDescent="0.35">
      <c r="A540" s="9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3" t="s">
        <v>8219</v>
      </c>
      <c r="G540" s="3" t="s">
        <v>8224</v>
      </c>
      <c r="H540" s="3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3" t="s">
        <v>8271</v>
      </c>
      <c r="O540" s="12">
        <f>E540/D540</f>
        <v>3.0242</v>
      </c>
      <c r="P540" s="22">
        <f>IF(ISERROR(E540/L540),0,E540/L540)</f>
        <v>252.01666666666668</v>
      </c>
      <c r="Q540" s="1" t="s">
        <v>8344</v>
      </c>
      <c r="R540" s="39" t="s">
        <v>8345</v>
      </c>
      <c r="S540" s="41">
        <f>(((J540/60)/60)/24)+DATE(1970,1,1)</f>
        <v>42473.794710648144</v>
      </c>
      <c r="T540" s="42">
        <f>(((I540/60)/60)/24)+DATE(1970,1,1)</f>
        <v>42503.794710648144</v>
      </c>
    </row>
    <row r="541" spans="1:20" customFormat="1" ht="43.5" x14ac:dyDescent="0.35">
      <c r="A541" s="9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3" t="s">
        <v>8219</v>
      </c>
      <c r="G541" s="3" t="s">
        <v>8225</v>
      </c>
      <c r="H541" s="3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3" t="s">
        <v>8271</v>
      </c>
      <c r="O541" s="12">
        <f>E541/D541</f>
        <v>1.00644</v>
      </c>
      <c r="P541" s="22">
        <f>IF(ISERROR(E541/L541),0,E541/L541)</f>
        <v>25.161000000000001</v>
      </c>
      <c r="Q541" s="1" t="s">
        <v>8344</v>
      </c>
      <c r="R541" s="39" t="s">
        <v>8345</v>
      </c>
      <c r="S541" s="41">
        <f>(((J541/60)/60)/24)+DATE(1970,1,1)</f>
        <v>42535.049849537041</v>
      </c>
      <c r="T541" s="42">
        <f>(((I541/60)/60)/24)+DATE(1970,1,1)</f>
        <v>42556.049849537041</v>
      </c>
    </row>
    <row r="542" spans="1:20" customFormat="1" ht="58" x14ac:dyDescent="0.35">
      <c r="A542" s="9">
        <v>540</v>
      </c>
      <c r="B542" s="7" t="s">
        <v>541</v>
      </c>
      <c r="C542" s="7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2">
        <f>E542/D542</f>
        <v>6.666666666666667E-5</v>
      </c>
      <c r="P542" s="22">
        <f>IF(ISERROR(E542/L542),0,E542/L542)</f>
        <v>1</v>
      </c>
      <c r="Q542" s="1" t="s">
        <v>8317</v>
      </c>
      <c r="R542" s="39" t="s">
        <v>8318</v>
      </c>
      <c r="S542" s="41">
        <f>(((J542/60)/60)/24)+DATE(1970,1,1)</f>
        <v>42009.817199074074</v>
      </c>
      <c r="T542" s="42">
        <f>(((I542/60)/60)/24)+DATE(1970,1,1)</f>
        <v>42039.817199074074</v>
      </c>
    </row>
    <row r="543" spans="1:20" customFormat="1" ht="43.5" x14ac:dyDescent="0.35">
      <c r="A543" s="9">
        <v>541</v>
      </c>
      <c r="B543" s="7" t="s">
        <v>542</v>
      </c>
      <c r="C543" s="7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2">
        <f>E543/D543</f>
        <v>5.5555555555555558E-3</v>
      </c>
      <c r="P543" s="22">
        <f>IF(ISERROR(E543/L543),0,E543/L543)</f>
        <v>25</v>
      </c>
      <c r="Q543" s="1" t="s">
        <v>8317</v>
      </c>
      <c r="R543" s="39" t="s">
        <v>8318</v>
      </c>
      <c r="S543" s="41">
        <f>(((J543/60)/60)/24)+DATE(1970,1,1)</f>
        <v>42276.046689814815</v>
      </c>
      <c r="T543" s="42">
        <f>(((I543/60)/60)/24)+DATE(1970,1,1)</f>
        <v>42306.046689814815</v>
      </c>
    </row>
    <row r="544" spans="1:20" customFormat="1" ht="43.5" x14ac:dyDescent="0.35">
      <c r="A544" s="9">
        <v>542</v>
      </c>
      <c r="B544" s="7" t="s">
        <v>543</v>
      </c>
      <c r="C544" s="7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2">
        <f>E544/D544</f>
        <v>3.9999999999999998E-6</v>
      </c>
      <c r="P544" s="22">
        <f>IF(ISERROR(E544/L544),0,E544/L544)</f>
        <v>1</v>
      </c>
      <c r="Q544" s="1" t="s">
        <v>8317</v>
      </c>
      <c r="R544" s="39" t="s">
        <v>8318</v>
      </c>
      <c r="S544" s="41">
        <f>(((J544/60)/60)/24)+DATE(1970,1,1)</f>
        <v>42433.737453703703</v>
      </c>
      <c r="T544" s="42">
        <f>(((I544/60)/60)/24)+DATE(1970,1,1)</f>
        <v>42493.695787037039</v>
      </c>
    </row>
    <row r="545" spans="1:20" customFormat="1" ht="43.5" x14ac:dyDescent="0.35">
      <c r="A545" s="9">
        <v>543</v>
      </c>
      <c r="B545" s="7" t="s">
        <v>544</v>
      </c>
      <c r="C545" s="7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2">
        <f>E545/D545</f>
        <v>3.1818181818181819E-3</v>
      </c>
      <c r="P545" s="22">
        <f>IF(ISERROR(E545/L545),0,E545/L545)</f>
        <v>35</v>
      </c>
      <c r="Q545" s="1" t="s">
        <v>8317</v>
      </c>
      <c r="R545" s="39" t="s">
        <v>8318</v>
      </c>
      <c r="S545" s="41">
        <f>(((J545/60)/60)/24)+DATE(1970,1,1)</f>
        <v>41914.092152777775</v>
      </c>
      <c r="T545" s="42">
        <f>(((I545/60)/60)/24)+DATE(1970,1,1)</f>
        <v>41944.092152777775</v>
      </c>
    </row>
    <row r="546" spans="1:20" customFormat="1" ht="43.5" x14ac:dyDescent="0.35">
      <c r="A546" s="9">
        <v>544</v>
      </c>
      <c r="B546" s="7" t="s">
        <v>545</v>
      </c>
      <c r="C546" s="7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2">
        <f>E546/D546</f>
        <v>1.2E-2</v>
      </c>
      <c r="P546" s="22">
        <f>IF(ISERROR(E546/L546),0,E546/L546)</f>
        <v>3</v>
      </c>
      <c r="Q546" s="1" t="s">
        <v>8317</v>
      </c>
      <c r="R546" s="39" t="s">
        <v>8318</v>
      </c>
      <c r="S546" s="41">
        <f>(((J546/60)/60)/24)+DATE(1970,1,1)</f>
        <v>42525.656944444447</v>
      </c>
      <c r="T546" s="42">
        <f>(((I546/60)/60)/24)+DATE(1970,1,1)</f>
        <v>42555.656944444447</v>
      </c>
    </row>
    <row r="547" spans="1:20" customFormat="1" ht="43.5" x14ac:dyDescent="0.35">
      <c r="A547" s="9">
        <v>545</v>
      </c>
      <c r="B547" s="7" t="s">
        <v>546</v>
      </c>
      <c r="C547" s="7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2">
        <f>E547/D547</f>
        <v>0.27383999999999997</v>
      </c>
      <c r="P547" s="22">
        <f>IF(ISERROR(E547/L547),0,E547/L547)</f>
        <v>402.70588235294116</v>
      </c>
      <c r="Q547" s="1" t="s">
        <v>8317</v>
      </c>
      <c r="R547" s="39" t="s">
        <v>8318</v>
      </c>
      <c r="S547" s="41">
        <f>(((J547/60)/60)/24)+DATE(1970,1,1)</f>
        <v>42283.592465277776</v>
      </c>
      <c r="T547" s="42">
        <f>(((I547/60)/60)/24)+DATE(1970,1,1)</f>
        <v>42323.634131944447</v>
      </c>
    </row>
    <row r="548" spans="1:20" customFormat="1" ht="43.5" x14ac:dyDescent="0.35">
      <c r="A548" s="9">
        <v>546</v>
      </c>
      <c r="B548" s="7" t="s">
        <v>547</v>
      </c>
      <c r="C548" s="7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2">
        <f>E548/D548</f>
        <v>8.6666666666666663E-4</v>
      </c>
      <c r="P548" s="22">
        <f>IF(ISERROR(E548/L548),0,E548/L548)</f>
        <v>26</v>
      </c>
      <c r="Q548" s="1" t="s">
        <v>8317</v>
      </c>
      <c r="R548" s="39" t="s">
        <v>8318</v>
      </c>
      <c r="S548" s="41">
        <f>(((J548/60)/60)/24)+DATE(1970,1,1)</f>
        <v>42249.667997685188</v>
      </c>
      <c r="T548" s="42">
        <f>(((I548/60)/60)/24)+DATE(1970,1,1)</f>
        <v>42294.667997685188</v>
      </c>
    </row>
    <row r="549" spans="1:20" customFormat="1" ht="43.5" x14ac:dyDescent="0.35">
      <c r="A549" s="9">
        <v>547</v>
      </c>
      <c r="B549" s="7" t="s">
        <v>548</v>
      </c>
      <c r="C549" s="7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2">
        <f>E549/D549</f>
        <v>0</v>
      </c>
      <c r="P549" s="22">
        <f>IF(ISERROR(E549/L549),0,E549/L549)</f>
        <v>0</v>
      </c>
      <c r="Q549" s="1" t="s">
        <v>8317</v>
      </c>
      <c r="R549" s="39" t="s">
        <v>8318</v>
      </c>
      <c r="S549" s="41">
        <f>(((J549/60)/60)/24)+DATE(1970,1,1)</f>
        <v>42380.696342592593</v>
      </c>
      <c r="T549" s="42">
        <f>(((I549/60)/60)/24)+DATE(1970,1,1)</f>
        <v>42410.696342592593</v>
      </c>
    </row>
    <row r="550" spans="1:20" customFormat="1" ht="43.5" x14ac:dyDescent="0.35">
      <c r="A550" s="9">
        <v>548</v>
      </c>
      <c r="B550" s="7" t="s">
        <v>549</v>
      </c>
      <c r="C550" s="7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2">
        <f>E550/D550</f>
        <v>8.9999999999999998E-4</v>
      </c>
      <c r="P550" s="22">
        <f>IF(ISERROR(E550/L550),0,E550/L550)</f>
        <v>9</v>
      </c>
      <c r="Q550" s="1" t="s">
        <v>8317</v>
      </c>
      <c r="R550" s="39" t="s">
        <v>8318</v>
      </c>
      <c r="S550" s="41">
        <f>(((J550/60)/60)/24)+DATE(1970,1,1)</f>
        <v>42276.903333333335</v>
      </c>
      <c r="T550" s="42">
        <f>(((I550/60)/60)/24)+DATE(1970,1,1)</f>
        <v>42306.903333333335</v>
      </c>
    </row>
    <row r="551" spans="1:20" customFormat="1" ht="43.5" x14ac:dyDescent="0.35">
      <c r="A551" s="9">
        <v>549</v>
      </c>
      <c r="B551" s="7" t="s">
        <v>550</v>
      </c>
      <c r="C551" s="7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2">
        <f>E551/D551</f>
        <v>2.7199999999999998E-2</v>
      </c>
      <c r="P551" s="22">
        <f>IF(ISERROR(E551/L551),0,E551/L551)</f>
        <v>8.5</v>
      </c>
      <c r="Q551" s="1" t="s">
        <v>8317</v>
      </c>
      <c r="R551" s="39" t="s">
        <v>8318</v>
      </c>
      <c r="S551" s="41">
        <f>(((J551/60)/60)/24)+DATE(1970,1,1)</f>
        <v>42163.636828703704</v>
      </c>
      <c r="T551" s="42">
        <f>(((I551/60)/60)/24)+DATE(1970,1,1)</f>
        <v>42193.636828703704</v>
      </c>
    </row>
    <row r="552" spans="1:20" customFormat="1" ht="43.5" x14ac:dyDescent="0.35">
      <c r="A552" s="9">
        <v>550</v>
      </c>
      <c r="B552" s="7" t="s">
        <v>551</v>
      </c>
      <c r="C552" s="7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2">
        <f>E552/D552</f>
        <v>7.0000000000000001E-3</v>
      </c>
      <c r="P552" s="22">
        <f>IF(ISERROR(E552/L552),0,E552/L552)</f>
        <v>8.75</v>
      </c>
      <c r="Q552" s="1" t="s">
        <v>8317</v>
      </c>
      <c r="R552" s="39" t="s">
        <v>8318</v>
      </c>
      <c r="S552" s="41">
        <f>(((J552/60)/60)/24)+DATE(1970,1,1)</f>
        <v>42753.678761574076</v>
      </c>
      <c r="T552" s="42">
        <f>(((I552/60)/60)/24)+DATE(1970,1,1)</f>
        <v>42766.208333333328</v>
      </c>
    </row>
    <row r="553" spans="1:20" customFormat="1" ht="43.5" x14ac:dyDescent="0.35">
      <c r="A553" s="9">
        <v>551</v>
      </c>
      <c r="B553" s="7" t="s">
        <v>552</v>
      </c>
      <c r="C553" s="7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2">
        <f>E553/D553</f>
        <v>5.0413333333333331E-2</v>
      </c>
      <c r="P553" s="22">
        <f>IF(ISERROR(E553/L553),0,E553/L553)</f>
        <v>135.03571428571428</v>
      </c>
      <c r="Q553" s="1" t="s">
        <v>8317</v>
      </c>
      <c r="R553" s="39" t="s">
        <v>8318</v>
      </c>
      <c r="S553" s="41">
        <f>(((J553/60)/60)/24)+DATE(1970,1,1)</f>
        <v>42173.275740740741</v>
      </c>
      <c r="T553" s="42">
        <f>(((I553/60)/60)/24)+DATE(1970,1,1)</f>
        <v>42217.745138888888</v>
      </c>
    </row>
    <row r="554" spans="1:20" customFormat="1" ht="43.5" x14ac:dyDescent="0.35">
      <c r="A554" s="9">
        <v>552</v>
      </c>
      <c r="B554" s="7" t="s">
        <v>553</v>
      </c>
      <c r="C554" s="7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2">
        <f>E554/D554</f>
        <v>0</v>
      </c>
      <c r="P554" s="22">
        <f>IF(ISERROR(E554/L554),0,E554/L554)</f>
        <v>0</v>
      </c>
      <c r="Q554" s="1" t="s">
        <v>8317</v>
      </c>
      <c r="R554" s="39" t="s">
        <v>8318</v>
      </c>
      <c r="S554" s="41">
        <f>(((J554/60)/60)/24)+DATE(1970,1,1)</f>
        <v>42318.616851851853</v>
      </c>
      <c r="T554" s="42">
        <f>(((I554/60)/60)/24)+DATE(1970,1,1)</f>
        <v>42378.616851851853</v>
      </c>
    </row>
    <row r="555" spans="1:20" customFormat="1" ht="43.5" x14ac:dyDescent="0.35">
      <c r="A555" s="9">
        <v>553</v>
      </c>
      <c r="B555" s="7" t="s">
        <v>554</v>
      </c>
      <c r="C555" s="7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2">
        <f>E555/D555</f>
        <v>4.9199999999999999E-3</v>
      </c>
      <c r="P555" s="22">
        <f>IF(ISERROR(E555/L555),0,E555/L555)</f>
        <v>20.5</v>
      </c>
      <c r="Q555" s="1" t="s">
        <v>8317</v>
      </c>
      <c r="R555" s="39" t="s">
        <v>8318</v>
      </c>
      <c r="S555" s="41">
        <f>(((J555/60)/60)/24)+DATE(1970,1,1)</f>
        <v>41927.71980324074</v>
      </c>
      <c r="T555" s="42">
        <f>(((I555/60)/60)/24)+DATE(1970,1,1)</f>
        <v>41957.761469907404</v>
      </c>
    </row>
    <row r="556" spans="1:20" customFormat="1" ht="43.5" x14ac:dyDescent="0.35">
      <c r="A556" s="9">
        <v>554</v>
      </c>
      <c r="B556" s="7" t="s">
        <v>555</v>
      </c>
      <c r="C556" s="7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2">
        <f>E556/D556</f>
        <v>0.36589147286821705</v>
      </c>
      <c r="P556" s="22">
        <f>IF(ISERROR(E556/L556),0,E556/L556)</f>
        <v>64.36363636363636</v>
      </c>
      <c r="Q556" s="1" t="s">
        <v>8317</v>
      </c>
      <c r="R556" s="39" t="s">
        <v>8318</v>
      </c>
      <c r="S556" s="41">
        <f>(((J556/60)/60)/24)+DATE(1970,1,1)</f>
        <v>41901.684861111113</v>
      </c>
      <c r="T556" s="42">
        <f>(((I556/60)/60)/24)+DATE(1970,1,1)</f>
        <v>41931.684861111113</v>
      </c>
    </row>
    <row r="557" spans="1:20" customFormat="1" ht="43.5" x14ac:dyDescent="0.35">
      <c r="A557" s="9">
        <v>555</v>
      </c>
      <c r="B557" s="7" t="s">
        <v>556</v>
      </c>
      <c r="C557" s="7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2">
        <f>E557/D557</f>
        <v>0</v>
      </c>
      <c r="P557" s="22">
        <f>IF(ISERROR(E557/L557),0,E557/L557)</f>
        <v>0</v>
      </c>
      <c r="Q557" s="1" t="s">
        <v>8317</v>
      </c>
      <c r="R557" s="39" t="s">
        <v>8318</v>
      </c>
      <c r="S557" s="41">
        <f>(((J557/60)/60)/24)+DATE(1970,1,1)</f>
        <v>42503.353506944448</v>
      </c>
      <c r="T557" s="42">
        <f>(((I557/60)/60)/24)+DATE(1970,1,1)</f>
        <v>42533.353506944448</v>
      </c>
    </row>
    <row r="558" spans="1:20" customFormat="1" ht="29" x14ac:dyDescent="0.35">
      <c r="A558" s="9">
        <v>556</v>
      </c>
      <c r="B558" s="7" t="s">
        <v>557</v>
      </c>
      <c r="C558" s="7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2">
        <f>E558/D558</f>
        <v>2.5000000000000001E-2</v>
      </c>
      <c r="P558" s="22">
        <f>IF(ISERROR(E558/L558),0,E558/L558)</f>
        <v>200</v>
      </c>
      <c r="Q558" s="1" t="s">
        <v>8317</v>
      </c>
      <c r="R558" s="39" t="s">
        <v>8318</v>
      </c>
      <c r="S558" s="41">
        <f>(((J558/60)/60)/24)+DATE(1970,1,1)</f>
        <v>42345.860150462962</v>
      </c>
      <c r="T558" s="42">
        <f>(((I558/60)/60)/24)+DATE(1970,1,1)</f>
        <v>42375.860150462962</v>
      </c>
    </row>
    <row r="559" spans="1:20" customFormat="1" ht="43.5" x14ac:dyDescent="0.35">
      <c r="A559" s="9">
        <v>557</v>
      </c>
      <c r="B559" s="7" t="s">
        <v>558</v>
      </c>
      <c r="C559" s="7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2">
        <f>E559/D559</f>
        <v>9.1066666666666674E-3</v>
      </c>
      <c r="P559" s="22">
        <f>IF(ISERROR(E559/L559),0,E559/L559)</f>
        <v>68.3</v>
      </c>
      <c r="Q559" s="1" t="s">
        <v>8317</v>
      </c>
      <c r="R559" s="39" t="s">
        <v>8318</v>
      </c>
      <c r="S559" s="41">
        <f>(((J559/60)/60)/24)+DATE(1970,1,1)</f>
        <v>42676.942164351851</v>
      </c>
      <c r="T559" s="42">
        <f>(((I559/60)/60)/24)+DATE(1970,1,1)</f>
        <v>42706.983831018515</v>
      </c>
    </row>
    <row r="560" spans="1:20" customFormat="1" ht="43.5" x14ac:dyDescent="0.35">
      <c r="A560" s="9">
        <v>558</v>
      </c>
      <c r="B560" s="7" t="s">
        <v>559</v>
      </c>
      <c r="C560" s="7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2">
        <f>E560/D560</f>
        <v>0</v>
      </c>
      <c r="P560" s="22">
        <f>IF(ISERROR(E560/L560),0,E560/L560)</f>
        <v>0</v>
      </c>
      <c r="Q560" s="1" t="s">
        <v>8317</v>
      </c>
      <c r="R560" s="39" t="s">
        <v>8318</v>
      </c>
      <c r="S560" s="41">
        <f>(((J560/60)/60)/24)+DATE(1970,1,1)</f>
        <v>42057.883159722223</v>
      </c>
      <c r="T560" s="42">
        <f>(((I560/60)/60)/24)+DATE(1970,1,1)</f>
        <v>42087.841493055559</v>
      </c>
    </row>
    <row r="561" spans="1:20" customFormat="1" ht="43.5" x14ac:dyDescent="0.35">
      <c r="A561" s="9">
        <v>559</v>
      </c>
      <c r="B561" s="7" t="s">
        <v>560</v>
      </c>
      <c r="C561" s="7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2">
        <f>E561/D561</f>
        <v>2.0833333333333335E-4</v>
      </c>
      <c r="P561" s="22">
        <f>IF(ISERROR(E561/L561),0,E561/L561)</f>
        <v>50</v>
      </c>
      <c r="Q561" s="1" t="s">
        <v>8317</v>
      </c>
      <c r="R561" s="39" t="s">
        <v>8318</v>
      </c>
      <c r="S561" s="41">
        <f>(((J561/60)/60)/24)+DATE(1970,1,1)</f>
        <v>42321.283101851848</v>
      </c>
      <c r="T561" s="42">
        <f>(((I561/60)/60)/24)+DATE(1970,1,1)</f>
        <v>42351.283101851848</v>
      </c>
    </row>
    <row r="562" spans="1:20" customFormat="1" ht="43.5" x14ac:dyDescent="0.35">
      <c r="A562" s="9">
        <v>560</v>
      </c>
      <c r="B562" s="7" t="s">
        <v>561</v>
      </c>
      <c r="C562" s="7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2">
        <f>E562/D562</f>
        <v>1.2E-4</v>
      </c>
      <c r="P562" s="22">
        <f>IF(ISERROR(E562/L562),0,E562/L562)</f>
        <v>4</v>
      </c>
      <c r="Q562" s="1" t="s">
        <v>8317</v>
      </c>
      <c r="R562" s="39" t="s">
        <v>8318</v>
      </c>
      <c r="S562" s="41">
        <f>(((J562/60)/60)/24)+DATE(1970,1,1)</f>
        <v>41960.771354166667</v>
      </c>
      <c r="T562" s="42">
        <f>(((I562/60)/60)/24)+DATE(1970,1,1)</f>
        <v>41990.771354166667</v>
      </c>
    </row>
    <row r="563" spans="1:20" customFormat="1" ht="43.5" x14ac:dyDescent="0.35">
      <c r="A563" s="9">
        <v>561</v>
      </c>
      <c r="B563" s="7" t="s">
        <v>562</v>
      </c>
      <c r="C563" s="7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2">
        <f>E563/D563</f>
        <v>3.6666666666666666E-3</v>
      </c>
      <c r="P563" s="22">
        <f>IF(ISERROR(E563/L563),0,E563/L563)</f>
        <v>27.5</v>
      </c>
      <c r="Q563" s="1" t="s">
        <v>8317</v>
      </c>
      <c r="R563" s="39" t="s">
        <v>8318</v>
      </c>
      <c r="S563" s="41">
        <f>(((J563/60)/60)/24)+DATE(1970,1,1)</f>
        <v>42268.658715277779</v>
      </c>
      <c r="T563" s="42">
        <f>(((I563/60)/60)/24)+DATE(1970,1,1)</f>
        <v>42303.658715277779</v>
      </c>
    </row>
    <row r="564" spans="1:20" customFormat="1" ht="43.5" x14ac:dyDescent="0.35">
      <c r="A564" s="9">
        <v>562</v>
      </c>
      <c r="B564" s="7" t="s">
        <v>563</v>
      </c>
      <c r="C564" s="7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2">
        <f>E564/D564</f>
        <v>0</v>
      </c>
      <c r="P564" s="22">
        <f>IF(ISERROR(E564/L564),0,E564/L564)</f>
        <v>0</v>
      </c>
      <c r="Q564" s="1" t="s">
        <v>8317</v>
      </c>
      <c r="R564" s="39" t="s">
        <v>8318</v>
      </c>
      <c r="S564" s="41">
        <f>(((J564/60)/60)/24)+DATE(1970,1,1)</f>
        <v>42692.389062500006</v>
      </c>
      <c r="T564" s="42">
        <f>(((I564/60)/60)/24)+DATE(1970,1,1)</f>
        <v>42722.389062500006</v>
      </c>
    </row>
    <row r="565" spans="1:20" customFormat="1" ht="43.5" x14ac:dyDescent="0.35">
      <c r="A565" s="9">
        <v>563</v>
      </c>
      <c r="B565" s="7" t="s">
        <v>564</v>
      </c>
      <c r="C565" s="7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2">
        <f>E565/D565</f>
        <v>9.0666666666666662E-4</v>
      </c>
      <c r="P565" s="22">
        <f>IF(ISERROR(E565/L565),0,E565/L565)</f>
        <v>34</v>
      </c>
      <c r="Q565" s="1" t="s">
        <v>8317</v>
      </c>
      <c r="R565" s="39" t="s">
        <v>8318</v>
      </c>
      <c r="S565" s="41">
        <f>(((J565/60)/60)/24)+DATE(1970,1,1)</f>
        <v>42022.069988425923</v>
      </c>
      <c r="T565" s="42">
        <f>(((I565/60)/60)/24)+DATE(1970,1,1)</f>
        <v>42052.069988425923</v>
      </c>
    </row>
    <row r="566" spans="1:20" customFormat="1" ht="43.5" x14ac:dyDescent="0.35">
      <c r="A566" s="9">
        <v>564</v>
      </c>
      <c r="B566" s="7" t="s">
        <v>565</v>
      </c>
      <c r="C566" s="7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2">
        <f>E566/D566</f>
        <v>5.5555555555555558E-5</v>
      </c>
      <c r="P566" s="22">
        <f>IF(ISERROR(E566/L566),0,E566/L566)</f>
        <v>1</v>
      </c>
      <c r="Q566" s="1" t="s">
        <v>8317</v>
      </c>
      <c r="R566" s="39" t="s">
        <v>8318</v>
      </c>
      <c r="S566" s="41">
        <f>(((J566/60)/60)/24)+DATE(1970,1,1)</f>
        <v>42411.942997685182</v>
      </c>
      <c r="T566" s="42">
        <f>(((I566/60)/60)/24)+DATE(1970,1,1)</f>
        <v>42441.942997685182</v>
      </c>
    </row>
    <row r="567" spans="1:20" customFormat="1" ht="43.5" x14ac:dyDescent="0.35">
      <c r="A567" s="9">
        <v>565</v>
      </c>
      <c r="B567" s="7" t="s">
        <v>566</v>
      </c>
      <c r="C567" s="7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2">
        <f>E567/D567</f>
        <v>0</v>
      </c>
      <c r="P567" s="22">
        <f>IF(ISERROR(E567/L567),0,E567/L567)</f>
        <v>0</v>
      </c>
      <c r="Q567" s="1" t="s">
        <v>8317</v>
      </c>
      <c r="R567" s="39" t="s">
        <v>8318</v>
      </c>
      <c r="S567" s="41">
        <f>(((J567/60)/60)/24)+DATE(1970,1,1)</f>
        <v>42165.785289351858</v>
      </c>
      <c r="T567" s="42">
        <f>(((I567/60)/60)/24)+DATE(1970,1,1)</f>
        <v>42195.785289351858</v>
      </c>
    </row>
    <row r="568" spans="1:20" customFormat="1" ht="43.5" x14ac:dyDescent="0.35">
      <c r="A568" s="9">
        <v>566</v>
      </c>
      <c r="B568" s="7" t="s">
        <v>567</v>
      </c>
      <c r="C568" s="7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2">
        <f>E568/D568</f>
        <v>2.0000000000000001E-4</v>
      </c>
      <c r="P568" s="22">
        <f>IF(ISERROR(E568/L568),0,E568/L568)</f>
        <v>1</v>
      </c>
      <c r="Q568" s="1" t="s">
        <v>8317</v>
      </c>
      <c r="R568" s="39" t="s">
        <v>8318</v>
      </c>
      <c r="S568" s="41">
        <f>(((J568/60)/60)/24)+DATE(1970,1,1)</f>
        <v>42535.68440972222</v>
      </c>
      <c r="T568" s="42">
        <f>(((I568/60)/60)/24)+DATE(1970,1,1)</f>
        <v>42565.68440972222</v>
      </c>
    </row>
    <row r="569" spans="1:20" customFormat="1" ht="43.5" x14ac:dyDescent="0.35">
      <c r="A569" s="9">
        <v>567</v>
      </c>
      <c r="B569" s="7" t="s">
        <v>568</v>
      </c>
      <c r="C569" s="7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2">
        <f>E569/D569</f>
        <v>0</v>
      </c>
      <c r="P569" s="22">
        <f>IF(ISERROR(E569/L569),0,E569/L569)</f>
        <v>0</v>
      </c>
      <c r="Q569" s="1" t="s">
        <v>8317</v>
      </c>
      <c r="R569" s="39" t="s">
        <v>8318</v>
      </c>
      <c r="S569" s="41">
        <f>(((J569/60)/60)/24)+DATE(1970,1,1)</f>
        <v>41975.842523148152</v>
      </c>
      <c r="T569" s="42">
        <f>(((I569/60)/60)/24)+DATE(1970,1,1)</f>
        <v>42005.842523148152</v>
      </c>
    </row>
    <row r="570" spans="1:20" customFormat="1" ht="58" x14ac:dyDescent="0.35">
      <c r="A570" s="9">
        <v>568</v>
      </c>
      <c r="B570" s="7" t="s">
        <v>569</v>
      </c>
      <c r="C570" s="7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2">
        <f>E570/D570</f>
        <v>0.01</v>
      </c>
      <c r="P570" s="22">
        <f>IF(ISERROR(E570/L570),0,E570/L570)</f>
        <v>49</v>
      </c>
      <c r="Q570" s="1" t="s">
        <v>8317</v>
      </c>
      <c r="R570" s="39" t="s">
        <v>8318</v>
      </c>
      <c r="S570" s="41">
        <f>(((J570/60)/60)/24)+DATE(1970,1,1)</f>
        <v>42348.9215625</v>
      </c>
      <c r="T570" s="42">
        <f>(((I570/60)/60)/24)+DATE(1970,1,1)</f>
        <v>42385.458333333328</v>
      </c>
    </row>
    <row r="571" spans="1:20" customFormat="1" ht="43.5" x14ac:dyDescent="0.35">
      <c r="A571" s="9">
        <v>569</v>
      </c>
      <c r="B571" s="7" t="s">
        <v>570</v>
      </c>
      <c r="C571" s="7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2">
        <f>E571/D571</f>
        <v>8.0000000000000002E-3</v>
      </c>
      <c r="P571" s="22">
        <f>IF(ISERROR(E571/L571),0,E571/L571)</f>
        <v>20</v>
      </c>
      <c r="Q571" s="1" t="s">
        <v>8317</v>
      </c>
      <c r="R571" s="39" t="s">
        <v>8318</v>
      </c>
      <c r="S571" s="41">
        <f>(((J571/60)/60)/24)+DATE(1970,1,1)</f>
        <v>42340.847361111111</v>
      </c>
      <c r="T571" s="42">
        <f>(((I571/60)/60)/24)+DATE(1970,1,1)</f>
        <v>42370.847361111111</v>
      </c>
    </row>
    <row r="572" spans="1:20" customFormat="1" ht="29" x14ac:dyDescent="0.35">
      <c r="A572" s="9">
        <v>570</v>
      </c>
      <c r="B572" s="7" t="s">
        <v>571</v>
      </c>
      <c r="C572" s="7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2">
        <f>E572/D572</f>
        <v>1.6705882352941177E-3</v>
      </c>
      <c r="P572" s="22">
        <f>IF(ISERROR(E572/L572),0,E572/L572)</f>
        <v>142</v>
      </c>
      <c r="Q572" s="1" t="s">
        <v>8317</v>
      </c>
      <c r="R572" s="39" t="s">
        <v>8318</v>
      </c>
      <c r="S572" s="41">
        <f>(((J572/60)/60)/24)+DATE(1970,1,1)</f>
        <v>42388.798252314817</v>
      </c>
      <c r="T572" s="42">
        <f>(((I572/60)/60)/24)+DATE(1970,1,1)</f>
        <v>42418.798252314817</v>
      </c>
    </row>
    <row r="573" spans="1:20" customFormat="1" ht="43.5" x14ac:dyDescent="0.35">
      <c r="A573" s="9">
        <v>571</v>
      </c>
      <c r="B573" s="7" t="s">
        <v>572</v>
      </c>
      <c r="C573" s="7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2">
        <f>E573/D573</f>
        <v>4.2399999999999998E-3</v>
      </c>
      <c r="P573" s="22">
        <f>IF(ISERROR(E573/L573),0,E573/L573)</f>
        <v>53</v>
      </c>
      <c r="Q573" s="1" t="s">
        <v>8317</v>
      </c>
      <c r="R573" s="39" t="s">
        <v>8318</v>
      </c>
      <c r="S573" s="41">
        <f>(((J573/60)/60)/24)+DATE(1970,1,1)</f>
        <v>42192.816238425927</v>
      </c>
      <c r="T573" s="42">
        <f>(((I573/60)/60)/24)+DATE(1970,1,1)</f>
        <v>42212.165972222225</v>
      </c>
    </row>
    <row r="574" spans="1:20" customFormat="1" ht="43.5" x14ac:dyDescent="0.35">
      <c r="A574" s="9">
        <v>572</v>
      </c>
      <c r="B574" s="7" t="s">
        <v>573</v>
      </c>
      <c r="C574" s="7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2">
        <f>E574/D574</f>
        <v>0</v>
      </c>
      <c r="P574" s="22">
        <f>IF(ISERROR(E574/L574),0,E574/L574)</f>
        <v>0</v>
      </c>
      <c r="Q574" s="1" t="s">
        <v>8317</v>
      </c>
      <c r="R574" s="39" t="s">
        <v>8318</v>
      </c>
      <c r="S574" s="41">
        <f>(((J574/60)/60)/24)+DATE(1970,1,1)</f>
        <v>42282.71629629629</v>
      </c>
      <c r="T574" s="42">
        <f>(((I574/60)/60)/24)+DATE(1970,1,1)</f>
        <v>42312.757962962962</v>
      </c>
    </row>
    <row r="575" spans="1:20" customFormat="1" ht="43.5" x14ac:dyDescent="0.35">
      <c r="A575" s="9">
        <v>573</v>
      </c>
      <c r="B575" s="7" t="s">
        <v>574</v>
      </c>
      <c r="C575" s="7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2">
        <f>E575/D575</f>
        <v>3.892538925389254E-3</v>
      </c>
      <c r="P575" s="22">
        <f>IF(ISERROR(E575/L575),0,E575/L575)</f>
        <v>38.444444444444443</v>
      </c>
      <c r="Q575" s="1" t="s">
        <v>8317</v>
      </c>
      <c r="R575" s="39" t="s">
        <v>8318</v>
      </c>
      <c r="S575" s="41">
        <f>(((J575/60)/60)/24)+DATE(1970,1,1)</f>
        <v>41963.050127314811</v>
      </c>
      <c r="T575" s="42">
        <f>(((I575/60)/60)/24)+DATE(1970,1,1)</f>
        <v>42022.05</v>
      </c>
    </row>
    <row r="576" spans="1:20" customFormat="1" ht="43.5" x14ac:dyDescent="0.35">
      <c r="A576" s="9">
        <v>574</v>
      </c>
      <c r="B576" s="7" t="s">
        <v>575</v>
      </c>
      <c r="C576" s="7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2">
        <f>E576/D576</f>
        <v>7.1556350626118068E-3</v>
      </c>
      <c r="P576" s="22">
        <f>IF(ISERROR(E576/L576),0,E576/L576)</f>
        <v>20</v>
      </c>
      <c r="Q576" s="1" t="s">
        <v>8317</v>
      </c>
      <c r="R576" s="39" t="s">
        <v>8318</v>
      </c>
      <c r="S576" s="41">
        <f>(((J576/60)/60)/24)+DATE(1970,1,1)</f>
        <v>42632.443368055552</v>
      </c>
      <c r="T576" s="42">
        <f>(((I576/60)/60)/24)+DATE(1970,1,1)</f>
        <v>42662.443368055552</v>
      </c>
    </row>
    <row r="577" spans="1:20" customFormat="1" ht="43.5" x14ac:dyDescent="0.35">
      <c r="A577" s="9">
        <v>575</v>
      </c>
      <c r="B577" s="7" t="s">
        <v>576</v>
      </c>
      <c r="C577" s="7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2">
        <f>E577/D577</f>
        <v>4.3166666666666666E-3</v>
      </c>
      <c r="P577" s="22">
        <f>IF(ISERROR(E577/L577),0,E577/L577)</f>
        <v>64.75</v>
      </c>
      <c r="Q577" s="1" t="s">
        <v>8317</v>
      </c>
      <c r="R577" s="39" t="s">
        <v>8318</v>
      </c>
      <c r="S577" s="41">
        <f>(((J577/60)/60)/24)+DATE(1970,1,1)</f>
        <v>42138.692627314813</v>
      </c>
      <c r="T577" s="42">
        <f>(((I577/60)/60)/24)+DATE(1970,1,1)</f>
        <v>42168.692627314813</v>
      </c>
    </row>
    <row r="578" spans="1:20" customFormat="1" ht="43.5" x14ac:dyDescent="0.35">
      <c r="A578" s="9">
        <v>576</v>
      </c>
      <c r="B578" s="7" t="s">
        <v>577</v>
      </c>
      <c r="C578" s="7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2">
        <f>E578/D578</f>
        <v>1.2500000000000001E-5</v>
      </c>
      <c r="P578" s="22">
        <f>IF(ISERROR(E578/L578),0,E578/L578)</f>
        <v>1</v>
      </c>
      <c r="Q578" s="1" t="s">
        <v>8317</v>
      </c>
      <c r="R578" s="39" t="s">
        <v>8318</v>
      </c>
      <c r="S578" s="41">
        <f>(((J578/60)/60)/24)+DATE(1970,1,1)</f>
        <v>42031.471666666665</v>
      </c>
      <c r="T578" s="42">
        <f>(((I578/60)/60)/24)+DATE(1970,1,1)</f>
        <v>42091.43</v>
      </c>
    </row>
    <row r="579" spans="1:20" customFormat="1" ht="43.5" x14ac:dyDescent="0.35">
      <c r="A579" s="9">
        <v>577</v>
      </c>
      <c r="B579" s="7" t="s">
        <v>578</v>
      </c>
      <c r="C579" s="7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2">
        <f>E579/D579</f>
        <v>2E-3</v>
      </c>
      <c r="P579" s="22">
        <f>IF(ISERROR(E579/L579),0,E579/L579)</f>
        <v>10</v>
      </c>
      <c r="Q579" s="1" t="s">
        <v>8317</v>
      </c>
      <c r="R579" s="39" t="s">
        <v>8318</v>
      </c>
      <c r="S579" s="41">
        <f>(((J579/60)/60)/24)+DATE(1970,1,1)</f>
        <v>42450.589143518519</v>
      </c>
      <c r="T579" s="42">
        <f>(((I579/60)/60)/24)+DATE(1970,1,1)</f>
        <v>42510.589143518519</v>
      </c>
    </row>
    <row r="580" spans="1:20" customFormat="1" ht="29" x14ac:dyDescent="0.35">
      <c r="A580" s="9">
        <v>578</v>
      </c>
      <c r="B580" s="7" t="s">
        <v>579</v>
      </c>
      <c r="C580" s="7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2">
        <f>E580/D580</f>
        <v>1.12E-4</v>
      </c>
      <c r="P580" s="22">
        <f>IF(ISERROR(E580/L580),0,E580/L580)</f>
        <v>2</v>
      </c>
      <c r="Q580" s="1" t="s">
        <v>8317</v>
      </c>
      <c r="R580" s="39" t="s">
        <v>8318</v>
      </c>
      <c r="S580" s="41">
        <f>(((J580/60)/60)/24)+DATE(1970,1,1)</f>
        <v>42230.578622685185</v>
      </c>
      <c r="T580" s="42">
        <f>(((I580/60)/60)/24)+DATE(1970,1,1)</f>
        <v>42254.578622685185</v>
      </c>
    </row>
    <row r="581" spans="1:20" customFormat="1" ht="29" x14ac:dyDescent="0.35">
      <c r="A581" s="9">
        <v>579</v>
      </c>
      <c r="B581" s="7" t="s">
        <v>580</v>
      </c>
      <c r="C581" s="7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2">
        <f>E581/D581</f>
        <v>1.4583333333333334E-2</v>
      </c>
      <c r="P581" s="22">
        <f>IF(ISERROR(E581/L581),0,E581/L581)</f>
        <v>35</v>
      </c>
      <c r="Q581" s="1" t="s">
        <v>8317</v>
      </c>
      <c r="R581" s="39" t="s">
        <v>8318</v>
      </c>
      <c r="S581" s="41">
        <f>(((J581/60)/60)/24)+DATE(1970,1,1)</f>
        <v>41968.852118055554</v>
      </c>
      <c r="T581" s="42">
        <f>(((I581/60)/60)/24)+DATE(1970,1,1)</f>
        <v>41998.852118055554</v>
      </c>
    </row>
    <row r="582" spans="1:20" customFormat="1" ht="43.5" x14ac:dyDescent="0.35">
      <c r="A582" s="9">
        <v>580</v>
      </c>
      <c r="B582" s="7" t="s">
        <v>581</v>
      </c>
      <c r="C582" s="7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2">
        <f>E582/D582</f>
        <v>3.3333333333333332E-4</v>
      </c>
      <c r="P582" s="22">
        <f>IF(ISERROR(E582/L582),0,E582/L582)</f>
        <v>1</v>
      </c>
      <c r="Q582" s="1" t="s">
        <v>8317</v>
      </c>
      <c r="R582" s="39" t="s">
        <v>8318</v>
      </c>
      <c r="S582" s="41">
        <f>(((J582/60)/60)/24)+DATE(1970,1,1)</f>
        <v>42605.908182870371</v>
      </c>
      <c r="T582" s="42">
        <f>(((I582/60)/60)/24)+DATE(1970,1,1)</f>
        <v>42635.908182870371</v>
      </c>
    </row>
    <row r="583" spans="1:20" customFormat="1" ht="43.5" x14ac:dyDescent="0.35">
      <c r="A583" s="9">
        <v>581</v>
      </c>
      <c r="B583" s="7" t="s">
        <v>582</v>
      </c>
      <c r="C583" s="7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2">
        <f>E583/D583</f>
        <v>0</v>
      </c>
      <c r="P583" s="22">
        <f>IF(ISERROR(E583/L583),0,E583/L583)</f>
        <v>0</v>
      </c>
      <c r="Q583" s="1" t="s">
        <v>8317</v>
      </c>
      <c r="R583" s="39" t="s">
        <v>8318</v>
      </c>
      <c r="S583" s="41">
        <f>(((J583/60)/60)/24)+DATE(1970,1,1)</f>
        <v>42188.012777777782</v>
      </c>
      <c r="T583" s="42">
        <f>(((I583/60)/60)/24)+DATE(1970,1,1)</f>
        <v>42218.012777777782</v>
      </c>
    </row>
    <row r="584" spans="1:20" customFormat="1" ht="43.5" x14ac:dyDescent="0.35">
      <c r="A584" s="9">
        <v>582</v>
      </c>
      <c r="B584" s="7" t="s">
        <v>583</v>
      </c>
      <c r="C584" s="7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2">
        <f>E584/D584</f>
        <v>0</v>
      </c>
      <c r="P584" s="22">
        <f>IF(ISERROR(E584/L584),0,E584/L584)</f>
        <v>0</v>
      </c>
      <c r="Q584" s="1" t="s">
        <v>8317</v>
      </c>
      <c r="R584" s="39" t="s">
        <v>8318</v>
      </c>
      <c r="S584" s="41">
        <f>(((J584/60)/60)/24)+DATE(1970,1,1)</f>
        <v>42055.739803240736</v>
      </c>
      <c r="T584" s="42">
        <f>(((I584/60)/60)/24)+DATE(1970,1,1)</f>
        <v>42078.75</v>
      </c>
    </row>
    <row r="585" spans="1:20" customFormat="1" ht="29" x14ac:dyDescent="0.35">
      <c r="A585" s="9">
        <v>583</v>
      </c>
      <c r="B585" s="7" t="s">
        <v>584</v>
      </c>
      <c r="C585" s="7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2">
        <f>E585/D585</f>
        <v>1.1111111111111112E-4</v>
      </c>
      <c r="P585" s="22">
        <f>IF(ISERROR(E585/L585),0,E585/L585)</f>
        <v>1</v>
      </c>
      <c r="Q585" s="1" t="s">
        <v>8317</v>
      </c>
      <c r="R585" s="39" t="s">
        <v>8318</v>
      </c>
      <c r="S585" s="41">
        <f>(((J585/60)/60)/24)+DATE(1970,1,1)</f>
        <v>42052.93850694444</v>
      </c>
      <c r="T585" s="42">
        <f>(((I585/60)/60)/24)+DATE(1970,1,1)</f>
        <v>42082.896840277783</v>
      </c>
    </row>
    <row r="586" spans="1:20" customFormat="1" ht="29" x14ac:dyDescent="0.35">
      <c r="A586" s="9">
        <v>584</v>
      </c>
      <c r="B586" s="7" t="s">
        <v>585</v>
      </c>
      <c r="C586" s="7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2">
        <f>E586/D586</f>
        <v>0.01</v>
      </c>
      <c r="P586" s="22">
        <f>IF(ISERROR(E586/L586),0,E586/L586)</f>
        <v>5</v>
      </c>
      <c r="Q586" s="1" t="s">
        <v>8317</v>
      </c>
      <c r="R586" s="39" t="s">
        <v>8318</v>
      </c>
      <c r="S586" s="41">
        <f>(((J586/60)/60)/24)+DATE(1970,1,1)</f>
        <v>42049.716620370367</v>
      </c>
      <c r="T586" s="42">
        <f>(((I586/60)/60)/24)+DATE(1970,1,1)</f>
        <v>42079.674953703703</v>
      </c>
    </row>
    <row r="587" spans="1:20" customFormat="1" ht="43.5" x14ac:dyDescent="0.35">
      <c r="A587" s="9">
        <v>585</v>
      </c>
      <c r="B587" s="7" t="s">
        <v>586</v>
      </c>
      <c r="C587" s="7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2">
        <f>E587/D587</f>
        <v>0</v>
      </c>
      <c r="P587" s="22">
        <f>IF(ISERROR(E587/L587),0,E587/L587)</f>
        <v>0</v>
      </c>
      <c r="Q587" s="1" t="s">
        <v>8317</v>
      </c>
      <c r="R587" s="39" t="s">
        <v>8318</v>
      </c>
      <c r="S587" s="41">
        <f>(((J587/60)/60)/24)+DATE(1970,1,1)</f>
        <v>42283.3909375</v>
      </c>
      <c r="T587" s="42">
        <f>(((I587/60)/60)/24)+DATE(1970,1,1)</f>
        <v>42339</v>
      </c>
    </row>
    <row r="588" spans="1:20" customFormat="1" ht="29" x14ac:dyDescent="0.35">
      <c r="A588" s="9">
        <v>586</v>
      </c>
      <c r="B588" s="7" t="s">
        <v>587</v>
      </c>
      <c r="C588" s="7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2">
        <f>E588/D588</f>
        <v>5.5999999999999999E-3</v>
      </c>
      <c r="P588" s="22">
        <f>IF(ISERROR(E588/L588),0,E588/L588)</f>
        <v>14</v>
      </c>
      <c r="Q588" s="1" t="s">
        <v>8317</v>
      </c>
      <c r="R588" s="39" t="s">
        <v>8318</v>
      </c>
      <c r="S588" s="41">
        <f>(((J588/60)/60)/24)+DATE(1970,1,1)</f>
        <v>42020.854247685187</v>
      </c>
      <c r="T588" s="42">
        <f>(((I588/60)/60)/24)+DATE(1970,1,1)</f>
        <v>42050.854247685187</v>
      </c>
    </row>
    <row r="589" spans="1:20" customFormat="1" ht="72.5" x14ac:dyDescent="0.35">
      <c r="A589" s="9">
        <v>587</v>
      </c>
      <c r="B589" s="7" t="s">
        <v>588</v>
      </c>
      <c r="C589" s="7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2">
        <f>E589/D589</f>
        <v>9.0833333333333335E-2</v>
      </c>
      <c r="P589" s="22">
        <f>IF(ISERROR(E589/L589),0,E589/L589)</f>
        <v>389.28571428571428</v>
      </c>
      <c r="Q589" s="1" t="s">
        <v>8317</v>
      </c>
      <c r="R589" s="39" t="s">
        <v>8318</v>
      </c>
      <c r="S589" s="41">
        <f>(((J589/60)/60)/24)+DATE(1970,1,1)</f>
        <v>42080.757326388892</v>
      </c>
      <c r="T589" s="42">
        <f>(((I589/60)/60)/24)+DATE(1970,1,1)</f>
        <v>42110.757326388892</v>
      </c>
    </row>
    <row r="590" spans="1:20" customFormat="1" ht="43.5" x14ac:dyDescent="0.35">
      <c r="A590" s="9">
        <v>588</v>
      </c>
      <c r="B590" s="7" t="s">
        <v>589</v>
      </c>
      <c r="C590" s="7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2">
        <f>E590/D590</f>
        <v>3.3444444444444443E-2</v>
      </c>
      <c r="P590" s="22">
        <f>IF(ISERROR(E590/L590),0,E590/L590)</f>
        <v>150.5</v>
      </c>
      <c r="Q590" s="1" t="s">
        <v>8317</v>
      </c>
      <c r="R590" s="39" t="s">
        <v>8318</v>
      </c>
      <c r="S590" s="41">
        <f>(((J590/60)/60)/24)+DATE(1970,1,1)</f>
        <v>42631.769513888896</v>
      </c>
      <c r="T590" s="42">
        <f>(((I590/60)/60)/24)+DATE(1970,1,1)</f>
        <v>42691.811180555553</v>
      </c>
    </row>
    <row r="591" spans="1:20" customFormat="1" x14ac:dyDescent="0.35">
      <c r="A591" s="9">
        <v>589</v>
      </c>
      <c r="B591" s="7" t="s">
        <v>590</v>
      </c>
      <c r="C591" s="7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2">
        <f>E591/D591</f>
        <v>1.3333333333333334E-4</v>
      </c>
      <c r="P591" s="22">
        <f>IF(ISERROR(E591/L591),0,E591/L591)</f>
        <v>1</v>
      </c>
      <c r="Q591" s="1" t="s">
        <v>8317</v>
      </c>
      <c r="R591" s="39" t="s">
        <v>8318</v>
      </c>
      <c r="S591" s="41">
        <f>(((J591/60)/60)/24)+DATE(1970,1,1)</f>
        <v>42178.614571759259</v>
      </c>
      <c r="T591" s="42">
        <f>(((I591/60)/60)/24)+DATE(1970,1,1)</f>
        <v>42193.614571759259</v>
      </c>
    </row>
    <row r="592" spans="1:20" customFormat="1" ht="43.5" x14ac:dyDescent="0.35">
      <c r="A592" s="9">
        <v>590</v>
      </c>
      <c r="B592" s="7" t="s">
        <v>591</v>
      </c>
      <c r="C592" s="7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2">
        <f>E592/D592</f>
        <v>4.4600000000000001E-2</v>
      </c>
      <c r="P592" s="22">
        <f>IF(ISERROR(E592/L592),0,E592/L592)</f>
        <v>24.777777777777779</v>
      </c>
      <c r="Q592" s="1" t="s">
        <v>8317</v>
      </c>
      <c r="R592" s="39" t="s">
        <v>8318</v>
      </c>
      <c r="S592" s="41">
        <f>(((J592/60)/60)/24)+DATE(1970,1,1)</f>
        <v>42377.554756944446</v>
      </c>
      <c r="T592" s="42">
        <f>(((I592/60)/60)/24)+DATE(1970,1,1)</f>
        <v>42408.542361111111</v>
      </c>
    </row>
    <row r="593" spans="1:20" customFormat="1" ht="43.5" x14ac:dyDescent="0.35">
      <c r="A593" s="9">
        <v>591</v>
      </c>
      <c r="B593" s="7" t="s">
        <v>592</v>
      </c>
      <c r="C593" s="7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2">
        <f>E593/D593</f>
        <v>6.0999999999999997E-4</v>
      </c>
      <c r="P593" s="22">
        <f>IF(ISERROR(E593/L593),0,E593/L593)</f>
        <v>30.5</v>
      </c>
      <c r="Q593" s="1" t="s">
        <v>8317</v>
      </c>
      <c r="R593" s="39" t="s">
        <v>8318</v>
      </c>
      <c r="S593" s="41">
        <f>(((J593/60)/60)/24)+DATE(1970,1,1)</f>
        <v>42177.543171296296</v>
      </c>
      <c r="T593" s="42">
        <f>(((I593/60)/60)/24)+DATE(1970,1,1)</f>
        <v>42207.543171296296</v>
      </c>
    </row>
    <row r="594" spans="1:20" customFormat="1" ht="43.5" x14ac:dyDescent="0.35">
      <c r="A594" s="9">
        <v>592</v>
      </c>
      <c r="B594" s="7" t="s">
        <v>593</v>
      </c>
      <c r="C594" s="7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2">
        <f>E594/D594</f>
        <v>3.3333333333333333E-2</v>
      </c>
      <c r="P594" s="22">
        <f>IF(ISERROR(E594/L594),0,E594/L594)</f>
        <v>250</v>
      </c>
      <c r="Q594" s="1" t="s">
        <v>8317</v>
      </c>
      <c r="R594" s="39" t="s">
        <v>8318</v>
      </c>
      <c r="S594" s="41">
        <f>(((J594/60)/60)/24)+DATE(1970,1,1)</f>
        <v>41946.232175925928</v>
      </c>
      <c r="T594" s="42">
        <f>(((I594/60)/60)/24)+DATE(1970,1,1)</f>
        <v>41976.232175925921</v>
      </c>
    </row>
    <row r="595" spans="1:20" customFormat="1" ht="43.5" x14ac:dyDescent="0.35">
      <c r="A595" s="9">
        <v>593</v>
      </c>
      <c r="B595" s="7" t="s">
        <v>594</v>
      </c>
      <c r="C595" s="7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2">
        <f>E595/D595</f>
        <v>0.23</v>
      </c>
      <c r="P595" s="22">
        <f>IF(ISERROR(E595/L595),0,E595/L595)</f>
        <v>16.428571428571427</v>
      </c>
      <c r="Q595" s="1" t="s">
        <v>8317</v>
      </c>
      <c r="R595" s="39" t="s">
        <v>8318</v>
      </c>
      <c r="S595" s="41">
        <f>(((J595/60)/60)/24)+DATE(1970,1,1)</f>
        <v>42070.677604166667</v>
      </c>
      <c r="T595" s="42">
        <f>(((I595/60)/60)/24)+DATE(1970,1,1)</f>
        <v>42100.635937500003</v>
      </c>
    </row>
    <row r="596" spans="1:20" customFormat="1" ht="29" x14ac:dyDescent="0.35">
      <c r="A596" s="9">
        <v>594</v>
      </c>
      <c r="B596" s="7" t="s">
        <v>595</v>
      </c>
      <c r="C596" s="7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2">
        <f>E596/D596</f>
        <v>1.0399999999999999E-3</v>
      </c>
      <c r="P596" s="22">
        <f>IF(ISERROR(E596/L596),0,E596/L596)</f>
        <v>13</v>
      </c>
      <c r="Q596" s="1" t="s">
        <v>8317</v>
      </c>
      <c r="R596" s="39" t="s">
        <v>8318</v>
      </c>
      <c r="S596" s="41">
        <f>(((J596/60)/60)/24)+DATE(1970,1,1)</f>
        <v>42446.780162037037</v>
      </c>
      <c r="T596" s="42">
        <f>(((I596/60)/60)/24)+DATE(1970,1,1)</f>
        <v>42476.780162037037</v>
      </c>
    </row>
    <row r="597" spans="1:20" customFormat="1" ht="43.5" x14ac:dyDescent="0.35">
      <c r="A597" s="9">
        <v>595</v>
      </c>
      <c r="B597" s="7" t="s">
        <v>596</v>
      </c>
      <c r="C597" s="7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2">
        <f>E597/D597</f>
        <v>4.2599999999999999E-3</v>
      </c>
      <c r="P597" s="22">
        <f>IF(ISERROR(E597/L597),0,E597/L597)</f>
        <v>53.25</v>
      </c>
      <c r="Q597" s="1" t="s">
        <v>8317</v>
      </c>
      <c r="R597" s="39" t="s">
        <v>8318</v>
      </c>
      <c r="S597" s="41">
        <f>(((J597/60)/60)/24)+DATE(1970,1,1)</f>
        <v>42083.069884259254</v>
      </c>
      <c r="T597" s="42">
        <f>(((I597/60)/60)/24)+DATE(1970,1,1)</f>
        <v>42128.069884259254</v>
      </c>
    </row>
    <row r="598" spans="1:20" customFormat="1" ht="29" x14ac:dyDescent="0.35">
      <c r="A598" s="9">
        <v>596</v>
      </c>
      <c r="B598" s="7" t="s">
        <v>597</v>
      </c>
      <c r="C598" s="7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2">
        <f>E598/D598</f>
        <v>2.9999999999999997E-4</v>
      </c>
      <c r="P598" s="22">
        <f>IF(ISERROR(E598/L598),0,E598/L598)</f>
        <v>3</v>
      </c>
      <c r="Q598" s="1" t="s">
        <v>8317</v>
      </c>
      <c r="R598" s="39" t="s">
        <v>8318</v>
      </c>
      <c r="S598" s="41">
        <f>(((J598/60)/60)/24)+DATE(1970,1,1)</f>
        <v>42646.896898148145</v>
      </c>
      <c r="T598" s="42">
        <f>(((I598/60)/60)/24)+DATE(1970,1,1)</f>
        <v>42676.896898148145</v>
      </c>
    </row>
    <row r="599" spans="1:20" customFormat="1" ht="43.5" x14ac:dyDescent="0.35">
      <c r="A599" s="9">
        <v>597</v>
      </c>
      <c r="B599" s="7" t="s">
        <v>598</v>
      </c>
      <c r="C599" s="7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2">
        <f>E599/D599</f>
        <v>2.6666666666666666E-3</v>
      </c>
      <c r="P599" s="22">
        <f>IF(ISERROR(E599/L599),0,E599/L599)</f>
        <v>10</v>
      </c>
      <c r="Q599" s="1" t="s">
        <v>8317</v>
      </c>
      <c r="R599" s="39" t="s">
        <v>8318</v>
      </c>
      <c r="S599" s="41">
        <f>(((J599/60)/60)/24)+DATE(1970,1,1)</f>
        <v>42545.705266203702</v>
      </c>
      <c r="T599" s="42">
        <f>(((I599/60)/60)/24)+DATE(1970,1,1)</f>
        <v>42582.666666666672</v>
      </c>
    </row>
    <row r="600" spans="1:20" customFormat="1" ht="29" x14ac:dyDescent="0.35">
      <c r="A600" s="9">
        <v>598</v>
      </c>
      <c r="B600" s="7" t="s">
        <v>599</v>
      </c>
      <c r="C600" s="7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2">
        <f>E600/D600</f>
        <v>0.34</v>
      </c>
      <c r="P600" s="22">
        <f>IF(ISERROR(E600/L600),0,E600/L600)</f>
        <v>121.42857142857143</v>
      </c>
      <c r="Q600" s="1" t="s">
        <v>8317</v>
      </c>
      <c r="R600" s="39" t="s">
        <v>8318</v>
      </c>
      <c r="S600" s="41">
        <f>(((J600/60)/60)/24)+DATE(1970,1,1)</f>
        <v>41948.00209490741</v>
      </c>
      <c r="T600" s="42">
        <f>(((I600/60)/60)/24)+DATE(1970,1,1)</f>
        <v>41978.00209490741</v>
      </c>
    </row>
    <row r="601" spans="1:20" customFormat="1" ht="43.5" x14ac:dyDescent="0.35">
      <c r="A601" s="9">
        <v>599</v>
      </c>
      <c r="B601" s="7" t="s">
        <v>600</v>
      </c>
      <c r="C601" s="7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2">
        <f>E601/D601</f>
        <v>6.2E-4</v>
      </c>
      <c r="P601" s="22">
        <f>IF(ISERROR(E601/L601),0,E601/L601)</f>
        <v>15.5</v>
      </c>
      <c r="Q601" s="1" t="s">
        <v>8317</v>
      </c>
      <c r="R601" s="39" t="s">
        <v>8318</v>
      </c>
      <c r="S601" s="41">
        <f>(((J601/60)/60)/24)+DATE(1970,1,1)</f>
        <v>42047.812523148154</v>
      </c>
      <c r="T601" s="42">
        <f>(((I601/60)/60)/24)+DATE(1970,1,1)</f>
        <v>42071.636111111111</v>
      </c>
    </row>
    <row r="602" spans="1:20" customFormat="1" ht="29" x14ac:dyDescent="0.35">
      <c r="A602" s="9">
        <v>600</v>
      </c>
      <c r="B602" s="7" t="s">
        <v>601</v>
      </c>
      <c r="C602" s="7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2">
        <f>E602/D602</f>
        <v>0.02</v>
      </c>
      <c r="P602" s="22">
        <f>IF(ISERROR(E602/L602),0,E602/L602)</f>
        <v>100</v>
      </c>
      <c r="Q602" s="1" t="s">
        <v>8317</v>
      </c>
      <c r="R602" s="39" t="s">
        <v>8318</v>
      </c>
      <c r="S602" s="41">
        <f>(((J602/60)/60)/24)+DATE(1970,1,1)</f>
        <v>42073.798171296294</v>
      </c>
      <c r="T602" s="42">
        <f>(((I602/60)/60)/24)+DATE(1970,1,1)</f>
        <v>42133.798171296294</v>
      </c>
    </row>
    <row r="603" spans="1:20" customFormat="1" ht="43.5" x14ac:dyDescent="0.35">
      <c r="A603" s="9">
        <v>601</v>
      </c>
      <c r="B603" s="7" t="s">
        <v>602</v>
      </c>
      <c r="C603" s="7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2">
        <f>E603/D603</f>
        <v>1.4E-2</v>
      </c>
      <c r="P603" s="22">
        <f>IF(ISERROR(E603/L603),0,E603/L603)</f>
        <v>23.333333333333332</v>
      </c>
      <c r="Q603" s="1" t="s">
        <v>8317</v>
      </c>
      <c r="R603" s="39" t="s">
        <v>8318</v>
      </c>
      <c r="S603" s="41">
        <f>(((J603/60)/60)/24)+DATE(1970,1,1)</f>
        <v>41969.858090277776</v>
      </c>
      <c r="T603" s="42">
        <f>(((I603/60)/60)/24)+DATE(1970,1,1)</f>
        <v>41999.858090277776</v>
      </c>
    </row>
    <row r="604" spans="1:20" customFormat="1" ht="43.5" x14ac:dyDescent="0.35">
      <c r="A604" s="9">
        <v>602</v>
      </c>
      <c r="B604" s="7" t="s">
        <v>603</v>
      </c>
      <c r="C604" s="7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2">
        <f>E604/D604</f>
        <v>0</v>
      </c>
      <c r="P604" s="22">
        <f>IF(ISERROR(E604/L604),0,E604/L604)</f>
        <v>0</v>
      </c>
      <c r="Q604" s="1" t="s">
        <v>8317</v>
      </c>
      <c r="R604" s="39" t="s">
        <v>8318</v>
      </c>
      <c r="S604" s="41">
        <f>(((J604/60)/60)/24)+DATE(1970,1,1)</f>
        <v>42143.79415509259</v>
      </c>
      <c r="T604" s="42">
        <f>(((I604/60)/60)/24)+DATE(1970,1,1)</f>
        <v>42173.79415509259</v>
      </c>
    </row>
    <row r="605" spans="1:20" customFormat="1" ht="43.5" x14ac:dyDescent="0.35">
      <c r="A605" s="9">
        <v>603</v>
      </c>
      <c r="B605" s="7" t="s">
        <v>604</v>
      </c>
      <c r="C605" s="7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2">
        <f>E605/D605</f>
        <v>3.9334666666666664E-2</v>
      </c>
      <c r="P605" s="22">
        <f>IF(ISERROR(E605/L605),0,E605/L605)</f>
        <v>45.386153846153846</v>
      </c>
      <c r="Q605" s="1" t="s">
        <v>8317</v>
      </c>
      <c r="R605" s="39" t="s">
        <v>8318</v>
      </c>
      <c r="S605" s="41">
        <f>(((J605/60)/60)/24)+DATE(1970,1,1)</f>
        <v>41835.639155092591</v>
      </c>
      <c r="T605" s="42">
        <f>(((I605/60)/60)/24)+DATE(1970,1,1)</f>
        <v>41865.639155092591</v>
      </c>
    </row>
    <row r="606" spans="1:20" customFormat="1" ht="43.5" x14ac:dyDescent="0.35">
      <c r="A606" s="9">
        <v>604</v>
      </c>
      <c r="B606" s="7" t="s">
        <v>605</v>
      </c>
      <c r="C606" s="7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2">
        <f>E606/D606</f>
        <v>0</v>
      </c>
      <c r="P606" s="22">
        <f>IF(ISERROR(E606/L606),0,E606/L606)</f>
        <v>0</v>
      </c>
      <c r="Q606" s="1" t="s">
        <v>8317</v>
      </c>
      <c r="R606" s="39" t="s">
        <v>8318</v>
      </c>
      <c r="S606" s="41">
        <f>(((J606/60)/60)/24)+DATE(1970,1,1)</f>
        <v>41849.035370370373</v>
      </c>
      <c r="T606" s="42">
        <f>(((I606/60)/60)/24)+DATE(1970,1,1)</f>
        <v>41879.035370370373</v>
      </c>
    </row>
    <row r="607" spans="1:20" customFormat="1" ht="29" x14ac:dyDescent="0.35">
      <c r="A607" s="9">
        <v>605</v>
      </c>
      <c r="B607" s="7" t="s">
        <v>606</v>
      </c>
      <c r="C607" s="7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2">
        <f>E607/D607</f>
        <v>2.6200000000000001E-2</v>
      </c>
      <c r="P607" s="22">
        <f>IF(ISERROR(E607/L607),0,E607/L607)</f>
        <v>16.375</v>
      </c>
      <c r="Q607" s="1" t="s">
        <v>8317</v>
      </c>
      <c r="R607" s="39" t="s">
        <v>8318</v>
      </c>
      <c r="S607" s="41">
        <f>(((J607/60)/60)/24)+DATE(1970,1,1)</f>
        <v>42194.357731481476</v>
      </c>
      <c r="T607" s="42">
        <f>(((I607/60)/60)/24)+DATE(1970,1,1)</f>
        <v>42239.357731481476</v>
      </c>
    </row>
    <row r="608" spans="1:20" customFormat="1" ht="43.5" x14ac:dyDescent="0.35">
      <c r="A608" s="9">
        <v>606</v>
      </c>
      <c r="B608" s="7" t="s">
        <v>607</v>
      </c>
      <c r="C608" s="7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2">
        <f>E608/D608</f>
        <v>2E-3</v>
      </c>
      <c r="P608" s="22">
        <f>IF(ISERROR(E608/L608),0,E608/L608)</f>
        <v>10</v>
      </c>
      <c r="Q608" s="1" t="s">
        <v>8317</v>
      </c>
      <c r="R608" s="39" t="s">
        <v>8318</v>
      </c>
      <c r="S608" s="41">
        <f>(((J608/60)/60)/24)+DATE(1970,1,1)</f>
        <v>42102.650567129633</v>
      </c>
      <c r="T608" s="42">
        <f>(((I608/60)/60)/24)+DATE(1970,1,1)</f>
        <v>42148.625</v>
      </c>
    </row>
    <row r="609" spans="1:20" customFormat="1" ht="43.5" x14ac:dyDescent="0.35">
      <c r="A609" s="9">
        <v>607</v>
      </c>
      <c r="B609" s="7" t="s">
        <v>608</v>
      </c>
      <c r="C609" s="7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2">
        <f>E609/D609</f>
        <v>0</v>
      </c>
      <c r="P609" s="22">
        <f>IF(ISERROR(E609/L609),0,E609/L609)</f>
        <v>0</v>
      </c>
      <c r="Q609" s="1" t="s">
        <v>8317</v>
      </c>
      <c r="R609" s="39" t="s">
        <v>8318</v>
      </c>
      <c r="S609" s="41">
        <f>(((J609/60)/60)/24)+DATE(1970,1,1)</f>
        <v>42300.825648148151</v>
      </c>
      <c r="T609" s="42">
        <f>(((I609/60)/60)/24)+DATE(1970,1,1)</f>
        <v>42330.867314814815</v>
      </c>
    </row>
    <row r="610" spans="1:20" customFormat="1" ht="43.5" x14ac:dyDescent="0.35">
      <c r="A610" s="9">
        <v>608</v>
      </c>
      <c r="B610" s="7" t="s">
        <v>609</v>
      </c>
      <c r="C610" s="7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2">
        <f>E610/D610</f>
        <v>9.7400000000000004E-3</v>
      </c>
      <c r="P610" s="22">
        <f>IF(ISERROR(E610/L610),0,E610/L610)</f>
        <v>292.2</v>
      </c>
      <c r="Q610" s="1" t="s">
        <v>8317</v>
      </c>
      <c r="R610" s="39" t="s">
        <v>8318</v>
      </c>
      <c r="S610" s="41">
        <f>(((J610/60)/60)/24)+DATE(1970,1,1)</f>
        <v>42140.921064814815</v>
      </c>
      <c r="T610" s="42">
        <f>(((I610/60)/60)/24)+DATE(1970,1,1)</f>
        <v>42170.921064814815</v>
      </c>
    </row>
    <row r="611" spans="1:20" customFormat="1" ht="43.5" x14ac:dyDescent="0.35">
      <c r="A611" s="9">
        <v>609</v>
      </c>
      <c r="B611" s="7" t="s">
        <v>610</v>
      </c>
      <c r="C611" s="7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2">
        <f>E611/D611</f>
        <v>6.41025641025641E-3</v>
      </c>
      <c r="P611" s="22">
        <f>IF(ISERROR(E611/L611),0,E611/L611)</f>
        <v>5</v>
      </c>
      <c r="Q611" s="1" t="s">
        <v>8317</v>
      </c>
      <c r="R611" s="39" t="s">
        <v>8318</v>
      </c>
      <c r="S611" s="41">
        <f>(((J611/60)/60)/24)+DATE(1970,1,1)</f>
        <v>42307.034074074079</v>
      </c>
      <c r="T611" s="42">
        <f>(((I611/60)/60)/24)+DATE(1970,1,1)</f>
        <v>42337.075740740736</v>
      </c>
    </row>
    <row r="612" spans="1:20" customFormat="1" ht="43.5" x14ac:dyDescent="0.35">
      <c r="A612" s="9">
        <v>610</v>
      </c>
      <c r="B612" s="7" t="s">
        <v>611</v>
      </c>
      <c r="C612" s="7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2">
        <f>E612/D612</f>
        <v>0</v>
      </c>
      <c r="P612" s="22">
        <f>IF(ISERROR(E612/L612),0,E612/L612)</f>
        <v>0</v>
      </c>
      <c r="Q612" s="1" t="s">
        <v>8317</v>
      </c>
      <c r="R612" s="39" t="s">
        <v>8318</v>
      </c>
      <c r="S612" s="41">
        <f>(((J612/60)/60)/24)+DATE(1970,1,1)</f>
        <v>42086.83085648148</v>
      </c>
      <c r="T612" s="42">
        <f>(((I612/60)/60)/24)+DATE(1970,1,1)</f>
        <v>42116.83085648148</v>
      </c>
    </row>
    <row r="613" spans="1:20" customFormat="1" ht="43.5" x14ac:dyDescent="0.35">
      <c r="A613" s="9">
        <v>611</v>
      </c>
      <c r="B613" s="7" t="s">
        <v>612</v>
      </c>
      <c r="C613" s="7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2">
        <f>E613/D613</f>
        <v>0</v>
      </c>
      <c r="P613" s="22">
        <f>IF(ISERROR(E613/L613),0,E613/L613)</f>
        <v>0</v>
      </c>
      <c r="Q613" s="1" t="s">
        <v>8317</v>
      </c>
      <c r="R613" s="39" t="s">
        <v>8318</v>
      </c>
      <c r="S613" s="41">
        <f>(((J613/60)/60)/24)+DATE(1970,1,1)</f>
        <v>42328.560613425929</v>
      </c>
      <c r="T613" s="42">
        <f>(((I613/60)/60)/24)+DATE(1970,1,1)</f>
        <v>42388.560613425929</v>
      </c>
    </row>
    <row r="614" spans="1:20" customFormat="1" ht="29" x14ac:dyDescent="0.35">
      <c r="A614" s="9">
        <v>612</v>
      </c>
      <c r="B614" s="7" t="s">
        <v>613</v>
      </c>
      <c r="C614" s="7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2">
        <f>E614/D614</f>
        <v>0</v>
      </c>
      <c r="P614" s="22">
        <f>IF(ISERROR(E614/L614),0,E614/L614)</f>
        <v>0</v>
      </c>
      <c r="Q614" s="1" t="s">
        <v>8317</v>
      </c>
      <c r="R614" s="39" t="s">
        <v>8318</v>
      </c>
      <c r="S614" s="41">
        <f>(((J614/60)/60)/24)+DATE(1970,1,1)</f>
        <v>42585.031782407401</v>
      </c>
      <c r="T614" s="42">
        <f>(((I614/60)/60)/24)+DATE(1970,1,1)</f>
        <v>42615.031782407401</v>
      </c>
    </row>
    <row r="615" spans="1:20" customFormat="1" ht="43.5" x14ac:dyDescent="0.35">
      <c r="A615" s="9">
        <v>613</v>
      </c>
      <c r="B615" s="7" t="s">
        <v>614</v>
      </c>
      <c r="C615" s="7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2">
        <f>E615/D615</f>
        <v>0.21363333333333334</v>
      </c>
      <c r="P615" s="22">
        <f>IF(ISERROR(E615/L615),0,E615/L615)</f>
        <v>105.93388429752066</v>
      </c>
      <c r="Q615" s="1" t="s">
        <v>8317</v>
      </c>
      <c r="R615" s="39" t="s">
        <v>8318</v>
      </c>
      <c r="S615" s="41">
        <f>(((J615/60)/60)/24)+DATE(1970,1,1)</f>
        <v>42247.496759259258</v>
      </c>
      <c r="T615" s="42">
        <f>(((I615/60)/60)/24)+DATE(1970,1,1)</f>
        <v>42278.207638888889</v>
      </c>
    </row>
    <row r="616" spans="1:20" customFormat="1" ht="43.5" x14ac:dyDescent="0.35">
      <c r="A616" s="9">
        <v>614</v>
      </c>
      <c r="B616" s="7" t="s">
        <v>615</v>
      </c>
      <c r="C616" s="7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2">
        <f>E616/D616</f>
        <v>0</v>
      </c>
      <c r="P616" s="22">
        <f>IF(ISERROR(E616/L616),0,E616/L616)</f>
        <v>0</v>
      </c>
      <c r="Q616" s="1" t="s">
        <v>8317</v>
      </c>
      <c r="R616" s="39" t="s">
        <v>8318</v>
      </c>
      <c r="S616" s="41">
        <f>(((J616/60)/60)/24)+DATE(1970,1,1)</f>
        <v>42515.061805555553</v>
      </c>
      <c r="T616" s="42">
        <f>(((I616/60)/60)/24)+DATE(1970,1,1)</f>
        <v>42545.061805555553</v>
      </c>
    </row>
    <row r="617" spans="1:20" customFormat="1" ht="43.5" x14ac:dyDescent="0.35">
      <c r="A617" s="9">
        <v>615</v>
      </c>
      <c r="B617" s="7" t="s">
        <v>616</v>
      </c>
      <c r="C617" s="7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2">
        <f>E617/D617</f>
        <v>0</v>
      </c>
      <c r="P617" s="22">
        <f>IF(ISERROR(E617/L617),0,E617/L617)</f>
        <v>0</v>
      </c>
      <c r="Q617" s="1" t="s">
        <v>8317</v>
      </c>
      <c r="R617" s="39" t="s">
        <v>8318</v>
      </c>
      <c r="S617" s="41">
        <f>(((J617/60)/60)/24)+DATE(1970,1,1)</f>
        <v>42242.122210648144</v>
      </c>
      <c r="T617" s="42">
        <f>(((I617/60)/60)/24)+DATE(1970,1,1)</f>
        <v>42272.122210648144</v>
      </c>
    </row>
    <row r="618" spans="1:20" customFormat="1" ht="43.5" x14ac:dyDescent="0.35">
      <c r="A618" s="9">
        <v>616</v>
      </c>
      <c r="B618" s="7" t="s">
        <v>617</v>
      </c>
      <c r="C618" s="7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2">
        <f>E618/D618</f>
        <v>0</v>
      </c>
      <c r="P618" s="22">
        <f>IF(ISERROR(E618/L618),0,E618/L618)</f>
        <v>0</v>
      </c>
      <c r="Q618" s="1" t="s">
        <v>8317</v>
      </c>
      <c r="R618" s="39" t="s">
        <v>8318</v>
      </c>
      <c r="S618" s="41">
        <f>(((J618/60)/60)/24)+DATE(1970,1,1)</f>
        <v>42761.376238425932</v>
      </c>
      <c r="T618" s="42">
        <f>(((I618/60)/60)/24)+DATE(1970,1,1)</f>
        <v>42791.376238425932</v>
      </c>
    </row>
    <row r="619" spans="1:20" customFormat="1" ht="43.5" x14ac:dyDescent="0.35">
      <c r="A619" s="9">
        <v>617</v>
      </c>
      <c r="B619" s="7" t="s">
        <v>618</v>
      </c>
      <c r="C619" s="7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2">
        <f>E619/D619</f>
        <v>0.03</v>
      </c>
      <c r="P619" s="22">
        <f>IF(ISERROR(E619/L619),0,E619/L619)</f>
        <v>20</v>
      </c>
      <c r="Q619" s="1" t="s">
        <v>8317</v>
      </c>
      <c r="R619" s="39" t="s">
        <v>8318</v>
      </c>
      <c r="S619" s="41">
        <f>(((J619/60)/60)/24)+DATE(1970,1,1)</f>
        <v>42087.343090277776</v>
      </c>
      <c r="T619" s="42">
        <f>(((I619/60)/60)/24)+DATE(1970,1,1)</f>
        <v>42132.343090277776</v>
      </c>
    </row>
    <row r="620" spans="1:20" customFormat="1" ht="43.5" x14ac:dyDescent="0.35">
      <c r="A620" s="9">
        <v>618</v>
      </c>
      <c r="B620" s="7" t="s">
        <v>619</v>
      </c>
      <c r="C620" s="7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2">
        <f>E620/D620</f>
        <v>0</v>
      </c>
      <c r="P620" s="22">
        <f>IF(ISERROR(E620/L620),0,E620/L620)</f>
        <v>0</v>
      </c>
      <c r="Q620" s="1" t="s">
        <v>8317</v>
      </c>
      <c r="R620" s="39" t="s">
        <v>8318</v>
      </c>
      <c r="S620" s="41">
        <f>(((J620/60)/60)/24)+DATE(1970,1,1)</f>
        <v>42317.810219907406</v>
      </c>
      <c r="T620" s="42">
        <f>(((I620/60)/60)/24)+DATE(1970,1,1)</f>
        <v>42347.810219907406</v>
      </c>
    </row>
    <row r="621" spans="1:20" customFormat="1" ht="29" x14ac:dyDescent="0.35">
      <c r="A621" s="9">
        <v>619</v>
      </c>
      <c r="B621" s="7" t="s">
        <v>620</v>
      </c>
      <c r="C621" s="7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2">
        <f>E621/D621</f>
        <v>3.9999999999999998E-7</v>
      </c>
      <c r="P621" s="22">
        <f>IF(ISERROR(E621/L621),0,E621/L621)</f>
        <v>1</v>
      </c>
      <c r="Q621" s="1" t="s">
        <v>8317</v>
      </c>
      <c r="R621" s="39" t="s">
        <v>8318</v>
      </c>
      <c r="S621" s="41">
        <f>(((J621/60)/60)/24)+DATE(1970,1,1)</f>
        <v>41908.650347222225</v>
      </c>
      <c r="T621" s="42">
        <f>(((I621/60)/60)/24)+DATE(1970,1,1)</f>
        <v>41968.692013888889</v>
      </c>
    </row>
    <row r="622" spans="1:20" customFormat="1" ht="43.5" x14ac:dyDescent="0.35">
      <c r="A622" s="9">
        <v>620</v>
      </c>
      <c r="B622" s="7" t="s">
        <v>621</v>
      </c>
      <c r="C622" s="7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2">
        <f>E622/D622</f>
        <v>0.01</v>
      </c>
      <c r="P622" s="22">
        <f>IF(ISERROR(E622/L622),0,E622/L622)</f>
        <v>300</v>
      </c>
      <c r="Q622" s="1" t="s">
        <v>8317</v>
      </c>
      <c r="R622" s="39" t="s">
        <v>8318</v>
      </c>
      <c r="S622" s="41">
        <f>(((J622/60)/60)/24)+DATE(1970,1,1)</f>
        <v>41831.716874999998</v>
      </c>
      <c r="T622" s="42">
        <f>(((I622/60)/60)/24)+DATE(1970,1,1)</f>
        <v>41876.716874999998</v>
      </c>
    </row>
    <row r="623" spans="1:20" customFormat="1" ht="43.5" x14ac:dyDescent="0.35">
      <c r="A623" s="9">
        <v>621</v>
      </c>
      <c r="B623" s="7" t="s">
        <v>622</v>
      </c>
      <c r="C623" s="7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2">
        <f>E623/D623</f>
        <v>1.044E-2</v>
      </c>
      <c r="P623" s="22">
        <f>IF(ISERROR(E623/L623),0,E623/L623)</f>
        <v>87</v>
      </c>
      <c r="Q623" s="1" t="s">
        <v>8317</v>
      </c>
      <c r="R623" s="39" t="s">
        <v>8318</v>
      </c>
      <c r="S623" s="41">
        <f>(((J623/60)/60)/24)+DATE(1970,1,1)</f>
        <v>42528.987696759257</v>
      </c>
      <c r="T623" s="42">
        <f>(((I623/60)/60)/24)+DATE(1970,1,1)</f>
        <v>42558.987696759257</v>
      </c>
    </row>
    <row r="624" spans="1:20" customFormat="1" ht="43.5" x14ac:dyDescent="0.35">
      <c r="A624" s="9">
        <v>622</v>
      </c>
      <c r="B624" s="7" t="s">
        <v>623</v>
      </c>
      <c r="C624" s="7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2">
        <f>E624/D624</f>
        <v>5.6833333333333333E-2</v>
      </c>
      <c r="P624" s="22">
        <f>IF(ISERROR(E624/L624),0,E624/L624)</f>
        <v>37.888888888888886</v>
      </c>
      <c r="Q624" s="1" t="s">
        <v>8317</v>
      </c>
      <c r="R624" s="39" t="s">
        <v>8318</v>
      </c>
      <c r="S624" s="41">
        <f>(((J624/60)/60)/24)+DATE(1970,1,1)</f>
        <v>42532.774745370371</v>
      </c>
      <c r="T624" s="42">
        <f>(((I624/60)/60)/24)+DATE(1970,1,1)</f>
        <v>42552.774745370371</v>
      </c>
    </row>
    <row r="625" spans="1:20" customFormat="1" ht="43.5" x14ac:dyDescent="0.35">
      <c r="A625" s="9">
        <v>623</v>
      </c>
      <c r="B625" s="7" t="s">
        <v>624</v>
      </c>
      <c r="C625" s="7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2">
        <f>E625/D625</f>
        <v>0</v>
      </c>
      <c r="P625" s="22">
        <f>IF(ISERROR(E625/L625),0,E625/L625)</f>
        <v>0</v>
      </c>
      <c r="Q625" s="1" t="s">
        <v>8317</v>
      </c>
      <c r="R625" s="39" t="s">
        <v>8318</v>
      </c>
      <c r="S625" s="41">
        <f>(((J625/60)/60)/24)+DATE(1970,1,1)</f>
        <v>42122.009224537032</v>
      </c>
      <c r="T625" s="42">
        <f>(((I625/60)/60)/24)+DATE(1970,1,1)</f>
        <v>42152.009224537032</v>
      </c>
    </row>
    <row r="626" spans="1:20" customFormat="1" ht="43.5" x14ac:dyDescent="0.35">
      <c r="A626" s="9">
        <v>624</v>
      </c>
      <c r="B626" s="7" t="s">
        <v>625</v>
      </c>
      <c r="C626" s="7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2">
        <f>E626/D626</f>
        <v>0</v>
      </c>
      <c r="P626" s="22">
        <f>IF(ISERROR(E626/L626),0,E626/L626)</f>
        <v>0</v>
      </c>
      <c r="Q626" s="1" t="s">
        <v>8317</v>
      </c>
      <c r="R626" s="39" t="s">
        <v>8318</v>
      </c>
      <c r="S626" s="41">
        <f>(((J626/60)/60)/24)+DATE(1970,1,1)</f>
        <v>42108.988900462966</v>
      </c>
      <c r="T626" s="42">
        <f>(((I626/60)/60)/24)+DATE(1970,1,1)</f>
        <v>42138.988900462966</v>
      </c>
    </row>
    <row r="627" spans="1:20" customFormat="1" ht="43.5" x14ac:dyDescent="0.35">
      <c r="A627" s="9">
        <v>625</v>
      </c>
      <c r="B627" s="7" t="s">
        <v>626</v>
      </c>
      <c r="C627" s="7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2">
        <f>E627/D627</f>
        <v>0</v>
      </c>
      <c r="P627" s="22">
        <f>IF(ISERROR(E627/L627),0,E627/L627)</f>
        <v>0</v>
      </c>
      <c r="Q627" s="1" t="s">
        <v>8317</v>
      </c>
      <c r="R627" s="39" t="s">
        <v>8318</v>
      </c>
      <c r="S627" s="41">
        <f>(((J627/60)/60)/24)+DATE(1970,1,1)</f>
        <v>42790.895567129628</v>
      </c>
      <c r="T627" s="42">
        <f>(((I627/60)/60)/24)+DATE(1970,1,1)</f>
        <v>42820.853900462964</v>
      </c>
    </row>
    <row r="628" spans="1:20" customFormat="1" ht="43.5" x14ac:dyDescent="0.35">
      <c r="A628" s="9">
        <v>626</v>
      </c>
      <c r="B628" s="7" t="s">
        <v>627</v>
      </c>
      <c r="C628" s="7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2">
        <f>E628/D628</f>
        <v>0.17380000000000001</v>
      </c>
      <c r="P628" s="22">
        <f>IF(ISERROR(E628/L628),0,E628/L628)</f>
        <v>111.41025641025641</v>
      </c>
      <c r="Q628" s="1" t="s">
        <v>8317</v>
      </c>
      <c r="R628" s="39" t="s">
        <v>8318</v>
      </c>
      <c r="S628" s="41">
        <f>(((J628/60)/60)/24)+DATE(1970,1,1)</f>
        <v>42198.559479166666</v>
      </c>
      <c r="T628" s="42">
        <f>(((I628/60)/60)/24)+DATE(1970,1,1)</f>
        <v>42231.556944444441</v>
      </c>
    </row>
    <row r="629" spans="1:20" customFormat="1" ht="43.5" x14ac:dyDescent="0.35">
      <c r="A629" s="9">
        <v>627</v>
      </c>
      <c r="B629" s="7" t="s">
        <v>628</v>
      </c>
      <c r="C629" s="7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2">
        <f>E629/D629</f>
        <v>2.0000000000000001E-4</v>
      </c>
      <c r="P629" s="22">
        <f>IF(ISERROR(E629/L629),0,E629/L629)</f>
        <v>90</v>
      </c>
      <c r="Q629" s="1" t="s">
        <v>8317</v>
      </c>
      <c r="R629" s="39" t="s">
        <v>8318</v>
      </c>
      <c r="S629" s="41">
        <f>(((J629/60)/60)/24)+DATE(1970,1,1)</f>
        <v>42384.306840277779</v>
      </c>
      <c r="T629" s="42">
        <f>(((I629/60)/60)/24)+DATE(1970,1,1)</f>
        <v>42443.958333333328</v>
      </c>
    </row>
    <row r="630" spans="1:20" customFormat="1" ht="43.5" x14ac:dyDescent="0.35">
      <c r="A630" s="9">
        <v>628</v>
      </c>
      <c r="B630" s="7" t="s">
        <v>629</v>
      </c>
      <c r="C630" s="7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2">
        <f>E630/D630</f>
        <v>0</v>
      </c>
      <c r="P630" s="22">
        <f>IF(ISERROR(E630/L630),0,E630/L630)</f>
        <v>0</v>
      </c>
      <c r="Q630" s="1" t="s">
        <v>8317</v>
      </c>
      <c r="R630" s="39" t="s">
        <v>8318</v>
      </c>
      <c r="S630" s="41">
        <f>(((J630/60)/60)/24)+DATE(1970,1,1)</f>
        <v>41803.692789351851</v>
      </c>
      <c r="T630" s="42">
        <f>(((I630/60)/60)/24)+DATE(1970,1,1)</f>
        <v>41833.692789351851</v>
      </c>
    </row>
    <row r="631" spans="1:20" customFormat="1" ht="43.5" x14ac:dyDescent="0.35">
      <c r="A631" s="9">
        <v>629</v>
      </c>
      <c r="B631" s="7" t="s">
        <v>630</v>
      </c>
      <c r="C631" s="7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2">
        <f>E631/D631</f>
        <v>1.75E-3</v>
      </c>
      <c r="P631" s="22">
        <f>IF(ISERROR(E631/L631),0,E631/L631)</f>
        <v>116.66666666666667</v>
      </c>
      <c r="Q631" s="1" t="s">
        <v>8317</v>
      </c>
      <c r="R631" s="39" t="s">
        <v>8318</v>
      </c>
      <c r="S631" s="41">
        <f>(((J631/60)/60)/24)+DATE(1970,1,1)</f>
        <v>42474.637824074074</v>
      </c>
      <c r="T631" s="42">
        <f>(((I631/60)/60)/24)+DATE(1970,1,1)</f>
        <v>42504.637824074074</v>
      </c>
    </row>
    <row r="632" spans="1:20" customFormat="1" ht="43.5" x14ac:dyDescent="0.35">
      <c r="A632" s="9">
        <v>630</v>
      </c>
      <c r="B632" s="7" t="s">
        <v>631</v>
      </c>
      <c r="C632" s="7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2">
        <f>E632/D632</f>
        <v>8.3340278356529708E-4</v>
      </c>
      <c r="P632" s="22">
        <f>IF(ISERROR(E632/L632),0,E632/L632)</f>
        <v>10</v>
      </c>
      <c r="Q632" s="1" t="s">
        <v>8317</v>
      </c>
      <c r="R632" s="39" t="s">
        <v>8318</v>
      </c>
      <c r="S632" s="41">
        <f>(((J632/60)/60)/24)+DATE(1970,1,1)</f>
        <v>42223.619456018518</v>
      </c>
      <c r="T632" s="42">
        <f>(((I632/60)/60)/24)+DATE(1970,1,1)</f>
        <v>42253.215277777781</v>
      </c>
    </row>
    <row r="633" spans="1:20" customFormat="1" ht="29" x14ac:dyDescent="0.35">
      <c r="A633" s="9">
        <v>631</v>
      </c>
      <c r="B633" s="7" t="s">
        <v>632</v>
      </c>
      <c r="C633" s="7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2">
        <f>E633/D633</f>
        <v>1.38E-2</v>
      </c>
      <c r="P633" s="22">
        <f>IF(ISERROR(E633/L633),0,E633/L633)</f>
        <v>76.666666666666671</v>
      </c>
      <c r="Q633" s="1" t="s">
        <v>8317</v>
      </c>
      <c r="R633" s="39" t="s">
        <v>8318</v>
      </c>
      <c r="S633" s="41">
        <f>(((J633/60)/60)/24)+DATE(1970,1,1)</f>
        <v>42489.772326388891</v>
      </c>
      <c r="T633" s="42">
        <f>(((I633/60)/60)/24)+DATE(1970,1,1)</f>
        <v>42518.772326388891</v>
      </c>
    </row>
    <row r="634" spans="1:20" customFormat="1" ht="29" x14ac:dyDescent="0.35">
      <c r="A634" s="9">
        <v>632</v>
      </c>
      <c r="B634" s="7" t="s">
        <v>633</v>
      </c>
      <c r="C634" s="7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2">
        <f>E634/D634</f>
        <v>0</v>
      </c>
      <c r="P634" s="22">
        <f>IF(ISERROR(E634/L634),0,E634/L634)</f>
        <v>0</v>
      </c>
      <c r="Q634" s="1" t="s">
        <v>8317</v>
      </c>
      <c r="R634" s="39" t="s">
        <v>8318</v>
      </c>
      <c r="S634" s="41">
        <f>(((J634/60)/60)/24)+DATE(1970,1,1)</f>
        <v>42303.659317129626</v>
      </c>
      <c r="T634" s="42">
        <f>(((I634/60)/60)/24)+DATE(1970,1,1)</f>
        <v>42333.700983796298</v>
      </c>
    </row>
    <row r="635" spans="1:20" customFormat="1" ht="43.5" x14ac:dyDescent="0.35">
      <c r="A635" s="9">
        <v>633</v>
      </c>
      <c r="B635" s="7" t="s">
        <v>634</v>
      </c>
      <c r="C635" s="7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2">
        <f>E635/D635</f>
        <v>0.1245</v>
      </c>
      <c r="P635" s="22">
        <f>IF(ISERROR(E635/L635),0,E635/L635)</f>
        <v>49.8</v>
      </c>
      <c r="Q635" s="1" t="s">
        <v>8317</v>
      </c>
      <c r="R635" s="39" t="s">
        <v>8318</v>
      </c>
      <c r="S635" s="41">
        <f>(((J635/60)/60)/24)+DATE(1970,1,1)</f>
        <v>42507.29932870371</v>
      </c>
      <c r="T635" s="42">
        <f>(((I635/60)/60)/24)+DATE(1970,1,1)</f>
        <v>42538.958333333328</v>
      </c>
    </row>
    <row r="636" spans="1:20" customFormat="1" ht="29" x14ac:dyDescent="0.35">
      <c r="A636" s="9">
        <v>634</v>
      </c>
      <c r="B636" s="7" t="s">
        <v>635</v>
      </c>
      <c r="C636" s="7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2">
        <f>E636/D636</f>
        <v>2.0000000000000001E-4</v>
      </c>
      <c r="P636" s="22">
        <f>IF(ISERROR(E636/L636),0,E636/L636)</f>
        <v>1</v>
      </c>
      <c r="Q636" s="1" t="s">
        <v>8317</v>
      </c>
      <c r="R636" s="39" t="s">
        <v>8318</v>
      </c>
      <c r="S636" s="41">
        <f>(((J636/60)/60)/24)+DATE(1970,1,1)</f>
        <v>42031.928576388891</v>
      </c>
      <c r="T636" s="42">
        <f>(((I636/60)/60)/24)+DATE(1970,1,1)</f>
        <v>42061.928576388891</v>
      </c>
    </row>
    <row r="637" spans="1:20" customFormat="1" ht="29" x14ac:dyDescent="0.35">
      <c r="A637" s="9">
        <v>635</v>
      </c>
      <c r="B637" s="7" t="s">
        <v>636</v>
      </c>
      <c r="C637" s="7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2">
        <f>E637/D637</f>
        <v>8.0000000000000007E-5</v>
      </c>
      <c r="P637" s="22">
        <f>IF(ISERROR(E637/L637),0,E637/L637)</f>
        <v>2</v>
      </c>
      <c r="Q637" s="1" t="s">
        <v>8317</v>
      </c>
      <c r="R637" s="39" t="s">
        <v>8318</v>
      </c>
      <c r="S637" s="41">
        <f>(((J637/60)/60)/24)+DATE(1970,1,1)</f>
        <v>42076.092152777783</v>
      </c>
      <c r="T637" s="42">
        <f>(((I637/60)/60)/24)+DATE(1970,1,1)</f>
        <v>42106.092152777783</v>
      </c>
    </row>
    <row r="638" spans="1:20" customFormat="1" ht="29" x14ac:dyDescent="0.35">
      <c r="A638" s="9">
        <v>636</v>
      </c>
      <c r="B638" s="7" t="s">
        <v>637</v>
      </c>
      <c r="C638" s="7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2">
        <f>E638/D638</f>
        <v>2E-3</v>
      </c>
      <c r="P638" s="22">
        <f>IF(ISERROR(E638/L638),0,E638/L638)</f>
        <v>4</v>
      </c>
      <c r="Q638" s="1" t="s">
        <v>8317</v>
      </c>
      <c r="R638" s="39" t="s">
        <v>8318</v>
      </c>
      <c r="S638" s="41">
        <f>(((J638/60)/60)/24)+DATE(1970,1,1)</f>
        <v>42131.455439814818</v>
      </c>
      <c r="T638" s="42">
        <f>(((I638/60)/60)/24)+DATE(1970,1,1)</f>
        <v>42161.44930555555</v>
      </c>
    </row>
    <row r="639" spans="1:20" customFormat="1" ht="43.5" x14ac:dyDescent="0.35">
      <c r="A639" s="9">
        <v>637</v>
      </c>
      <c r="B639" s="7" t="s">
        <v>638</v>
      </c>
      <c r="C639" s="7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2">
        <f>E639/D639</f>
        <v>0</v>
      </c>
      <c r="P639" s="22">
        <f>IF(ISERROR(E639/L639),0,E639/L639)</f>
        <v>0</v>
      </c>
      <c r="Q639" s="1" t="s">
        <v>8317</v>
      </c>
      <c r="R639" s="39" t="s">
        <v>8318</v>
      </c>
      <c r="S639" s="41">
        <f>(((J639/60)/60)/24)+DATE(1970,1,1)</f>
        <v>42762.962013888886</v>
      </c>
      <c r="T639" s="42">
        <f>(((I639/60)/60)/24)+DATE(1970,1,1)</f>
        <v>42791.961111111115</v>
      </c>
    </row>
    <row r="640" spans="1:20" customFormat="1" x14ac:dyDescent="0.35">
      <c r="A640" s="9">
        <v>638</v>
      </c>
      <c r="B640" s="7" t="s">
        <v>639</v>
      </c>
      <c r="C640" s="7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2">
        <f>E640/D640</f>
        <v>9.0000000000000006E-5</v>
      </c>
      <c r="P640" s="22">
        <f>IF(ISERROR(E640/L640),0,E640/L640)</f>
        <v>3</v>
      </c>
      <c r="Q640" s="1" t="s">
        <v>8317</v>
      </c>
      <c r="R640" s="39" t="s">
        <v>8318</v>
      </c>
      <c r="S640" s="41">
        <f>(((J640/60)/60)/24)+DATE(1970,1,1)</f>
        <v>42759.593310185184</v>
      </c>
      <c r="T640" s="42">
        <f>(((I640/60)/60)/24)+DATE(1970,1,1)</f>
        <v>42819.55164351852</v>
      </c>
    </row>
    <row r="641" spans="1:20" customFormat="1" ht="29" x14ac:dyDescent="0.35">
      <c r="A641" s="9">
        <v>639</v>
      </c>
      <c r="B641" s="7" t="s">
        <v>640</v>
      </c>
      <c r="C641" s="7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2">
        <f>E641/D641</f>
        <v>9.9999999999999995E-7</v>
      </c>
      <c r="P641" s="22">
        <f>IF(ISERROR(E641/L641),0,E641/L641)</f>
        <v>1</v>
      </c>
      <c r="Q641" s="1" t="s">
        <v>8317</v>
      </c>
      <c r="R641" s="39" t="s">
        <v>8318</v>
      </c>
      <c r="S641" s="41">
        <f>(((J641/60)/60)/24)+DATE(1970,1,1)</f>
        <v>41865.583275462966</v>
      </c>
      <c r="T641" s="42">
        <f>(((I641/60)/60)/24)+DATE(1970,1,1)</f>
        <v>41925.583275462966</v>
      </c>
    </row>
    <row r="642" spans="1:20" customFormat="1" ht="43.5" x14ac:dyDescent="0.35">
      <c r="A642" s="9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3" t="s">
        <v>8219</v>
      </c>
      <c r="G642" s="3" t="s">
        <v>8230</v>
      </c>
      <c r="H642" s="3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3" t="s">
        <v>8273</v>
      </c>
      <c r="O642" s="12">
        <f>E642/D642</f>
        <v>1.4428571428571428</v>
      </c>
      <c r="P642" s="22">
        <f>IF(ISERROR(E642/L642),0,E642/L642)</f>
        <v>50.5</v>
      </c>
      <c r="Q642" s="1" t="s">
        <v>8317</v>
      </c>
      <c r="R642" s="39" t="s">
        <v>8319</v>
      </c>
      <c r="S642" s="41">
        <f>(((J642/60)/60)/24)+DATE(1970,1,1)</f>
        <v>42683.420312500006</v>
      </c>
      <c r="T642" s="42">
        <f>(((I642/60)/60)/24)+DATE(1970,1,1)</f>
        <v>42698.958333333328</v>
      </c>
    </row>
    <row r="643" spans="1:20" customFormat="1" ht="43.5" x14ac:dyDescent="0.35">
      <c r="A643" s="9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3" t="s">
        <v>8219</v>
      </c>
      <c r="G643" s="3" t="s">
        <v>8224</v>
      </c>
      <c r="H643" s="3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3" t="s">
        <v>8273</v>
      </c>
      <c r="O643" s="12">
        <f>E643/D643</f>
        <v>1.1916249999999999</v>
      </c>
      <c r="P643" s="22">
        <f>IF(ISERROR(E643/L643),0,E643/L643)</f>
        <v>151.31746031746033</v>
      </c>
      <c r="Q643" s="1" t="s">
        <v>8317</v>
      </c>
      <c r="R643" s="39" t="s">
        <v>8319</v>
      </c>
      <c r="S643" s="41">
        <f>(((J643/60)/60)/24)+DATE(1970,1,1)</f>
        <v>42199.57</v>
      </c>
      <c r="T643" s="42">
        <f>(((I643/60)/60)/24)+DATE(1970,1,1)</f>
        <v>42229.57</v>
      </c>
    </row>
    <row r="644" spans="1:20" customFormat="1" ht="43.5" x14ac:dyDescent="0.35">
      <c r="A644" s="9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3" t="s">
        <v>8219</v>
      </c>
      <c r="G644" s="3" t="s">
        <v>8236</v>
      </c>
      <c r="H644" s="3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3" t="s">
        <v>8273</v>
      </c>
      <c r="O644" s="12">
        <f>E644/D644</f>
        <v>14.604850000000001</v>
      </c>
      <c r="P644" s="22">
        <f>IF(ISERROR(E644/L644),0,E644/L644)</f>
        <v>134.3592456301748</v>
      </c>
      <c r="Q644" s="1" t="s">
        <v>8317</v>
      </c>
      <c r="R644" s="39" t="s">
        <v>8319</v>
      </c>
      <c r="S644" s="41">
        <f>(((J644/60)/60)/24)+DATE(1970,1,1)</f>
        <v>42199.651319444441</v>
      </c>
      <c r="T644" s="42">
        <f>(((I644/60)/60)/24)+DATE(1970,1,1)</f>
        <v>42235.651319444441</v>
      </c>
    </row>
    <row r="645" spans="1:20" customFormat="1" ht="29" x14ac:dyDescent="0.35">
      <c r="A645" s="9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3" t="s">
        <v>8219</v>
      </c>
      <c r="G645" s="3" t="s">
        <v>8224</v>
      </c>
      <c r="H645" s="3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3" t="s">
        <v>8273</v>
      </c>
      <c r="O645" s="12">
        <f>E645/D645</f>
        <v>1.0580799999999999</v>
      </c>
      <c r="P645" s="22">
        <f>IF(ISERROR(E645/L645),0,E645/L645)</f>
        <v>174.02631578947367</v>
      </c>
      <c r="Q645" s="1" t="s">
        <v>8317</v>
      </c>
      <c r="R645" s="39" t="s">
        <v>8319</v>
      </c>
      <c r="S645" s="41">
        <f>(((J645/60)/60)/24)+DATE(1970,1,1)</f>
        <v>42100.642071759255</v>
      </c>
      <c r="T645" s="42">
        <f>(((I645/60)/60)/24)+DATE(1970,1,1)</f>
        <v>42155.642071759255</v>
      </c>
    </row>
    <row r="646" spans="1:20" customFormat="1" ht="43.5" x14ac:dyDescent="0.35">
      <c r="A646" s="9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3" t="s">
        <v>8219</v>
      </c>
      <c r="G646" s="3" t="s">
        <v>8224</v>
      </c>
      <c r="H646" s="3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3" t="s">
        <v>8273</v>
      </c>
      <c r="O646" s="12">
        <f>E646/D646</f>
        <v>3.0011791999999997</v>
      </c>
      <c r="P646" s="22">
        <f>IF(ISERROR(E646/L646),0,E646/L646)</f>
        <v>73.486268364348675</v>
      </c>
      <c r="Q646" s="1" t="s">
        <v>8317</v>
      </c>
      <c r="R646" s="39" t="s">
        <v>8319</v>
      </c>
      <c r="S646" s="41">
        <f>(((J646/60)/60)/24)+DATE(1970,1,1)</f>
        <v>41898.665960648148</v>
      </c>
      <c r="T646" s="42">
        <f>(((I646/60)/60)/24)+DATE(1970,1,1)</f>
        <v>41941.041666666664</v>
      </c>
    </row>
    <row r="647" spans="1:20" customFormat="1" ht="29" x14ac:dyDescent="0.35">
      <c r="A647" s="9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3" t="s">
        <v>8219</v>
      </c>
      <c r="G647" s="3" t="s">
        <v>8224</v>
      </c>
      <c r="H647" s="3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3" t="s">
        <v>8273</v>
      </c>
      <c r="O647" s="12">
        <f>E647/D647</f>
        <v>2.7869999999999999</v>
      </c>
      <c r="P647" s="22">
        <f>IF(ISERROR(E647/L647),0,E647/L647)</f>
        <v>23.518987341772153</v>
      </c>
      <c r="Q647" s="1" t="s">
        <v>8317</v>
      </c>
      <c r="R647" s="39" t="s">
        <v>8319</v>
      </c>
      <c r="S647" s="41">
        <f>(((J647/60)/60)/24)+DATE(1970,1,1)</f>
        <v>42564.026319444441</v>
      </c>
      <c r="T647" s="42">
        <f>(((I647/60)/60)/24)+DATE(1970,1,1)</f>
        <v>42594.026319444441</v>
      </c>
    </row>
    <row r="648" spans="1:20" customFormat="1" ht="43.5" x14ac:dyDescent="0.35">
      <c r="A648" s="9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3" t="s">
        <v>8219</v>
      </c>
      <c r="G648" s="3" t="s">
        <v>8224</v>
      </c>
      <c r="H648" s="3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3" t="s">
        <v>8273</v>
      </c>
      <c r="O648" s="12">
        <f>E648/D648</f>
        <v>1.3187625000000001</v>
      </c>
      <c r="P648" s="22">
        <f>IF(ISERROR(E648/L648),0,E648/L648)</f>
        <v>39.074444444444445</v>
      </c>
      <c r="Q648" s="1" t="s">
        <v>8317</v>
      </c>
      <c r="R648" s="39" t="s">
        <v>8319</v>
      </c>
      <c r="S648" s="41">
        <f>(((J648/60)/60)/24)+DATE(1970,1,1)</f>
        <v>41832.852627314816</v>
      </c>
      <c r="T648" s="42">
        <f>(((I648/60)/60)/24)+DATE(1970,1,1)</f>
        <v>41862.852627314816</v>
      </c>
    </row>
    <row r="649" spans="1:20" customFormat="1" ht="43.5" x14ac:dyDescent="0.35">
      <c r="A649" s="9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3" t="s">
        <v>8219</v>
      </c>
      <c r="G649" s="3" t="s">
        <v>8229</v>
      </c>
      <c r="H649" s="3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3" t="s">
        <v>8273</v>
      </c>
      <c r="O649" s="12">
        <f>E649/D649</f>
        <v>1.0705</v>
      </c>
      <c r="P649" s="22">
        <f>IF(ISERROR(E649/L649),0,E649/L649)</f>
        <v>125.94117647058823</v>
      </c>
      <c r="Q649" s="1" t="s">
        <v>8317</v>
      </c>
      <c r="R649" s="39" t="s">
        <v>8319</v>
      </c>
      <c r="S649" s="41">
        <f>(((J649/60)/60)/24)+DATE(1970,1,1)</f>
        <v>42416.767928240741</v>
      </c>
      <c r="T649" s="42">
        <f>(((I649/60)/60)/24)+DATE(1970,1,1)</f>
        <v>42446.726261574076</v>
      </c>
    </row>
    <row r="650" spans="1:20" customFormat="1" ht="29" x14ac:dyDescent="0.35">
      <c r="A650" s="9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3" t="s">
        <v>8219</v>
      </c>
      <c r="G650" s="3" t="s">
        <v>8224</v>
      </c>
      <c r="H650" s="3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3" t="s">
        <v>8273</v>
      </c>
      <c r="O650" s="12">
        <f>E650/D650</f>
        <v>1.2682285714285715</v>
      </c>
      <c r="P650" s="22">
        <f>IF(ISERROR(E650/L650),0,E650/L650)</f>
        <v>1644</v>
      </c>
      <c r="Q650" s="1" t="s">
        <v>8317</v>
      </c>
      <c r="R650" s="39" t="s">
        <v>8319</v>
      </c>
      <c r="S650" s="41">
        <f>(((J650/60)/60)/24)+DATE(1970,1,1)</f>
        <v>41891.693379629629</v>
      </c>
      <c r="T650" s="42">
        <f>(((I650/60)/60)/24)+DATE(1970,1,1)</f>
        <v>41926.693379629629</v>
      </c>
    </row>
    <row r="651" spans="1:20" customFormat="1" ht="43.5" x14ac:dyDescent="0.35">
      <c r="A651" s="9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3" t="s">
        <v>8219</v>
      </c>
      <c r="G651" s="3" t="s">
        <v>8224</v>
      </c>
      <c r="H651" s="3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3" t="s">
        <v>8273</v>
      </c>
      <c r="O651" s="12">
        <f>E651/D651</f>
        <v>1.3996</v>
      </c>
      <c r="P651" s="22">
        <f>IF(ISERROR(E651/L651),0,E651/L651)</f>
        <v>42.670731707317074</v>
      </c>
      <c r="Q651" s="1" t="s">
        <v>8317</v>
      </c>
      <c r="R651" s="39" t="s">
        <v>8319</v>
      </c>
      <c r="S651" s="41">
        <f>(((J651/60)/60)/24)+DATE(1970,1,1)</f>
        <v>41877.912187499998</v>
      </c>
      <c r="T651" s="42">
        <f>(((I651/60)/60)/24)+DATE(1970,1,1)</f>
        <v>41898.912187499998</v>
      </c>
    </row>
    <row r="652" spans="1:20" customFormat="1" ht="43.5" x14ac:dyDescent="0.35">
      <c r="A652" s="9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3" t="s">
        <v>8219</v>
      </c>
      <c r="G652" s="3" t="s">
        <v>8224</v>
      </c>
      <c r="H652" s="3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3" t="s">
        <v>8273</v>
      </c>
      <c r="O652" s="12">
        <f>E652/D652</f>
        <v>1.1240000000000001</v>
      </c>
      <c r="P652" s="22">
        <f>IF(ISERROR(E652/L652),0,E652/L652)</f>
        <v>35.125</v>
      </c>
      <c r="Q652" s="1" t="s">
        <v>8317</v>
      </c>
      <c r="R652" s="39" t="s">
        <v>8319</v>
      </c>
      <c r="S652" s="41">
        <f>(((J652/60)/60)/24)+DATE(1970,1,1)</f>
        <v>41932.036851851852</v>
      </c>
      <c r="T652" s="42">
        <f>(((I652/60)/60)/24)+DATE(1970,1,1)</f>
        <v>41992.078518518523</v>
      </c>
    </row>
    <row r="653" spans="1:20" customFormat="1" ht="43.5" x14ac:dyDescent="0.35">
      <c r="A653" s="9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3" t="s">
        <v>8219</v>
      </c>
      <c r="G653" s="3" t="s">
        <v>8224</v>
      </c>
      <c r="H653" s="3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3" t="s">
        <v>8273</v>
      </c>
      <c r="O653" s="12">
        <f>E653/D653</f>
        <v>1.00528</v>
      </c>
      <c r="P653" s="22">
        <f>IF(ISERROR(E653/L653),0,E653/L653)</f>
        <v>239.35238095238094</v>
      </c>
      <c r="Q653" s="1" t="s">
        <v>8317</v>
      </c>
      <c r="R653" s="39" t="s">
        <v>8319</v>
      </c>
      <c r="S653" s="41">
        <f>(((J653/60)/60)/24)+DATE(1970,1,1)</f>
        <v>41956.017488425925</v>
      </c>
      <c r="T653" s="42">
        <f>(((I653/60)/60)/24)+DATE(1970,1,1)</f>
        <v>41986.017488425925</v>
      </c>
    </row>
    <row r="654" spans="1:20" customFormat="1" ht="43.5" x14ac:dyDescent="0.35">
      <c r="A654" s="9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3" t="s">
        <v>8219</v>
      </c>
      <c r="G654" s="3" t="s">
        <v>8224</v>
      </c>
      <c r="H654" s="3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3" t="s">
        <v>8273</v>
      </c>
      <c r="O654" s="12">
        <f>E654/D654</f>
        <v>1.0046666666666666</v>
      </c>
      <c r="P654" s="22">
        <f>IF(ISERROR(E654/L654),0,E654/L654)</f>
        <v>107.64285714285714</v>
      </c>
      <c r="Q654" s="1" t="s">
        <v>8317</v>
      </c>
      <c r="R654" s="39" t="s">
        <v>8319</v>
      </c>
      <c r="S654" s="41">
        <f>(((J654/60)/60)/24)+DATE(1970,1,1)</f>
        <v>42675.690393518518</v>
      </c>
      <c r="T654" s="42">
        <f>(((I654/60)/60)/24)+DATE(1970,1,1)</f>
        <v>42705.732060185182</v>
      </c>
    </row>
    <row r="655" spans="1:20" customFormat="1" ht="43.5" x14ac:dyDescent="0.35">
      <c r="A655" s="9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3" t="s">
        <v>8219</v>
      </c>
      <c r="G655" s="3" t="s">
        <v>8224</v>
      </c>
      <c r="H655" s="3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3" t="s">
        <v>8273</v>
      </c>
      <c r="O655" s="12">
        <f>E655/D655</f>
        <v>1.4144600000000001</v>
      </c>
      <c r="P655" s="22">
        <f>IF(ISERROR(E655/L655),0,E655/L655)</f>
        <v>95.830623306233065</v>
      </c>
      <c r="Q655" s="1" t="s">
        <v>8317</v>
      </c>
      <c r="R655" s="39" t="s">
        <v>8319</v>
      </c>
      <c r="S655" s="41">
        <f>(((J655/60)/60)/24)+DATE(1970,1,1)</f>
        <v>42199.618518518517</v>
      </c>
      <c r="T655" s="42">
        <f>(((I655/60)/60)/24)+DATE(1970,1,1)</f>
        <v>42236.618518518517</v>
      </c>
    </row>
    <row r="656" spans="1:20" customFormat="1" ht="43.5" x14ac:dyDescent="0.35">
      <c r="A656" s="9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3" t="s">
        <v>8219</v>
      </c>
      <c r="G656" s="3" t="s">
        <v>8224</v>
      </c>
      <c r="H656" s="3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3" t="s">
        <v>8273</v>
      </c>
      <c r="O656" s="12">
        <f>E656/D656</f>
        <v>2.6729166666666666</v>
      </c>
      <c r="P656" s="22">
        <f>IF(ISERROR(E656/L656),0,E656/L656)</f>
        <v>31.663376110562684</v>
      </c>
      <c r="Q656" s="1" t="s">
        <v>8317</v>
      </c>
      <c r="R656" s="39" t="s">
        <v>8319</v>
      </c>
      <c r="S656" s="41">
        <f>(((J656/60)/60)/24)+DATE(1970,1,1)</f>
        <v>42163.957326388889</v>
      </c>
      <c r="T656" s="42">
        <f>(((I656/60)/60)/24)+DATE(1970,1,1)</f>
        <v>42193.957326388889</v>
      </c>
    </row>
    <row r="657" spans="1:20" customFormat="1" ht="43.5" x14ac:dyDescent="0.35">
      <c r="A657" s="9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3" t="s">
        <v>8219</v>
      </c>
      <c r="G657" s="3" t="s">
        <v>8224</v>
      </c>
      <c r="H657" s="3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3" t="s">
        <v>8273</v>
      </c>
      <c r="O657" s="12">
        <f>E657/D657</f>
        <v>1.4688749999999999</v>
      </c>
      <c r="P657" s="22">
        <f>IF(ISERROR(E657/L657),0,E657/L657)</f>
        <v>42.886861313868614</v>
      </c>
      <c r="Q657" s="1" t="s">
        <v>8317</v>
      </c>
      <c r="R657" s="39" t="s">
        <v>8319</v>
      </c>
      <c r="S657" s="41">
        <f>(((J657/60)/60)/24)+DATE(1970,1,1)</f>
        <v>42045.957314814819</v>
      </c>
      <c r="T657" s="42">
        <f>(((I657/60)/60)/24)+DATE(1970,1,1)</f>
        <v>42075.915648148148</v>
      </c>
    </row>
    <row r="658" spans="1:20" customFormat="1" ht="43.5" x14ac:dyDescent="0.35">
      <c r="A658" s="9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3" t="s">
        <v>8219</v>
      </c>
      <c r="G658" s="3" t="s">
        <v>8224</v>
      </c>
      <c r="H658" s="3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3" t="s">
        <v>8273</v>
      </c>
      <c r="O658" s="12">
        <f>E658/D658</f>
        <v>2.1356000000000002</v>
      </c>
      <c r="P658" s="22">
        <f>IF(ISERROR(E658/L658),0,E658/L658)</f>
        <v>122.73563218390805</v>
      </c>
      <c r="Q658" s="1" t="s">
        <v>8317</v>
      </c>
      <c r="R658" s="39" t="s">
        <v>8319</v>
      </c>
      <c r="S658" s="41">
        <f>(((J658/60)/60)/24)+DATE(1970,1,1)</f>
        <v>42417.804618055554</v>
      </c>
      <c r="T658" s="42">
        <f>(((I658/60)/60)/24)+DATE(1970,1,1)</f>
        <v>42477.762951388882</v>
      </c>
    </row>
    <row r="659" spans="1:20" customFormat="1" ht="43.5" x14ac:dyDescent="0.35">
      <c r="A659" s="9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3" t="s">
        <v>8219</v>
      </c>
      <c r="G659" s="3" t="s">
        <v>8224</v>
      </c>
      <c r="H659" s="3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3" t="s">
        <v>8273</v>
      </c>
      <c r="O659" s="12">
        <f>E659/D659</f>
        <v>1.2569999999999999</v>
      </c>
      <c r="P659" s="22">
        <f>IF(ISERROR(E659/L659),0,E659/L659)</f>
        <v>190.45454545454547</v>
      </c>
      <c r="Q659" s="1" t="s">
        <v>8317</v>
      </c>
      <c r="R659" s="39" t="s">
        <v>8319</v>
      </c>
      <c r="S659" s="41">
        <f>(((J659/60)/60)/24)+DATE(1970,1,1)</f>
        <v>42331.84574074074</v>
      </c>
      <c r="T659" s="42">
        <f>(((I659/60)/60)/24)+DATE(1970,1,1)</f>
        <v>42361.84574074074</v>
      </c>
    </row>
    <row r="660" spans="1:20" customFormat="1" ht="43.5" x14ac:dyDescent="0.35">
      <c r="A660" s="9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3" t="s">
        <v>8219</v>
      </c>
      <c r="G660" s="3" t="s">
        <v>8224</v>
      </c>
      <c r="H660" s="3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3" t="s">
        <v>8273</v>
      </c>
      <c r="O660" s="12">
        <f>E660/D660</f>
        <v>1.0446206037108834</v>
      </c>
      <c r="P660" s="22">
        <f>IF(ISERROR(E660/L660),0,E660/L660)</f>
        <v>109.33695652173913</v>
      </c>
      <c r="Q660" s="1" t="s">
        <v>8317</v>
      </c>
      <c r="R660" s="39" t="s">
        <v>8319</v>
      </c>
      <c r="S660" s="41">
        <f>(((J660/60)/60)/24)+DATE(1970,1,1)</f>
        <v>42179.160752314812</v>
      </c>
      <c r="T660" s="42">
        <f>(((I660/60)/60)/24)+DATE(1970,1,1)</f>
        <v>42211.75</v>
      </c>
    </row>
    <row r="661" spans="1:20" customFormat="1" x14ac:dyDescent="0.35">
      <c r="A661" s="9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3" t="s">
        <v>8219</v>
      </c>
      <c r="G661" s="3" t="s">
        <v>8224</v>
      </c>
      <c r="H661" s="3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3" t="s">
        <v>8273</v>
      </c>
      <c r="O661" s="12">
        <f>E661/D661</f>
        <v>1.0056666666666667</v>
      </c>
      <c r="P661" s="22">
        <f>IF(ISERROR(E661/L661),0,E661/L661)</f>
        <v>143.66666666666666</v>
      </c>
      <c r="Q661" s="1" t="s">
        <v>8317</v>
      </c>
      <c r="R661" s="39" t="s">
        <v>8319</v>
      </c>
      <c r="S661" s="41">
        <f>(((J661/60)/60)/24)+DATE(1970,1,1)</f>
        <v>42209.593692129631</v>
      </c>
      <c r="T661" s="42">
        <f>(((I661/60)/60)/24)+DATE(1970,1,1)</f>
        <v>42239.593692129631</v>
      </c>
    </row>
    <row r="662" spans="1:20" customFormat="1" ht="43.5" x14ac:dyDescent="0.35">
      <c r="A662" s="9">
        <v>660</v>
      </c>
      <c r="B662" s="7" t="s">
        <v>661</v>
      </c>
      <c r="C662" s="7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2">
        <f>E662/D662</f>
        <v>3.058E-2</v>
      </c>
      <c r="P662" s="22">
        <f>IF(ISERROR(E662/L662),0,E662/L662)</f>
        <v>84.944444444444443</v>
      </c>
      <c r="Q662" s="1" t="s">
        <v>8317</v>
      </c>
      <c r="R662" s="39" t="s">
        <v>8319</v>
      </c>
      <c r="S662" s="41">
        <f>(((J662/60)/60)/24)+DATE(1970,1,1)</f>
        <v>41922.741655092592</v>
      </c>
      <c r="T662" s="42">
        <f>(((I662/60)/60)/24)+DATE(1970,1,1)</f>
        <v>41952.783321759263</v>
      </c>
    </row>
    <row r="663" spans="1:20" customFormat="1" ht="43.5" x14ac:dyDescent="0.35">
      <c r="A663" s="9">
        <v>661</v>
      </c>
      <c r="B663" s="7" t="s">
        <v>662</v>
      </c>
      <c r="C663" s="7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2">
        <f>E663/D663</f>
        <v>9.4999999999999998E-3</v>
      </c>
      <c r="P663" s="22">
        <f>IF(ISERROR(E663/L663),0,E663/L663)</f>
        <v>10.555555555555555</v>
      </c>
      <c r="Q663" s="1" t="s">
        <v>8317</v>
      </c>
      <c r="R663" s="39" t="s">
        <v>8319</v>
      </c>
      <c r="S663" s="41">
        <f>(((J663/60)/60)/24)+DATE(1970,1,1)</f>
        <v>42636.645358796297</v>
      </c>
      <c r="T663" s="42">
        <f>(((I663/60)/60)/24)+DATE(1970,1,1)</f>
        <v>42666.645358796297</v>
      </c>
    </row>
    <row r="664" spans="1:20" customFormat="1" ht="29" x14ac:dyDescent="0.35">
      <c r="A664" s="9">
        <v>662</v>
      </c>
      <c r="B664" s="7" t="s">
        <v>663</v>
      </c>
      <c r="C664" s="7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2">
        <f>E664/D664</f>
        <v>4.0000000000000001E-3</v>
      </c>
      <c r="P664" s="22">
        <f>IF(ISERROR(E664/L664),0,E664/L664)</f>
        <v>39</v>
      </c>
      <c r="Q664" s="1" t="s">
        <v>8317</v>
      </c>
      <c r="R664" s="39" t="s">
        <v>8319</v>
      </c>
      <c r="S664" s="41">
        <f>(((J664/60)/60)/24)+DATE(1970,1,1)</f>
        <v>41990.438043981485</v>
      </c>
      <c r="T664" s="42">
        <f>(((I664/60)/60)/24)+DATE(1970,1,1)</f>
        <v>42020.438043981485</v>
      </c>
    </row>
    <row r="665" spans="1:20" customFormat="1" ht="43.5" x14ac:dyDescent="0.35">
      <c r="A665" s="9">
        <v>663</v>
      </c>
      <c r="B665" s="7" t="s">
        <v>664</v>
      </c>
      <c r="C665" s="7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2">
        <f>E665/D665</f>
        <v>3.5000000000000001E-3</v>
      </c>
      <c r="P665" s="22">
        <f>IF(ISERROR(E665/L665),0,E665/L665)</f>
        <v>100</v>
      </c>
      <c r="Q665" s="1" t="s">
        <v>8317</v>
      </c>
      <c r="R665" s="39" t="s">
        <v>8319</v>
      </c>
      <c r="S665" s="41">
        <f>(((J665/60)/60)/24)+DATE(1970,1,1)</f>
        <v>42173.843240740738</v>
      </c>
      <c r="T665" s="42">
        <f>(((I665/60)/60)/24)+DATE(1970,1,1)</f>
        <v>42203.843240740738</v>
      </c>
    </row>
    <row r="666" spans="1:20" customFormat="1" ht="43.5" x14ac:dyDescent="0.35">
      <c r="A666" s="9">
        <v>664</v>
      </c>
      <c r="B666" s="7" t="s">
        <v>665</v>
      </c>
      <c r="C666" s="7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2">
        <f>E666/D666</f>
        <v>7.5333333333333335E-2</v>
      </c>
      <c r="P666" s="22">
        <f>IF(ISERROR(E666/L666),0,E666/L666)</f>
        <v>31.172413793103448</v>
      </c>
      <c r="Q666" s="1" t="s">
        <v>8317</v>
      </c>
      <c r="R666" s="39" t="s">
        <v>8319</v>
      </c>
      <c r="S666" s="41">
        <f>(((J666/60)/60)/24)+DATE(1970,1,1)</f>
        <v>42077.666377314818</v>
      </c>
      <c r="T666" s="42">
        <f>(((I666/60)/60)/24)+DATE(1970,1,1)</f>
        <v>42107.666377314818</v>
      </c>
    </row>
    <row r="667" spans="1:20" customFormat="1" ht="43.5" x14ac:dyDescent="0.35">
      <c r="A667" s="9">
        <v>665</v>
      </c>
      <c r="B667" s="7" t="s">
        <v>666</v>
      </c>
      <c r="C667" s="7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2">
        <f>E667/D667</f>
        <v>0.18640000000000001</v>
      </c>
      <c r="P667" s="22">
        <f>IF(ISERROR(E667/L667),0,E667/L667)</f>
        <v>155.33333333333334</v>
      </c>
      <c r="Q667" s="1" t="s">
        <v>8317</v>
      </c>
      <c r="R667" s="39" t="s">
        <v>8319</v>
      </c>
      <c r="S667" s="41">
        <f>(((J667/60)/60)/24)+DATE(1970,1,1)</f>
        <v>42688.711354166662</v>
      </c>
      <c r="T667" s="42">
        <f>(((I667/60)/60)/24)+DATE(1970,1,1)</f>
        <v>42748.711354166662</v>
      </c>
    </row>
    <row r="668" spans="1:20" customFormat="1" ht="43.5" x14ac:dyDescent="0.35">
      <c r="A668" s="9">
        <v>666</v>
      </c>
      <c r="B668" s="7" t="s">
        <v>667</v>
      </c>
      <c r="C668" s="7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2">
        <f>E668/D668</f>
        <v>4.0000000000000003E-5</v>
      </c>
      <c r="P668" s="22">
        <f>IF(ISERROR(E668/L668),0,E668/L668)</f>
        <v>2</v>
      </c>
      <c r="Q668" s="1" t="s">
        <v>8317</v>
      </c>
      <c r="R668" s="39" t="s">
        <v>8319</v>
      </c>
      <c r="S668" s="41">
        <f>(((J668/60)/60)/24)+DATE(1970,1,1)</f>
        <v>41838.832152777781</v>
      </c>
      <c r="T668" s="42">
        <f>(((I668/60)/60)/24)+DATE(1970,1,1)</f>
        <v>41868.832152777781</v>
      </c>
    </row>
    <row r="669" spans="1:20" customFormat="1" ht="43.5" x14ac:dyDescent="0.35">
      <c r="A669" s="9">
        <v>667</v>
      </c>
      <c r="B669" s="7" t="s">
        <v>668</v>
      </c>
      <c r="C669" s="7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2">
        <f>E669/D669</f>
        <v>0.1002</v>
      </c>
      <c r="P669" s="22">
        <f>IF(ISERROR(E669/L669),0,E669/L669)</f>
        <v>178.92857142857142</v>
      </c>
      <c r="Q669" s="1" t="s">
        <v>8317</v>
      </c>
      <c r="R669" s="39" t="s">
        <v>8319</v>
      </c>
      <c r="S669" s="41">
        <f>(((J669/60)/60)/24)+DATE(1970,1,1)</f>
        <v>42632.373414351852</v>
      </c>
      <c r="T669" s="42">
        <f>(((I669/60)/60)/24)+DATE(1970,1,1)</f>
        <v>42672.373414351852</v>
      </c>
    </row>
    <row r="670" spans="1:20" customFormat="1" ht="43.5" x14ac:dyDescent="0.35">
      <c r="A670" s="9">
        <v>668</v>
      </c>
      <c r="B670" s="7" t="s">
        <v>669</v>
      </c>
      <c r="C670" s="7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2">
        <f>E670/D670</f>
        <v>4.5600000000000002E-2</v>
      </c>
      <c r="P670" s="22">
        <f>IF(ISERROR(E670/L670),0,E670/L670)</f>
        <v>27.36</v>
      </c>
      <c r="Q670" s="1" t="s">
        <v>8317</v>
      </c>
      <c r="R670" s="39" t="s">
        <v>8319</v>
      </c>
      <c r="S670" s="41">
        <f>(((J670/60)/60)/24)+DATE(1970,1,1)</f>
        <v>42090.831273148149</v>
      </c>
      <c r="T670" s="42">
        <f>(((I670/60)/60)/24)+DATE(1970,1,1)</f>
        <v>42135.831273148149</v>
      </c>
    </row>
    <row r="671" spans="1:20" customFormat="1" ht="58" x14ac:dyDescent="0.35">
      <c r="A671" s="9">
        <v>669</v>
      </c>
      <c r="B671" s="7" t="s">
        <v>670</v>
      </c>
      <c r="C671" s="7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2">
        <f>E671/D671</f>
        <v>0.21507499999999999</v>
      </c>
      <c r="P671" s="22">
        <f>IF(ISERROR(E671/L671),0,E671/L671)</f>
        <v>1536.25</v>
      </c>
      <c r="Q671" s="1" t="s">
        <v>8317</v>
      </c>
      <c r="R671" s="39" t="s">
        <v>8319</v>
      </c>
      <c r="S671" s="41">
        <f>(((J671/60)/60)/24)+DATE(1970,1,1)</f>
        <v>42527.625671296293</v>
      </c>
      <c r="T671" s="42">
        <f>(((I671/60)/60)/24)+DATE(1970,1,1)</f>
        <v>42557.625671296293</v>
      </c>
    </row>
    <row r="672" spans="1:20" customFormat="1" ht="43.5" x14ac:dyDescent="0.35">
      <c r="A672" s="9">
        <v>670</v>
      </c>
      <c r="B672" s="7" t="s">
        <v>671</v>
      </c>
      <c r="C672" s="7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2">
        <f>E672/D672</f>
        <v>0.29276666666666668</v>
      </c>
      <c r="P672" s="22">
        <f>IF(ISERROR(E672/L672),0,E672/L672)</f>
        <v>84.99677419354839</v>
      </c>
      <c r="Q672" s="1" t="s">
        <v>8317</v>
      </c>
      <c r="R672" s="39" t="s">
        <v>8319</v>
      </c>
      <c r="S672" s="41">
        <f>(((J672/60)/60)/24)+DATE(1970,1,1)</f>
        <v>42506.709722222222</v>
      </c>
      <c r="T672" s="42">
        <f>(((I672/60)/60)/24)+DATE(1970,1,1)</f>
        <v>42540.340277777781</v>
      </c>
    </row>
    <row r="673" spans="1:20" customFormat="1" ht="43.5" x14ac:dyDescent="0.35">
      <c r="A673" s="9">
        <v>671</v>
      </c>
      <c r="B673" s="7" t="s">
        <v>672</v>
      </c>
      <c r="C673" s="7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2">
        <f>E673/D673</f>
        <v>0.39426666666666665</v>
      </c>
      <c r="P673" s="22">
        <f>IF(ISERROR(E673/L673),0,E673/L673)</f>
        <v>788.5333333333333</v>
      </c>
      <c r="Q673" s="1" t="s">
        <v>8317</v>
      </c>
      <c r="R673" s="39" t="s">
        <v>8319</v>
      </c>
      <c r="S673" s="41">
        <f>(((J673/60)/60)/24)+DATE(1970,1,1)</f>
        <v>41984.692731481482</v>
      </c>
      <c r="T673" s="42">
        <f>(((I673/60)/60)/24)+DATE(1970,1,1)</f>
        <v>42018.166666666672</v>
      </c>
    </row>
    <row r="674" spans="1:20" customFormat="1" ht="43.5" x14ac:dyDescent="0.35">
      <c r="A674" s="9">
        <v>672</v>
      </c>
      <c r="B674" s="7" t="s">
        <v>673</v>
      </c>
      <c r="C674" s="7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2">
        <f>E674/D674</f>
        <v>0.21628</v>
      </c>
      <c r="P674" s="22">
        <f>IF(ISERROR(E674/L674),0,E674/L674)</f>
        <v>50.29767441860465</v>
      </c>
      <c r="Q674" s="1" t="s">
        <v>8317</v>
      </c>
      <c r="R674" s="39" t="s">
        <v>8319</v>
      </c>
      <c r="S674" s="41">
        <f>(((J674/60)/60)/24)+DATE(1970,1,1)</f>
        <v>41974.219490740739</v>
      </c>
      <c r="T674" s="42">
        <f>(((I674/60)/60)/24)+DATE(1970,1,1)</f>
        <v>42005.207638888889</v>
      </c>
    </row>
    <row r="675" spans="1:20" customFormat="1" ht="43.5" x14ac:dyDescent="0.35">
      <c r="A675" s="9">
        <v>673</v>
      </c>
      <c r="B675" s="7" t="s">
        <v>674</v>
      </c>
      <c r="C675" s="7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2">
        <f>E675/D675</f>
        <v>2.0500000000000002E-3</v>
      </c>
      <c r="P675" s="22">
        <f>IF(ISERROR(E675/L675),0,E675/L675)</f>
        <v>68.333333333333329</v>
      </c>
      <c r="Q675" s="1" t="s">
        <v>8317</v>
      </c>
      <c r="R675" s="39" t="s">
        <v>8319</v>
      </c>
      <c r="S675" s="41">
        <f>(((J675/60)/60)/24)+DATE(1970,1,1)</f>
        <v>41838.840474537035</v>
      </c>
      <c r="T675" s="42">
        <f>(((I675/60)/60)/24)+DATE(1970,1,1)</f>
        <v>41883.840474537035</v>
      </c>
    </row>
    <row r="676" spans="1:20" customFormat="1" ht="29" x14ac:dyDescent="0.35">
      <c r="A676" s="9">
        <v>674</v>
      </c>
      <c r="B676" s="7" t="s">
        <v>675</v>
      </c>
      <c r="C676" s="7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2">
        <f>E676/D676</f>
        <v>2.9999999999999997E-4</v>
      </c>
      <c r="P676" s="22">
        <f>IF(ISERROR(E676/L676),0,E676/L676)</f>
        <v>7.5</v>
      </c>
      <c r="Q676" s="1" t="s">
        <v>8317</v>
      </c>
      <c r="R676" s="39" t="s">
        <v>8319</v>
      </c>
      <c r="S676" s="41">
        <f>(((J676/60)/60)/24)+DATE(1970,1,1)</f>
        <v>41803.116053240738</v>
      </c>
      <c r="T676" s="42">
        <f>(((I676/60)/60)/24)+DATE(1970,1,1)</f>
        <v>41863.116053240738</v>
      </c>
    </row>
    <row r="677" spans="1:20" customFormat="1" ht="43.5" x14ac:dyDescent="0.35">
      <c r="A677" s="9">
        <v>675</v>
      </c>
      <c r="B677" s="7" t="s">
        <v>676</v>
      </c>
      <c r="C677" s="7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2">
        <f>E677/D677</f>
        <v>0.14849999999999999</v>
      </c>
      <c r="P677" s="22">
        <f>IF(ISERROR(E677/L677),0,E677/L677)</f>
        <v>34.269230769230766</v>
      </c>
      <c r="Q677" s="1" t="s">
        <v>8317</v>
      </c>
      <c r="R677" s="39" t="s">
        <v>8319</v>
      </c>
      <c r="S677" s="41">
        <f>(((J677/60)/60)/24)+DATE(1970,1,1)</f>
        <v>41975.930601851855</v>
      </c>
      <c r="T677" s="42">
        <f>(((I677/60)/60)/24)+DATE(1970,1,1)</f>
        <v>42005.290972222225</v>
      </c>
    </row>
    <row r="678" spans="1:20" customFormat="1" ht="58" x14ac:dyDescent="0.35">
      <c r="A678" s="9">
        <v>676</v>
      </c>
      <c r="B678" s="7" t="s">
        <v>677</v>
      </c>
      <c r="C678" s="7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2">
        <f>E678/D678</f>
        <v>1.4710000000000001E-2</v>
      </c>
      <c r="P678" s="22">
        <f>IF(ISERROR(E678/L678),0,E678/L678)</f>
        <v>61.291666666666664</v>
      </c>
      <c r="Q678" s="1" t="s">
        <v>8317</v>
      </c>
      <c r="R678" s="39" t="s">
        <v>8319</v>
      </c>
      <c r="S678" s="41">
        <f>(((J678/60)/60)/24)+DATE(1970,1,1)</f>
        <v>42012.768298611118</v>
      </c>
      <c r="T678" s="42">
        <f>(((I678/60)/60)/24)+DATE(1970,1,1)</f>
        <v>42042.768298611118</v>
      </c>
    </row>
    <row r="679" spans="1:20" customFormat="1" ht="43.5" x14ac:dyDescent="0.35">
      <c r="A679" s="9">
        <v>677</v>
      </c>
      <c r="B679" s="7" t="s">
        <v>678</v>
      </c>
      <c r="C679" s="7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2">
        <f>E679/D679</f>
        <v>0.25584000000000001</v>
      </c>
      <c r="P679" s="22">
        <f>IF(ISERROR(E679/L679),0,E679/L679)</f>
        <v>133.25</v>
      </c>
      <c r="Q679" s="1" t="s">
        <v>8317</v>
      </c>
      <c r="R679" s="39" t="s">
        <v>8319</v>
      </c>
      <c r="S679" s="41">
        <f>(((J679/60)/60)/24)+DATE(1970,1,1)</f>
        <v>42504.403877314813</v>
      </c>
      <c r="T679" s="42">
        <f>(((I679/60)/60)/24)+DATE(1970,1,1)</f>
        <v>42549.403877314813</v>
      </c>
    </row>
    <row r="680" spans="1:20" customFormat="1" ht="43.5" x14ac:dyDescent="0.35">
      <c r="A680" s="9">
        <v>678</v>
      </c>
      <c r="B680" s="7" t="s">
        <v>679</v>
      </c>
      <c r="C680" s="7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2">
        <f>E680/D680</f>
        <v>3.8206896551724136E-2</v>
      </c>
      <c r="P680" s="22">
        <f>IF(ISERROR(E680/L680),0,E680/L680)</f>
        <v>65.17647058823529</v>
      </c>
      <c r="Q680" s="1" t="s">
        <v>8317</v>
      </c>
      <c r="R680" s="39" t="s">
        <v>8319</v>
      </c>
      <c r="S680" s="41">
        <f>(((J680/60)/60)/24)+DATE(1970,1,1)</f>
        <v>42481.376597222217</v>
      </c>
      <c r="T680" s="42">
        <f>(((I680/60)/60)/24)+DATE(1970,1,1)</f>
        <v>42511.376597222217</v>
      </c>
    </row>
    <row r="681" spans="1:20" customFormat="1" ht="43.5" x14ac:dyDescent="0.35">
      <c r="A681" s="9">
        <v>679</v>
      </c>
      <c r="B681" s="7" t="s">
        <v>680</v>
      </c>
      <c r="C681" s="7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2">
        <f>E681/D681</f>
        <v>0.15485964912280703</v>
      </c>
      <c r="P681" s="22">
        <f>IF(ISERROR(E681/L681),0,E681/L681)</f>
        <v>93.90425531914893</v>
      </c>
      <c r="Q681" s="1" t="s">
        <v>8317</v>
      </c>
      <c r="R681" s="39" t="s">
        <v>8319</v>
      </c>
      <c r="S681" s="41">
        <f>(((J681/60)/60)/24)+DATE(1970,1,1)</f>
        <v>42556.695706018523</v>
      </c>
      <c r="T681" s="42">
        <f>(((I681/60)/60)/24)+DATE(1970,1,1)</f>
        <v>42616.695706018523</v>
      </c>
    </row>
    <row r="682" spans="1:20" customFormat="1" ht="43.5" x14ac:dyDescent="0.35">
      <c r="A682" s="9">
        <v>680</v>
      </c>
      <c r="B682" s="7" t="s">
        <v>681</v>
      </c>
      <c r="C682" s="7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2">
        <f>E682/D682</f>
        <v>0.25912000000000002</v>
      </c>
      <c r="P682" s="22">
        <f>IF(ISERROR(E682/L682),0,E682/L682)</f>
        <v>150.65116279069767</v>
      </c>
      <c r="Q682" s="1" t="s">
        <v>8317</v>
      </c>
      <c r="R682" s="39" t="s">
        <v>8319</v>
      </c>
      <c r="S682" s="41">
        <f>(((J682/60)/60)/24)+DATE(1970,1,1)</f>
        <v>41864.501516203702</v>
      </c>
      <c r="T682" s="42">
        <f>(((I682/60)/60)/24)+DATE(1970,1,1)</f>
        <v>41899.501516203702</v>
      </c>
    </row>
    <row r="683" spans="1:20" customFormat="1" ht="43.5" x14ac:dyDescent="0.35">
      <c r="A683" s="9">
        <v>681</v>
      </c>
      <c r="B683" s="7" t="s">
        <v>682</v>
      </c>
      <c r="C683" s="7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2">
        <f>E683/D683</f>
        <v>4.0000000000000002E-4</v>
      </c>
      <c r="P683" s="22">
        <f>IF(ISERROR(E683/L683),0,E683/L683)</f>
        <v>1</v>
      </c>
      <c r="Q683" s="1" t="s">
        <v>8317</v>
      </c>
      <c r="R683" s="39" t="s">
        <v>8319</v>
      </c>
      <c r="S683" s="41">
        <f>(((J683/60)/60)/24)+DATE(1970,1,1)</f>
        <v>42639.805601851855</v>
      </c>
      <c r="T683" s="42">
        <f>(((I683/60)/60)/24)+DATE(1970,1,1)</f>
        <v>42669.805601851855</v>
      </c>
    </row>
    <row r="684" spans="1:20" customFormat="1" ht="43.5" x14ac:dyDescent="0.35">
      <c r="A684" s="9">
        <v>682</v>
      </c>
      <c r="B684" s="7" t="s">
        <v>683</v>
      </c>
      <c r="C684" s="7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2">
        <f>E684/D684</f>
        <v>1.06E-3</v>
      </c>
      <c r="P684" s="22">
        <f>IF(ISERROR(E684/L684),0,E684/L684)</f>
        <v>13.25</v>
      </c>
      <c r="Q684" s="1" t="s">
        <v>8317</v>
      </c>
      <c r="R684" s="39" t="s">
        <v>8319</v>
      </c>
      <c r="S684" s="41">
        <f>(((J684/60)/60)/24)+DATE(1970,1,1)</f>
        <v>42778.765300925923</v>
      </c>
      <c r="T684" s="42">
        <f>(((I684/60)/60)/24)+DATE(1970,1,1)</f>
        <v>42808.723634259266</v>
      </c>
    </row>
    <row r="685" spans="1:20" customFormat="1" ht="43.5" x14ac:dyDescent="0.35">
      <c r="A685" s="9">
        <v>683</v>
      </c>
      <c r="B685" s="7" t="s">
        <v>684</v>
      </c>
      <c r="C685" s="7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2">
        <f>E685/D685</f>
        <v>8.5142857142857138E-3</v>
      </c>
      <c r="P685" s="22">
        <f>IF(ISERROR(E685/L685),0,E685/L685)</f>
        <v>99.333333333333329</v>
      </c>
      <c r="Q685" s="1" t="s">
        <v>8317</v>
      </c>
      <c r="R685" s="39" t="s">
        <v>8319</v>
      </c>
      <c r="S685" s="41">
        <f>(((J685/60)/60)/24)+DATE(1970,1,1)</f>
        <v>42634.900046296301</v>
      </c>
      <c r="T685" s="42">
        <f>(((I685/60)/60)/24)+DATE(1970,1,1)</f>
        <v>42674.900046296301</v>
      </c>
    </row>
    <row r="686" spans="1:20" customFormat="1" ht="29" x14ac:dyDescent="0.35">
      <c r="A686" s="9">
        <v>684</v>
      </c>
      <c r="B686" s="7" t="s">
        <v>685</v>
      </c>
      <c r="C686" s="7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2">
        <f>E686/D686</f>
        <v>7.4837500000000001E-2</v>
      </c>
      <c r="P686" s="22">
        <f>IF(ISERROR(E686/L686),0,E686/L686)</f>
        <v>177.39259259259259</v>
      </c>
      <c r="Q686" s="1" t="s">
        <v>8317</v>
      </c>
      <c r="R686" s="39" t="s">
        <v>8319</v>
      </c>
      <c r="S686" s="41">
        <f>(((J686/60)/60)/24)+DATE(1970,1,1)</f>
        <v>41809.473275462966</v>
      </c>
      <c r="T686" s="42">
        <f>(((I686/60)/60)/24)+DATE(1970,1,1)</f>
        <v>41845.125</v>
      </c>
    </row>
    <row r="687" spans="1:20" customFormat="1" ht="43.5" x14ac:dyDescent="0.35">
      <c r="A687" s="9">
        <v>685</v>
      </c>
      <c r="B687" s="7" t="s">
        <v>686</v>
      </c>
      <c r="C687" s="7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2">
        <f>E687/D687</f>
        <v>0.27650000000000002</v>
      </c>
      <c r="P687" s="22">
        <f>IF(ISERROR(E687/L687),0,E687/L687)</f>
        <v>55.3</v>
      </c>
      <c r="Q687" s="1" t="s">
        <v>8317</v>
      </c>
      <c r="R687" s="39" t="s">
        <v>8319</v>
      </c>
      <c r="S687" s="41">
        <f>(((J687/60)/60)/24)+DATE(1970,1,1)</f>
        <v>41971.866574074069</v>
      </c>
      <c r="T687" s="42">
        <f>(((I687/60)/60)/24)+DATE(1970,1,1)</f>
        <v>42016.866574074069</v>
      </c>
    </row>
    <row r="688" spans="1:20" customFormat="1" ht="58" x14ac:dyDescent="0.35">
      <c r="A688" s="9">
        <v>686</v>
      </c>
      <c r="B688" s="7" t="s">
        <v>687</v>
      </c>
      <c r="C688" s="7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2">
        <f>E688/D688</f>
        <v>0</v>
      </c>
      <c r="P688" s="22">
        <f>IF(ISERROR(E688/L688),0,E688/L688)</f>
        <v>0</v>
      </c>
      <c r="Q688" s="1" t="s">
        <v>8317</v>
      </c>
      <c r="R688" s="39" t="s">
        <v>8319</v>
      </c>
      <c r="S688" s="41">
        <f>(((J688/60)/60)/24)+DATE(1970,1,1)</f>
        <v>42189.673263888893</v>
      </c>
      <c r="T688" s="42">
        <f>(((I688/60)/60)/24)+DATE(1970,1,1)</f>
        <v>42219.673263888893</v>
      </c>
    </row>
    <row r="689" spans="1:20" customFormat="1" ht="43.5" x14ac:dyDescent="0.35">
      <c r="A689" s="9">
        <v>687</v>
      </c>
      <c r="B689" s="7" t="s">
        <v>688</v>
      </c>
      <c r="C689" s="7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2">
        <f>E689/D689</f>
        <v>3.5499999999999997E-2</v>
      </c>
      <c r="P689" s="22">
        <f>IF(ISERROR(E689/L689),0,E689/L689)</f>
        <v>591.66666666666663</v>
      </c>
      <c r="Q689" s="1" t="s">
        <v>8317</v>
      </c>
      <c r="R689" s="39" t="s">
        <v>8319</v>
      </c>
      <c r="S689" s="41">
        <f>(((J689/60)/60)/24)+DATE(1970,1,1)</f>
        <v>42711.750613425931</v>
      </c>
      <c r="T689" s="42">
        <f>(((I689/60)/60)/24)+DATE(1970,1,1)</f>
        <v>42771.750613425931</v>
      </c>
    </row>
    <row r="690" spans="1:20" customFormat="1" ht="43.5" x14ac:dyDescent="0.35">
      <c r="A690" s="9">
        <v>688</v>
      </c>
      <c r="B690" s="7" t="s">
        <v>689</v>
      </c>
      <c r="C690" s="7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2">
        <f>E690/D690</f>
        <v>0.72989999999999999</v>
      </c>
      <c r="P690" s="22">
        <f>IF(ISERROR(E690/L690),0,E690/L690)</f>
        <v>405.5</v>
      </c>
      <c r="Q690" s="1" t="s">
        <v>8317</v>
      </c>
      <c r="R690" s="39" t="s">
        <v>8319</v>
      </c>
      <c r="S690" s="41">
        <f>(((J690/60)/60)/24)+DATE(1970,1,1)</f>
        <v>42262.104780092588</v>
      </c>
      <c r="T690" s="42">
        <f>(((I690/60)/60)/24)+DATE(1970,1,1)</f>
        <v>42292.104780092588</v>
      </c>
    </row>
    <row r="691" spans="1:20" customFormat="1" ht="43.5" x14ac:dyDescent="0.35">
      <c r="A691" s="9">
        <v>689</v>
      </c>
      <c r="B691" s="7" t="s">
        <v>690</v>
      </c>
      <c r="C691" s="7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2">
        <f>E691/D691</f>
        <v>0.57648750000000004</v>
      </c>
      <c r="P691" s="22">
        <f>IF(ISERROR(E691/L691),0,E691/L691)</f>
        <v>343.14732142857144</v>
      </c>
      <c r="Q691" s="1" t="s">
        <v>8317</v>
      </c>
      <c r="R691" s="39" t="s">
        <v>8319</v>
      </c>
      <c r="S691" s="41">
        <f>(((J691/60)/60)/24)+DATE(1970,1,1)</f>
        <v>42675.66778935185</v>
      </c>
      <c r="T691" s="42">
        <f>(((I691/60)/60)/24)+DATE(1970,1,1)</f>
        <v>42712.207638888889</v>
      </c>
    </row>
    <row r="692" spans="1:20" customFormat="1" ht="29" x14ac:dyDescent="0.35">
      <c r="A692" s="9">
        <v>690</v>
      </c>
      <c r="B692" s="7" t="s">
        <v>691</v>
      </c>
      <c r="C692" s="7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2">
        <f>E692/D692</f>
        <v>0.1234</v>
      </c>
      <c r="P692" s="22">
        <f>IF(ISERROR(E692/L692),0,E692/L692)</f>
        <v>72.588235294117652</v>
      </c>
      <c r="Q692" s="1" t="s">
        <v>8317</v>
      </c>
      <c r="R692" s="39" t="s">
        <v>8319</v>
      </c>
      <c r="S692" s="41">
        <f>(((J692/60)/60)/24)+DATE(1970,1,1)</f>
        <v>42579.634733796294</v>
      </c>
      <c r="T692" s="42">
        <f>(((I692/60)/60)/24)+DATE(1970,1,1)</f>
        <v>42622.25</v>
      </c>
    </row>
    <row r="693" spans="1:20" customFormat="1" ht="43.5" x14ac:dyDescent="0.35">
      <c r="A693" s="9">
        <v>691</v>
      </c>
      <c r="B693" s="7" t="s">
        <v>692</v>
      </c>
      <c r="C693" s="7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2">
        <f>E693/D693</f>
        <v>5.1999999999999998E-3</v>
      </c>
      <c r="P693" s="22">
        <f>IF(ISERROR(E693/L693),0,E693/L693)</f>
        <v>26</v>
      </c>
      <c r="Q693" s="1" t="s">
        <v>8317</v>
      </c>
      <c r="R693" s="39" t="s">
        <v>8319</v>
      </c>
      <c r="S693" s="41">
        <f>(((J693/60)/60)/24)+DATE(1970,1,1)</f>
        <v>42158.028310185182</v>
      </c>
      <c r="T693" s="42">
        <f>(((I693/60)/60)/24)+DATE(1970,1,1)</f>
        <v>42186.028310185182</v>
      </c>
    </row>
    <row r="694" spans="1:20" customFormat="1" ht="43.5" x14ac:dyDescent="0.35">
      <c r="A694" s="9">
        <v>692</v>
      </c>
      <c r="B694" s="7" t="s">
        <v>693</v>
      </c>
      <c r="C694" s="7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2">
        <f>E694/D694</f>
        <v>6.5299999999999997E-2</v>
      </c>
      <c r="P694" s="22">
        <f>IF(ISERROR(E694/L694),0,E694/L694)</f>
        <v>6.4975124378109452</v>
      </c>
      <c r="Q694" s="1" t="s">
        <v>8317</v>
      </c>
      <c r="R694" s="39" t="s">
        <v>8319</v>
      </c>
      <c r="S694" s="41">
        <f>(((J694/60)/60)/24)+DATE(1970,1,1)</f>
        <v>42696.37572916667</v>
      </c>
      <c r="T694" s="42">
        <f>(((I694/60)/60)/24)+DATE(1970,1,1)</f>
        <v>42726.37572916667</v>
      </c>
    </row>
    <row r="695" spans="1:20" customFormat="1" ht="29" x14ac:dyDescent="0.35">
      <c r="A695" s="9">
        <v>693</v>
      </c>
      <c r="B695" s="7" t="s">
        <v>694</v>
      </c>
      <c r="C695" s="7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2">
        <f>E695/D695</f>
        <v>0.35338000000000003</v>
      </c>
      <c r="P695" s="22">
        <f>IF(ISERROR(E695/L695),0,E695/L695)</f>
        <v>119.38513513513513</v>
      </c>
      <c r="Q695" s="1" t="s">
        <v>8317</v>
      </c>
      <c r="R695" s="39" t="s">
        <v>8319</v>
      </c>
      <c r="S695" s="41">
        <f>(((J695/60)/60)/24)+DATE(1970,1,1)</f>
        <v>42094.808182870373</v>
      </c>
      <c r="T695" s="42">
        <f>(((I695/60)/60)/24)+DATE(1970,1,1)</f>
        <v>42124.808182870373</v>
      </c>
    </row>
    <row r="696" spans="1:20" customFormat="1" ht="43.5" x14ac:dyDescent="0.35">
      <c r="A696" s="9">
        <v>694</v>
      </c>
      <c r="B696" s="7" t="s">
        <v>695</v>
      </c>
      <c r="C696" s="7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2">
        <f>E696/D696</f>
        <v>3.933333333333333E-3</v>
      </c>
      <c r="P696" s="22">
        <f>IF(ISERROR(E696/L696),0,E696/L696)</f>
        <v>84.285714285714292</v>
      </c>
      <c r="Q696" s="1" t="s">
        <v>8317</v>
      </c>
      <c r="R696" s="39" t="s">
        <v>8319</v>
      </c>
      <c r="S696" s="41">
        <f>(((J696/60)/60)/24)+DATE(1970,1,1)</f>
        <v>42737.663877314815</v>
      </c>
      <c r="T696" s="42">
        <f>(((I696/60)/60)/24)+DATE(1970,1,1)</f>
        <v>42767.663877314815</v>
      </c>
    </row>
    <row r="697" spans="1:20" customFormat="1" ht="43.5" x14ac:dyDescent="0.35">
      <c r="A697" s="9">
        <v>695</v>
      </c>
      <c r="B697" s="7" t="s">
        <v>696</v>
      </c>
      <c r="C697" s="7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2">
        <f>E697/D697</f>
        <v>1.06E-2</v>
      </c>
      <c r="P697" s="22">
        <f>IF(ISERROR(E697/L697),0,E697/L697)</f>
        <v>90.857142857142861</v>
      </c>
      <c r="Q697" s="1" t="s">
        <v>8317</v>
      </c>
      <c r="R697" s="39" t="s">
        <v>8319</v>
      </c>
      <c r="S697" s="41">
        <f>(((J697/60)/60)/24)+DATE(1970,1,1)</f>
        <v>41913.521064814813</v>
      </c>
      <c r="T697" s="42">
        <f>(((I697/60)/60)/24)+DATE(1970,1,1)</f>
        <v>41943.521064814813</v>
      </c>
    </row>
    <row r="698" spans="1:20" customFormat="1" ht="29" x14ac:dyDescent="0.35">
      <c r="A698" s="9">
        <v>696</v>
      </c>
      <c r="B698" s="7" t="s">
        <v>697</v>
      </c>
      <c r="C698" s="7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2">
        <f>E698/D698</f>
        <v>5.7142857142857145E-6</v>
      </c>
      <c r="P698" s="22">
        <f>IF(ISERROR(E698/L698),0,E698/L698)</f>
        <v>1</v>
      </c>
      <c r="Q698" s="1" t="s">
        <v>8317</v>
      </c>
      <c r="R698" s="39" t="s">
        <v>8319</v>
      </c>
      <c r="S698" s="41">
        <f>(((J698/60)/60)/24)+DATE(1970,1,1)</f>
        <v>41815.927106481482</v>
      </c>
      <c r="T698" s="42">
        <f>(((I698/60)/60)/24)+DATE(1970,1,1)</f>
        <v>41845.927106481482</v>
      </c>
    </row>
    <row r="699" spans="1:20" customFormat="1" ht="43.5" x14ac:dyDescent="0.35">
      <c r="A699" s="9">
        <v>697</v>
      </c>
      <c r="B699" s="7" t="s">
        <v>698</v>
      </c>
      <c r="C699" s="7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2">
        <f>E699/D699</f>
        <v>0.46379999999999999</v>
      </c>
      <c r="P699" s="22">
        <f>IF(ISERROR(E699/L699),0,E699/L699)</f>
        <v>20.342105263157894</v>
      </c>
      <c r="Q699" s="1" t="s">
        <v>8317</v>
      </c>
      <c r="R699" s="39" t="s">
        <v>8319</v>
      </c>
      <c r="S699" s="41">
        <f>(((J699/60)/60)/24)+DATE(1970,1,1)</f>
        <v>42388.523020833338</v>
      </c>
      <c r="T699" s="42">
        <f>(((I699/60)/60)/24)+DATE(1970,1,1)</f>
        <v>42403.523020833338</v>
      </c>
    </row>
    <row r="700" spans="1:20" customFormat="1" ht="43.5" x14ac:dyDescent="0.35">
      <c r="A700" s="9">
        <v>698</v>
      </c>
      <c r="B700" s="7" t="s">
        <v>699</v>
      </c>
      <c r="C700" s="7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2">
        <f>E700/D700</f>
        <v>0.15390000000000001</v>
      </c>
      <c r="P700" s="22">
        <f>IF(ISERROR(E700/L700),0,E700/L700)</f>
        <v>530.68965517241384</v>
      </c>
      <c r="Q700" s="1" t="s">
        <v>8317</v>
      </c>
      <c r="R700" s="39" t="s">
        <v>8319</v>
      </c>
      <c r="S700" s="41">
        <f>(((J700/60)/60)/24)+DATE(1970,1,1)</f>
        <v>41866.931076388886</v>
      </c>
      <c r="T700" s="42">
        <f>(((I700/60)/60)/24)+DATE(1970,1,1)</f>
        <v>41900.083333333336</v>
      </c>
    </row>
    <row r="701" spans="1:20" customFormat="1" ht="43.5" x14ac:dyDescent="0.35">
      <c r="A701" s="9">
        <v>699</v>
      </c>
      <c r="B701" s="7" t="s">
        <v>700</v>
      </c>
      <c r="C701" s="7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2">
        <f>E701/D701</f>
        <v>0.824221076923077</v>
      </c>
      <c r="P701" s="22">
        <f>IF(ISERROR(E701/L701),0,E701/L701)</f>
        <v>120.39184269662923</v>
      </c>
      <c r="Q701" s="1" t="s">
        <v>8317</v>
      </c>
      <c r="R701" s="39" t="s">
        <v>8319</v>
      </c>
      <c r="S701" s="41">
        <f>(((J701/60)/60)/24)+DATE(1970,1,1)</f>
        <v>41563.485509259262</v>
      </c>
      <c r="T701" s="42">
        <f>(((I701/60)/60)/24)+DATE(1970,1,1)</f>
        <v>41600.666666666664</v>
      </c>
    </row>
    <row r="702" spans="1:20" customFormat="1" ht="43.5" x14ac:dyDescent="0.35">
      <c r="A702" s="9">
        <v>700</v>
      </c>
      <c r="B702" s="7" t="s">
        <v>701</v>
      </c>
      <c r="C702" s="7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2">
        <f>E702/D702</f>
        <v>2.6866666666666667E-2</v>
      </c>
      <c r="P702" s="22">
        <f>IF(ISERROR(E702/L702),0,E702/L702)</f>
        <v>13</v>
      </c>
      <c r="Q702" s="1" t="s">
        <v>8317</v>
      </c>
      <c r="R702" s="39" t="s">
        <v>8319</v>
      </c>
      <c r="S702" s="41">
        <f>(((J702/60)/60)/24)+DATE(1970,1,1)</f>
        <v>42715.688437500001</v>
      </c>
      <c r="T702" s="42">
        <f>(((I702/60)/60)/24)+DATE(1970,1,1)</f>
        <v>42745.688437500001</v>
      </c>
    </row>
    <row r="703" spans="1:20" customFormat="1" ht="43.5" x14ac:dyDescent="0.35">
      <c r="A703" s="9">
        <v>701</v>
      </c>
      <c r="B703" s="7" t="s">
        <v>702</v>
      </c>
      <c r="C703" s="7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2">
        <f>E703/D703</f>
        <v>0.26600000000000001</v>
      </c>
      <c r="P703" s="22">
        <f>IF(ISERROR(E703/L703),0,E703/L703)</f>
        <v>291.33333333333331</v>
      </c>
      <c r="Q703" s="1" t="s">
        <v>8317</v>
      </c>
      <c r="R703" s="39" t="s">
        <v>8319</v>
      </c>
      <c r="S703" s="41">
        <f>(((J703/60)/60)/24)+DATE(1970,1,1)</f>
        <v>41813.662962962961</v>
      </c>
      <c r="T703" s="42">
        <f>(((I703/60)/60)/24)+DATE(1970,1,1)</f>
        <v>41843.662962962961</v>
      </c>
    </row>
    <row r="704" spans="1:20" customFormat="1" ht="43.5" x14ac:dyDescent="0.35">
      <c r="A704" s="9">
        <v>702</v>
      </c>
      <c r="B704" s="7" t="s">
        <v>703</v>
      </c>
      <c r="C704" s="7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2">
        <f>E704/D704</f>
        <v>0.30813400000000002</v>
      </c>
      <c r="P704" s="22">
        <f>IF(ISERROR(E704/L704),0,E704/L704)</f>
        <v>124.9191891891892</v>
      </c>
      <c r="Q704" s="1" t="s">
        <v>8317</v>
      </c>
      <c r="R704" s="39" t="s">
        <v>8319</v>
      </c>
      <c r="S704" s="41">
        <f>(((J704/60)/60)/24)+DATE(1970,1,1)</f>
        <v>42668.726701388892</v>
      </c>
      <c r="T704" s="42">
        <f>(((I704/60)/60)/24)+DATE(1970,1,1)</f>
        <v>42698.768368055549</v>
      </c>
    </row>
    <row r="705" spans="1:20" customFormat="1" ht="43.5" x14ac:dyDescent="0.35">
      <c r="A705" s="9">
        <v>703</v>
      </c>
      <c r="B705" s="7" t="s">
        <v>704</v>
      </c>
      <c r="C705" s="7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2">
        <f>E705/D705</f>
        <v>5.5800000000000002E-2</v>
      </c>
      <c r="P705" s="22">
        <f>IF(ISERROR(E705/L705),0,E705/L705)</f>
        <v>119.57142857142857</v>
      </c>
      <c r="Q705" s="1" t="s">
        <v>8317</v>
      </c>
      <c r="R705" s="39" t="s">
        <v>8319</v>
      </c>
      <c r="S705" s="41">
        <f>(((J705/60)/60)/24)+DATE(1970,1,1)</f>
        <v>42711.950798611113</v>
      </c>
      <c r="T705" s="42">
        <f>(((I705/60)/60)/24)+DATE(1970,1,1)</f>
        <v>42766.98055555555</v>
      </c>
    </row>
    <row r="706" spans="1:20" customFormat="1" ht="43.5" x14ac:dyDescent="0.35">
      <c r="A706" s="9">
        <v>704</v>
      </c>
      <c r="B706" s="7" t="s">
        <v>705</v>
      </c>
      <c r="C706" s="7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2">
        <f>E706/D706</f>
        <v>8.7454545454545458E-3</v>
      </c>
      <c r="P706" s="22">
        <f>IF(ISERROR(E706/L706),0,E706/L706)</f>
        <v>120.25</v>
      </c>
      <c r="Q706" s="1" t="s">
        <v>8317</v>
      </c>
      <c r="R706" s="39" t="s">
        <v>8319</v>
      </c>
      <c r="S706" s="41">
        <f>(((J706/60)/60)/24)+DATE(1970,1,1)</f>
        <v>42726.192916666667</v>
      </c>
      <c r="T706" s="42">
        <f>(((I706/60)/60)/24)+DATE(1970,1,1)</f>
        <v>42786.192916666667</v>
      </c>
    </row>
    <row r="707" spans="1:20" customFormat="1" ht="29" x14ac:dyDescent="0.35">
      <c r="A707" s="9">
        <v>705</v>
      </c>
      <c r="B707" s="7" t="s">
        <v>706</v>
      </c>
      <c r="C707" s="7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2">
        <f>E707/D707</f>
        <v>9.7699999999999992E-3</v>
      </c>
      <c r="P707" s="22">
        <f>IF(ISERROR(E707/L707),0,E707/L707)</f>
        <v>195.4</v>
      </c>
      <c r="Q707" s="1" t="s">
        <v>8317</v>
      </c>
      <c r="R707" s="39" t="s">
        <v>8319</v>
      </c>
      <c r="S707" s="41">
        <f>(((J707/60)/60)/24)+DATE(1970,1,1)</f>
        <v>42726.491643518515</v>
      </c>
      <c r="T707" s="42">
        <f>(((I707/60)/60)/24)+DATE(1970,1,1)</f>
        <v>42756.491643518515</v>
      </c>
    </row>
    <row r="708" spans="1:20" customFormat="1" ht="43.5" x14ac:dyDescent="0.35">
      <c r="A708" s="9">
        <v>706</v>
      </c>
      <c r="B708" s="7" t="s">
        <v>707</v>
      </c>
      <c r="C708" s="7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2">
        <f>E708/D708</f>
        <v>0</v>
      </c>
      <c r="P708" s="22">
        <f>IF(ISERROR(E708/L708),0,E708/L708)</f>
        <v>0</v>
      </c>
      <c r="Q708" s="1" t="s">
        <v>8317</v>
      </c>
      <c r="R708" s="39" t="s">
        <v>8319</v>
      </c>
      <c r="S708" s="41">
        <f>(((J708/60)/60)/24)+DATE(1970,1,1)</f>
        <v>42676.995173611111</v>
      </c>
      <c r="T708" s="42">
        <f>(((I708/60)/60)/24)+DATE(1970,1,1)</f>
        <v>42718.777083333334</v>
      </c>
    </row>
    <row r="709" spans="1:20" customFormat="1" ht="43.5" x14ac:dyDescent="0.35">
      <c r="A709" s="9">
        <v>707</v>
      </c>
      <c r="B709" s="7" t="s">
        <v>708</v>
      </c>
      <c r="C709" s="7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2">
        <f>E709/D709</f>
        <v>0.78927352941176465</v>
      </c>
      <c r="P709" s="22">
        <f>IF(ISERROR(E709/L709),0,E709/L709)</f>
        <v>117.69868421052631</v>
      </c>
      <c r="Q709" s="1" t="s">
        <v>8317</v>
      </c>
      <c r="R709" s="39" t="s">
        <v>8319</v>
      </c>
      <c r="S709" s="41">
        <f>(((J709/60)/60)/24)+DATE(1970,1,1)</f>
        <v>42696.663506944446</v>
      </c>
      <c r="T709" s="42">
        <f>(((I709/60)/60)/24)+DATE(1970,1,1)</f>
        <v>42736.663506944446</v>
      </c>
    </row>
    <row r="710" spans="1:20" customFormat="1" ht="43.5" x14ac:dyDescent="0.35">
      <c r="A710" s="9">
        <v>708</v>
      </c>
      <c r="B710" s="7" t="s">
        <v>709</v>
      </c>
      <c r="C710" s="7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2">
        <f>E710/D710</f>
        <v>0.22092500000000001</v>
      </c>
      <c r="P710" s="22">
        <f>IF(ISERROR(E710/L710),0,E710/L710)</f>
        <v>23.948509485094849</v>
      </c>
      <c r="Q710" s="1" t="s">
        <v>8317</v>
      </c>
      <c r="R710" s="39" t="s">
        <v>8319</v>
      </c>
      <c r="S710" s="41">
        <f>(((J710/60)/60)/24)+DATE(1970,1,1)</f>
        <v>41835.581018518518</v>
      </c>
      <c r="T710" s="42">
        <f>(((I710/60)/60)/24)+DATE(1970,1,1)</f>
        <v>41895.581018518518</v>
      </c>
    </row>
    <row r="711" spans="1:20" customFormat="1" ht="29" x14ac:dyDescent="0.35">
      <c r="A711" s="9">
        <v>709</v>
      </c>
      <c r="B711" s="7" t="s">
        <v>710</v>
      </c>
      <c r="C711" s="7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2">
        <f>E711/D711</f>
        <v>4.0666666666666663E-3</v>
      </c>
      <c r="P711" s="22">
        <f>IF(ISERROR(E711/L711),0,E711/L711)</f>
        <v>30.5</v>
      </c>
      <c r="Q711" s="1" t="s">
        <v>8317</v>
      </c>
      <c r="R711" s="39" t="s">
        <v>8319</v>
      </c>
      <c r="S711" s="41">
        <f>(((J711/60)/60)/24)+DATE(1970,1,1)</f>
        <v>41948.041192129633</v>
      </c>
      <c r="T711" s="42">
        <f>(((I711/60)/60)/24)+DATE(1970,1,1)</f>
        <v>41978.041192129633</v>
      </c>
    </row>
    <row r="712" spans="1:20" customFormat="1" ht="29" x14ac:dyDescent="0.35">
      <c r="A712" s="9">
        <v>710</v>
      </c>
      <c r="B712" s="7" t="s">
        <v>711</v>
      </c>
      <c r="C712" s="7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2">
        <f>E712/D712</f>
        <v>0</v>
      </c>
      <c r="P712" s="22">
        <f>IF(ISERROR(E712/L712),0,E712/L712)</f>
        <v>0</v>
      </c>
      <c r="Q712" s="1" t="s">
        <v>8317</v>
      </c>
      <c r="R712" s="39" t="s">
        <v>8319</v>
      </c>
      <c r="S712" s="41">
        <f>(((J712/60)/60)/24)+DATE(1970,1,1)</f>
        <v>41837.984976851854</v>
      </c>
      <c r="T712" s="42">
        <f>(((I712/60)/60)/24)+DATE(1970,1,1)</f>
        <v>41871.030555555553</v>
      </c>
    </row>
    <row r="713" spans="1:20" customFormat="1" ht="43.5" x14ac:dyDescent="0.35">
      <c r="A713" s="9">
        <v>711</v>
      </c>
      <c r="B713" s="7" t="s">
        <v>712</v>
      </c>
      <c r="C713" s="7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2">
        <f>E713/D713</f>
        <v>0.33790999999999999</v>
      </c>
      <c r="P713" s="22">
        <f>IF(ISERROR(E713/L713),0,E713/L713)</f>
        <v>99.973372781065095</v>
      </c>
      <c r="Q713" s="1" t="s">
        <v>8317</v>
      </c>
      <c r="R713" s="39" t="s">
        <v>8319</v>
      </c>
      <c r="S713" s="41">
        <f>(((J713/60)/60)/24)+DATE(1970,1,1)</f>
        <v>42678.459120370375</v>
      </c>
      <c r="T713" s="42">
        <f>(((I713/60)/60)/24)+DATE(1970,1,1)</f>
        <v>42718.500787037032</v>
      </c>
    </row>
    <row r="714" spans="1:20" customFormat="1" ht="43.5" x14ac:dyDescent="0.35">
      <c r="A714" s="9">
        <v>712</v>
      </c>
      <c r="B714" s="7" t="s">
        <v>713</v>
      </c>
      <c r="C714" s="7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2">
        <f>E714/D714</f>
        <v>2.1649484536082476E-3</v>
      </c>
      <c r="P714" s="22">
        <f>IF(ISERROR(E714/L714),0,E714/L714)</f>
        <v>26.25</v>
      </c>
      <c r="Q714" s="1" t="s">
        <v>8317</v>
      </c>
      <c r="R714" s="39" t="s">
        <v>8319</v>
      </c>
      <c r="S714" s="41">
        <f>(((J714/60)/60)/24)+DATE(1970,1,1)</f>
        <v>42384.680925925932</v>
      </c>
      <c r="T714" s="42">
        <f>(((I714/60)/60)/24)+DATE(1970,1,1)</f>
        <v>42414.680925925932</v>
      </c>
    </row>
    <row r="715" spans="1:20" customFormat="1" ht="43.5" x14ac:dyDescent="0.35">
      <c r="A715" s="9">
        <v>713</v>
      </c>
      <c r="B715" s="7" t="s">
        <v>714</v>
      </c>
      <c r="C715" s="7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2">
        <f>E715/D715</f>
        <v>7.9600000000000001E-3</v>
      </c>
      <c r="P715" s="22">
        <f>IF(ISERROR(E715/L715),0,E715/L715)</f>
        <v>199</v>
      </c>
      <c r="Q715" s="1" t="s">
        <v>8317</v>
      </c>
      <c r="R715" s="39" t="s">
        <v>8319</v>
      </c>
      <c r="S715" s="41">
        <f>(((J715/60)/60)/24)+DATE(1970,1,1)</f>
        <v>42496.529305555552</v>
      </c>
      <c r="T715" s="42">
        <f>(((I715/60)/60)/24)+DATE(1970,1,1)</f>
        <v>42526.529305555552</v>
      </c>
    </row>
    <row r="716" spans="1:20" customFormat="1" ht="43.5" x14ac:dyDescent="0.35">
      <c r="A716" s="9">
        <v>714</v>
      </c>
      <c r="B716" s="7" t="s">
        <v>715</v>
      </c>
      <c r="C716" s="7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2">
        <f>E716/D716</f>
        <v>0.14993333333333334</v>
      </c>
      <c r="P716" s="22">
        <f>IF(ISERROR(E716/L716),0,E716/L716)</f>
        <v>80.321428571428569</v>
      </c>
      <c r="Q716" s="1" t="s">
        <v>8317</v>
      </c>
      <c r="R716" s="39" t="s">
        <v>8319</v>
      </c>
      <c r="S716" s="41">
        <f>(((J716/60)/60)/24)+DATE(1970,1,1)</f>
        <v>42734.787986111114</v>
      </c>
      <c r="T716" s="42">
        <f>(((I716/60)/60)/24)+DATE(1970,1,1)</f>
        <v>42794.787986111114</v>
      </c>
    </row>
    <row r="717" spans="1:20" customFormat="1" ht="43.5" x14ac:dyDescent="0.35">
      <c r="A717" s="9">
        <v>715</v>
      </c>
      <c r="B717" s="7" t="s">
        <v>716</v>
      </c>
      <c r="C717" s="7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2">
        <f>E717/D717</f>
        <v>5.0509090909090906E-2</v>
      </c>
      <c r="P717" s="22">
        <f>IF(ISERROR(E717/L717),0,E717/L717)</f>
        <v>115.75</v>
      </c>
      <c r="Q717" s="1" t="s">
        <v>8317</v>
      </c>
      <c r="R717" s="39" t="s">
        <v>8319</v>
      </c>
      <c r="S717" s="41">
        <f>(((J717/60)/60)/24)+DATE(1970,1,1)</f>
        <v>42273.090740740736</v>
      </c>
      <c r="T717" s="42">
        <f>(((I717/60)/60)/24)+DATE(1970,1,1)</f>
        <v>42313.132407407407</v>
      </c>
    </row>
    <row r="718" spans="1:20" customFormat="1" ht="43.5" x14ac:dyDescent="0.35">
      <c r="A718" s="9">
        <v>716</v>
      </c>
      <c r="B718" s="7" t="s">
        <v>717</v>
      </c>
      <c r="C718" s="7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2">
        <f>E718/D718</f>
        <v>0.10214285714285715</v>
      </c>
      <c r="P718" s="22">
        <f>IF(ISERROR(E718/L718),0,E718/L718)</f>
        <v>44.6875</v>
      </c>
      <c r="Q718" s="1" t="s">
        <v>8317</v>
      </c>
      <c r="R718" s="39" t="s">
        <v>8319</v>
      </c>
      <c r="S718" s="41">
        <f>(((J718/60)/60)/24)+DATE(1970,1,1)</f>
        <v>41940.658645833333</v>
      </c>
      <c r="T718" s="42">
        <f>(((I718/60)/60)/24)+DATE(1970,1,1)</f>
        <v>41974</v>
      </c>
    </row>
    <row r="719" spans="1:20" customFormat="1" x14ac:dyDescent="0.35">
      <c r="A719" s="9">
        <v>717</v>
      </c>
      <c r="B719" s="7" t="s">
        <v>718</v>
      </c>
      <c r="C719" s="7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2">
        <f>E719/D719</f>
        <v>3.0500000000000002E-3</v>
      </c>
      <c r="P719" s="22">
        <f>IF(ISERROR(E719/L719),0,E719/L719)</f>
        <v>76.25</v>
      </c>
      <c r="Q719" s="1" t="s">
        <v>8317</v>
      </c>
      <c r="R719" s="39" t="s">
        <v>8319</v>
      </c>
      <c r="S719" s="41">
        <f>(((J719/60)/60)/24)+DATE(1970,1,1)</f>
        <v>41857.854189814818</v>
      </c>
      <c r="T719" s="42">
        <f>(((I719/60)/60)/24)+DATE(1970,1,1)</f>
        <v>41887.854189814818</v>
      </c>
    </row>
    <row r="720" spans="1:20" customFormat="1" ht="43.5" x14ac:dyDescent="0.35">
      <c r="A720" s="9">
        <v>718</v>
      </c>
      <c r="B720" s="7" t="s">
        <v>719</v>
      </c>
      <c r="C720" s="7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2">
        <f>E720/D720</f>
        <v>7.4999999999999997E-3</v>
      </c>
      <c r="P720" s="22">
        <f>IF(ISERROR(E720/L720),0,E720/L720)</f>
        <v>22.5</v>
      </c>
      <c r="Q720" s="1" t="s">
        <v>8317</v>
      </c>
      <c r="R720" s="39" t="s">
        <v>8319</v>
      </c>
      <c r="S720" s="41">
        <f>(((J720/60)/60)/24)+DATE(1970,1,1)</f>
        <v>42752.845451388886</v>
      </c>
      <c r="T720" s="42">
        <f>(((I720/60)/60)/24)+DATE(1970,1,1)</f>
        <v>42784.249305555553</v>
      </c>
    </row>
    <row r="721" spans="1:20" customFormat="1" ht="43.5" x14ac:dyDescent="0.35">
      <c r="A721" s="9">
        <v>719</v>
      </c>
      <c r="B721" s="7" t="s">
        <v>720</v>
      </c>
      <c r="C721" s="7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2">
        <f>E721/D721</f>
        <v>1.2933333333333333E-2</v>
      </c>
      <c r="P721" s="22">
        <f>IF(ISERROR(E721/L721),0,E721/L721)</f>
        <v>19.399999999999999</v>
      </c>
      <c r="Q721" s="1" t="s">
        <v>8317</v>
      </c>
      <c r="R721" s="39" t="s">
        <v>8319</v>
      </c>
      <c r="S721" s="41">
        <f>(((J721/60)/60)/24)+DATE(1970,1,1)</f>
        <v>42409.040231481486</v>
      </c>
      <c r="T721" s="42">
        <f>(((I721/60)/60)/24)+DATE(1970,1,1)</f>
        <v>42423.040231481486</v>
      </c>
    </row>
    <row r="722" spans="1:20" customFormat="1" ht="43.5" x14ac:dyDescent="0.35">
      <c r="A722" s="9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3" t="s">
        <v>8219</v>
      </c>
      <c r="G722" s="3" t="s">
        <v>8224</v>
      </c>
      <c r="H722" s="3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3" t="s">
        <v>8274</v>
      </c>
      <c r="O722" s="12">
        <f>E722/D722</f>
        <v>1.4394736842105262</v>
      </c>
      <c r="P722" s="22">
        <f>IF(ISERROR(E722/L722),0,E722/L722)</f>
        <v>66.707317073170728</v>
      </c>
      <c r="Q722" s="1" t="s">
        <v>8320</v>
      </c>
      <c r="R722" s="39" t="s">
        <v>8356</v>
      </c>
      <c r="S722" s="41">
        <f>(((J722/60)/60)/24)+DATE(1970,1,1)</f>
        <v>40909.649201388893</v>
      </c>
      <c r="T722" s="42">
        <f>(((I722/60)/60)/24)+DATE(1970,1,1)</f>
        <v>40937.649201388893</v>
      </c>
    </row>
    <row r="723" spans="1:20" customFormat="1" ht="43.5" x14ac:dyDescent="0.35">
      <c r="A723" s="9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3" t="s">
        <v>8219</v>
      </c>
      <c r="G723" s="3" t="s">
        <v>8224</v>
      </c>
      <c r="H723" s="3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3" t="s">
        <v>8274</v>
      </c>
      <c r="O723" s="12">
        <f>E723/D723</f>
        <v>1.2210975609756098</v>
      </c>
      <c r="P723" s="22">
        <f>IF(ISERROR(E723/L723),0,E723/L723)</f>
        <v>84.142857142857139</v>
      </c>
      <c r="Q723" s="1" t="s">
        <v>8320</v>
      </c>
      <c r="R723" s="39" t="s">
        <v>8356</v>
      </c>
      <c r="S723" s="41">
        <f>(((J723/60)/60)/24)+DATE(1970,1,1)</f>
        <v>41807.571840277778</v>
      </c>
      <c r="T723" s="42">
        <f>(((I723/60)/60)/24)+DATE(1970,1,1)</f>
        <v>41852.571840277778</v>
      </c>
    </row>
    <row r="724" spans="1:20" customFormat="1" ht="43.5" x14ac:dyDescent="0.35">
      <c r="A724" s="9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3" t="s">
        <v>8219</v>
      </c>
      <c r="G724" s="3" t="s">
        <v>8224</v>
      </c>
      <c r="H724" s="3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3" t="s">
        <v>8274</v>
      </c>
      <c r="O724" s="12">
        <f>E724/D724</f>
        <v>1.3202400000000001</v>
      </c>
      <c r="P724" s="22">
        <f>IF(ISERROR(E724/L724),0,E724/L724)</f>
        <v>215.72549019607843</v>
      </c>
      <c r="Q724" s="1" t="s">
        <v>8320</v>
      </c>
      <c r="R724" s="39" t="s">
        <v>8356</v>
      </c>
      <c r="S724" s="41">
        <f>(((J724/60)/60)/24)+DATE(1970,1,1)</f>
        <v>40977.805300925924</v>
      </c>
      <c r="T724" s="42">
        <f>(((I724/60)/60)/24)+DATE(1970,1,1)</f>
        <v>41007.76363425926</v>
      </c>
    </row>
    <row r="725" spans="1:20" customFormat="1" ht="29" x14ac:dyDescent="0.35">
      <c r="A725" s="9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3" t="s">
        <v>8219</v>
      </c>
      <c r="G725" s="3" t="s">
        <v>8224</v>
      </c>
      <c r="H725" s="3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3" t="s">
        <v>8274</v>
      </c>
      <c r="O725" s="12">
        <f>E725/D725</f>
        <v>1.0938000000000001</v>
      </c>
      <c r="P725" s="22">
        <f>IF(ISERROR(E725/L725),0,E725/L725)</f>
        <v>54.69</v>
      </c>
      <c r="Q725" s="1" t="s">
        <v>8320</v>
      </c>
      <c r="R725" s="39" t="s">
        <v>8356</v>
      </c>
      <c r="S725" s="41">
        <f>(((J725/60)/60)/24)+DATE(1970,1,1)</f>
        <v>42184.816539351858</v>
      </c>
      <c r="T725" s="42">
        <f>(((I725/60)/60)/24)+DATE(1970,1,1)</f>
        <v>42215.165972222225</v>
      </c>
    </row>
    <row r="726" spans="1:20" customFormat="1" ht="43.5" x14ac:dyDescent="0.35">
      <c r="A726" s="9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3" t="s">
        <v>8219</v>
      </c>
      <c r="G726" s="3" t="s">
        <v>8224</v>
      </c>
      <c r="H726" s="3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3" t="s">
        <v>8274</v>
      </c>
      <c r="O726" s="12">
        <f>E726/D726</f>
        <v>1.0547157142857144</v>
      </c>
      <c r="P726" s="22">
        <f>IF(ISERROR(E726/L726),0,E726/L726)</f>
        <v>51.62944055944056</v>
      </c>
      <c r="Q726" s="1" t="s">
        <v>8320</v>
      </c>
      <c r="R726" s="39" t="s">
        <v>8356</v>
      </c>
      <c r="S726" s="41">
        <f>(((J726/60)/60)/24)+DATE(1970,1,1)</f>
        <v>40694.638460648144</v>
      </c>
      <c r="T726" s="42">
        <f>(((I726/60)/60)/24)+DATE(1970,1,1)</f>
        <v>40724.638460648144</v>
      </c>
    </row>
    <row r="727" spans="1:20" customFormat="1" ht="43.5" x14ac:dyDescent="0.35">
      <c r="A727" s="9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3" t="s">
        <v>8219</v>
      </c>
      <c r="G727" s="3" t="s">
        <v>8224</v>
      </c>
      <c r="H727" s="3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3" t="s">
        <v>8274</v>
      </c>
      <c r="O727" s="12">
        <f>E727/D727</f>
        <v>1.0035000000000001</v>
      </c>
      <c r="P727" s="22">
        <f>IF(ISERROR(E727/L727),0,E727/L727)</f>
        <v>143.35714285714286</v>
      </c>
      <c r="Q727" s="1" t="s">
        <v>8320</v>
      </c>
      <c r="R727" s="39" t="s">
        <v>8356</v>
      </c>
      <c r="S727" s="41">
        <f>(((J727/60)/60)/24)+DATE(1970,1,1)</f>
        <v>42321.626296296294</v>
      </c>
      <c r="T727" s="42">
        <f>(((I727/60)/60)/24)+DATE(1970,1,1)</f>
        <v>42351.626296296294</v>
      </c>
    </row>
    <row r="728" spans="1:20" customFormat="1" ht="43.5" x14ac:dyDescent="0.35">
      <c r="A728" s="9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3" t="s">
        <v>8219</v>
      </c>
      <c r="G728" s="3" t="s">
        <v>8224</v>
      </c>
      <c r="H728" s="3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3" t="s">
        <v>8274</v>
      </c>
      <c r="O728" s="12">
        <f>E728/D728</f>
        <v>1.014</v>
      </c>
      <c r="P728" s="22">
        <f>IF(ISERROR(E728/L728),0,E728/L728)</f>
        <v>72.428571428571431</v>
      </c>
      <c r="Q728" s="1" t="s">
        <v>8320</v>
      </c>
      <c r="R728" s="39" t="s">
        <v>8356</v>
      </c>
      <c r="S728" s="41">
        <f>(((J728/60)/60)/24)+DATE(1970,1,1)</f>
        <v>41346.042673611111</v>
      </c>
      <c r="T728" s="42">
        <f>(((I728/60)/60)/24)+DATE(1970,1,1)</f>
        <v>41376.042673611111</v>
      </c>
    </row>
    <row r="729" spans="1:20" customFormat="1" ht="43.5" x14ac:dyDescent="0.35">
      <c r="A729" s="9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3" t="s">
        <v>8219</v>
      </c>
      <c r="G729" s="3" t="s">
        <v>8224</v>
      </c>
      <c r="H729" s="3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3" t="s">
        <v>8274</v>
      </c>
      <c r="O729" s="12">
        <f>E729/D729</f>
        <v>1.5551428571428572</v>
      </c>
      <c r="P729" s="22">
        <f>IF(ISERROR(E729/L729),0,E729/L729)</f>
        <v>36.530201342281877</v>
      </c>
      <c r="Q729" s="1" t="s">
        <v>8320</v>
      </c>
      <c r="R729" s="39" t="s">
        <v>8356</v>
      </c>
      <c r="S729" s="41">
        <f>(((J729/60)/60)/24)+DATE(1970,1,1)</f>
        <v>41247.020243055551</v>
      </c>
      <c r="T729" s="42">
        <f>(((I729/60)/60)/24)+DATE(1970,1,1)</f>
        <v>41288.888888888891</v>
      </c>
    </row>
    <row r="730" spans="1:20" customFormat="1" ht="29" x14ac:dyDescent="0.35">
      <c r="A730" s="9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3" t="s">
        <v>8219</v>
      </c>
      <c r="G730" s="3" t="s">
        <v>8224</v>
      </c>
      <c r="H730" s="3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3" t="s">
        <v>8274</v>
      </c>
      <c r="O730" s="12">
        <f>E730/D730</f>
        <v>1.05566</v>
      </c>
      <c r="P730" s="22">
        <f>IF(ISERROR(E730/L730),0,E730/L730)</f>
        <v>60.903461538461535</v>
      </c>
      <c r="Q730" s="1" t="s">
        <v>8320</v>
      </c>
      <c r="R730" s="39" t="s">
        <v>8356</v>
      </c>
      <c r="S730" s="41">
        <f>(((J730/60)/60)/24)+DATE(1970,1,1)</f>
        <v>40731.837465277778</v>
      </c>
      <c r="T730" s="42">
        <f>(((I730/60)/60)/24)+DATE(1970,1,1)</f>
        <v>40776.837465277778</v>
      </c>
    </row>
    <row r="731" spans="1:20" customFormat="1" ht="43.5" x14ac:dyDescent="0.35">
      <c r="A731" s="9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3" t="s">
        <v>8219</v>
      </c>
      <c r="G731" s="3" t="s">
        <v>8224</v>
      </c>
      <c r="H731" s="3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3" t="s">
        <v>8274</v>
      </c>
      <c r="O731" s="12">
        <f>E731/D731</f>
        <v>1.3065</v>
      </c>
      <c r="P731" s="22">
        <f>IF(ISERROR(E731/L731),0,E731/L731)</f>
        <v>43.55</v>
      </c>
      <c r="Q731" s="1" t="s">
        <v>8320</v>
      </c>
      <c r="R731" s="39" t="s">
        <v>8356</v>
      </c>
      <c r="S731" s="41">
        <f>(((J731/60)/60)/24)+DATE(1970,1,1)</f>
        <v>41111.185891203706</v>
      </c>
      <c r="T731" s="42">
        <f>(((I731/60)/60)/24)+DATE(1970,1,1)</f>
        <v>41171.185891203706</v>
      </c>
    </row>
    <row r="732" spans="1:20" customFormat="1" ht="29" x14ac:dyDescent="0.35">
      <c r="A732" s="9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3" t="s">
        <v>8219</v>
      </c>
      <c r="G732" s="3" t="s">
        <v>8224</v>
      </c>
      <c r="H732" s="3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3" t="s">
        <v>8274</v>
      </c>
      <c r="O732" s="12">
        <f>E732/D732</f>
        <v>1.3219000000000001</v>
      </c>
      <c r="P732" s="22">
        <f>IF(ISERROR(E732/L732),0,E732/L732)</f>
        <v>99.766037735849054</v>
      </c>
      <c r="Q732" s="1" t="s">
        <v>8320</v>
      </c>
      <c r="R732" s="39" t="s">
        <v>8356</v>
      </c>
      <c r="S732" s="41">
        <f>(((J732/60)/60)/24)+DATE(1970,1,1)</f>
        <v>40854.745266203703</v>
      </c>
      <c r="T732" s="42">
        <f>(((I732/60)/60)/24)+DATE(1970,1,1)</f>
        <v>40884.745266203703</v>
      </c>
    </row>
    <row r="733" spans="1:20" customFormat="1" ht="43.5" x14ac:dyDescent="0.35">
      <c r="A733" s="9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3" t="s">
        <v>8219</v>
      </c>
      <c r="G733" s="3" t="s">
        <v>8224</v>
      </c>
      <c r="H733" s="3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3" t="s">
        <v>8274</v>
      </c>
      <c r="O733" s="12">
        <f>E733/D733</f>
        <v>1.26</v>
      </c>
      <c r="P733" s="22">
        <f>IF(ISERROR(E733/L733),0,E733/L733)</f>
        <v>88.732394366197184</v>
      </c>
      <c r="Q733" s="1" t="s">
        <v>8320</v>
      </c>
      <c r="R733" s="39" t="s">
        <v>8356</v>
      </c>
      <c r="S733" s="41">
        <f>(((J733/60)/60)/24)+DATE(1970,1,1)</f>
        <v>40879.795682870368</v>
      </c>
      <c r="T733" s="42">
        <f>(((I733/60)/60)/24)+DATE(1970,1,1)</f>
        <v>40930.25</v>
      </c>
    </row>
    <row r="734" spans="1:20" customFormat="1" ht="43.5" x14ac:dyDescent="0.35">
      <c r="A734" s="9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3" t="s">
        <v>8219</v>
      </c>
      <c r="G734" s="3" t="s">
        <v>8225</v>
      </c>
      <c r="H734" s="3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3" t="s">
        <v>8274</v>
      </c>
      <c r="O734" s="12">
        <f>E734/D734</f>
        <v>1.6</v>
      </c>
      <c r="P734" s="22">
        <f>IF(ISERROR(E734/L734),0,E734/L734)</f>
        <v>4.9230769230769234</v>
      </c>
      <c r="Q734" s="1" t="s">
        <v>8320</v>
      </c>
      <c r="R734" s="39" t="s">
        <v>8356</v>
      </c>
      <c r="S734" s="41">
        <f>(((J734/60)/60)/24)+DATE(1970,1,1)</f>
        <v>41486.424317129626</v>
      </c>
      <c r="T734" s="42">
        <f>(((I734/60)/60)/24)+DATE(1970,1,1)</f>
        <v>41546.424317129626</v>
      </c>
    </row>
    <row r="735" spans="1:20" customFormat="1" ht="43.5" x14ac:dyDescent="0.35">
      <c r="A735" s="9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3" t="s">
        <v>8219</v>
      </c>
      <c r="G735" s="3" t="s">
        <v>8225</v>
      </c>
      <c r="H735" s="3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3" t="s">
        <v>8274</v>
      </c>
      <c r="O735" s="12">
        <f>E735/D735</f>
        <v>1.2048000000000001</v>
      </c>
      <c r="P735" s="22">
        <f>IF(ISERROR(E735/L735),0,E735/L735)</f>
        <v>17.822485207100591</v>
      </c>
      <c r="Q735" s="1" t="s">
        <v>8320</v>
      </c>
      <c r="R735" s="39" t="s">
        <v>8356</v>
      </c>
      <c r="S735" s="41">
        <f>(((J735/60)/60)/24)+DATE(1970,1,1)</f>
        <v>41598.420046296298</v>
      </c>
      <c r="T735" s="42">
        <f>(((I735/60)/60)/24)+DATE(1970,1,1)</f>
        <v>41628.420046296298</v>
      </c>
    </row>
    <row r="736" spans="1:20" customFormat="1" ht="29" x14ac:dyDescent="0.35">
      <c r="A736" s="9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3" t="s">
        <v>8219</v>
      </c>
      <c r="G736" s="3" t="s">
        <v>8229</v>
      </c>
      <c r="H736" s="3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3" t="s">
        <v>8274</v>
      </c>
      <c r="O736" s="12">
        <f>E736/D736</f>
        <v>1.2552941176470589</v>
      </c>
      <c r="P736" s="22">
        <f>IF(ISERROR(E736/L736),0,E736/L736)</f>
        <v>187.19298245614036</v>
      </c>
      <c r="Q736" s="1" t="s">
        <v>8320</v>
      </c>
      <c r="R736" s="39" t="s">
        <v>8356</v>
      </c>
      <c r="S736" s="41">
        <f>(((J736/60)/60)/24)+DATE(1970,1,1)</f>
        <v>42102.164583333331</v>
      </c>
      <c r="T736" s="42">
        <f>(((I736/60)/60)/24)+DATE(1970,1,1)</f>
        <v>42133.208333333328</v>
      </c>
    </row>
    <row r="737" spans="1:20" customFormat="1" ht="43.5" x14ac:dyDescent="0.35">
      <c r="A737" s="9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3" t="s">
        <v>8219</v>
      </c>
      <c r="G737" s="3" t="s">
        <v>8224</v>
      </c>
      <c r="H737" s="3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3" t="s">
        <v>8274</v>
      </c>
      <c r="O737" s="12">
        <f>E737/D737</f>
        <v>1.1440638297872341</v>
      </c>
      <c r="P737" s="22">
        <f>IF(ISERROR(E737/L737),0,E737/L737)</f>
        <v>234.80786026200875</v>
      </c>
      <c r="Q737" s="1" t="s">
        <v>8320</v>
      </c>
      <c r="R737" s="39" t="s">
        <v>8356</v>
      </c>
      <c r="S737" s="41">
        <f>(((J737/60)/60)/24)+DATE(1970,1,1)</f>
        <v>41946.029467592591</v>
      </c>
      <c r="T737" s="42">
        <f>(((I737/60)/60)/24)+DATE(1970,1,1)</f>
        <v>41977.027083333334</v>
      </c>
    </row>
    <row r="738" spans="1:20" customFormat="1" ht="43.5" x14ac:dyDescent="0.35">
      <c r="A738" s="9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3" t="s">
        <v>8219</v>
      </c>
      <c r="G738" s="3" t="s">
        <v>8224</v>
      </c>
      <c r="H738" s="3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3" t="s">
        <v>8274</v>
      </c>
      <c r="O738" s="12">
        <f>E738/D738</f>
        <v>3.151388888888889</v>
      </c>
      <c r="P738" s="22">
        <f>IF(ISERROR(E738/L738),0,E738/L738)</f>
        <v>105.04629629629629</v>
      </c>
      <c r="Q738" s="1" t="s">
        <v>8320</v>
      </c>
      <c r="R738" s="39" t="s">
        <v>8356</v>
      </c>
      <c r="S738" s="41">
        <f>(((J738/60)/60)/24)+DATE(1970,1,1)</f>
        <v>41579.734259259261</v>
      </c>
      <c r="T738" s="42">
        <f>(((I738/60)/60)/24)+DATE(1970,1,1)</f>
        <v>41599.207638888889</v>
      </c>
    </row>
    <row r="739" spans="1:20" customFormat="1" ht="43.5" x14ac:dyDescent="0.35">
      <c r="A739" s="9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3" t="s">
        <v>8219</v>
      </c>
      <c r="G739" s="3" t="s">
        <v>8224</v>
      </c>
      <c r="H739" s="3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3" t="s">
        <v>8274</v>
      </c>
      <c r="O739" s="12">
        <f>E739/D739</f>
        <v>1.224</v>
      </c>
      <c r="P739" s="22">
        <f>IF(ISERROR(E739/L739),0,E739/L739)</f>
        <v>56.666666666666664</v>
      </c>
      <c r="Q739" s="1" t="s">
        <v>8320</v>
      </c>
      <c r="R739" s="39" t="s">
        <v>8356</v>
      </c>
      <c r="S739" s="41">
        <f>(((J739/60)/60)/24)+DATE(1970,1,1)</f>
        <v>41667.275312500002</v>
      </c>
      <c r="T739" s="42">
        <f>(((I739/60)/60)/24)+DATE(1970,1,1)</f>
        <v>41684.833333333336</v>
      </c>
    </row>
    <row r="740" spans="1:20" customFormat="1" ht="29" x14ac:dyDescent="0.35">
      <c r="A740" s="9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3" t="s">
        <v>8219</v>
      </c>
      <c r="G740" s="3" t="s">
        <v>8224</v>
      </c>
      <c r="H740" s="3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3" t="s">
        <v>8274</v>
      </c>
      <c r="O740" s="12">
        <f>E740/D740</f>
        <v>1.0673333333333332</v>
      </c>
      <c r="P740" s="22">
        <f>IF(ISERROR(E740/L740),0,E740/L740)</f>
        <v>39.048780487804876</v>
      </c>
      <c r="Q740" s="1" t="s">
        <v>8320</v>
      </c>
      <c r="R740" s="39" t="s">
        <v>8356</v>
      </c>
      <c r="S740" s="41">
        <f>(((J740/60)/60)/24)+DATE(1970,1,1)</f>
        <v>41943.604097222218</v>
      </c>
      <c r="T740" s="42">
        <f>(((I740/60)/60)/24)+DATE(1970,1,1)</f>
        <v>41974.207638888889</v>
      </c>
    </row>
    <row r="741" spans="1:20" customFormat="1" ht="43.5" x14ac:dyDescent="0.35">
      <c r="A741" s="9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3" t="s">
        <v>8219</v>
      </c>
      <c r="G741" s="3" t="s">
        <v>8224</v>
      </c>
      <c r="H741" s="3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3" t="s">
        <v>8274</v>
      </c>
      <c r="O741" s="12">
        <f>E741/D741</f>
        <v>1.5833333333333333</v>
      </c>
      <c r="P741" s="22">
        <f>IF(ISERROR(E741/L741),0,E741/L741)</f>
        <v>68.345323741007192</v>
      </c>
      <c r="Q741" s="1" t="s">
        <v>8320</v>
      </c>
      <c r="R741" s="39" t="s">
        <v>8356</v>
      </c>
      <c r="S741" s="41">
        <f>(((J741/60)/60)/24)+DATE(1970,1,1)</f>
        <v>41829.502650462964</v>
      </c>
      <c r="T741" s="42">
        <f>(((I741/60)/60)/24)+DATE(1970,1,1)</f>
        <v>41862.502650462964</v>
      </c>
    </row>
    <row r="742" spans="1:20" customFormat="1" ht="43.5" x14ac:dyDescent="0.35">
      <c r="A742" s="9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3" t="s">
        <v>8219</v>
      </c>
      <c r="G742" s="3" t="s">
        <v>8224</v>
      </c>
      <c r="H742" s="3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3" t="s">
        <v>8274</v>
      </c>
      <c r="O742" s="12">
        <f>E742/D742</f>
        <v>1.0740000000000001</v>
      </c>
      <c r="P742" s="22">
        <f>IF(ISERROR(E742/L742),0,E742/L742)</f>
        <v>169.57894736842104</v>
      </c>
      <c r="Q742" s="1" t="s">
        <v>8320</v>
      </c>
      <c r="R742" s="39" t="s">
        <v>8356</v>
      </c>
      <c r="S742" s="41">
        <f>(((J742/60)/60)/24)+DATE(1970,1,1)</f>
        <v>42162.146782407406</v>
      </c>
      <c r="T742" s="42">
        <f>(((I742/60)/60)/24)+DATE(1970,1,1)</f>
        <v>42176.146782407406</v>
      </c>
    </row>
    <row r="743" spans="1:20" customFormat="1" ht="29" x14ac:dyDescent="0.35">
      <c r="A743" s="9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3" t="s">
        <v>8219</v>
      </c>
      <c r="G743" s="3" t="s">
        <v>8224</v>
      </c>
      <c r="H743" s="3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3" t="s">
        <v>8274</v>
      </c>
      <c r="O743" s="12">
        <f>E743/D743</f>
        <v>1.0226</v>
      </c>
      <c r="P743" s="22">
        <f>IF(ISERROR(E743/L743),0,E743/L743)</f>
        <v>141.42340425531913</v>
      </c>
      <c r="Q743" s="1" t="s">
        <v>8320</v>
      </c>
      <c r="R743" s="39" t="s">
        <v>8356</v>
      </c>
      <c r="S743" s="41">
        <f>(((J743/60)/60)/24)+DATE(1970,1,1)</f>
        <v>41401.648217592592</v>
      </c>
      <c r="T743" s="42">
        <f>(((I743/60)/60)/24)+DATE(1970,1,1)</f>
        <v>41436.648217592592</v>
      </c>
    </row>
    <row r="744" spans="1:20" customFormat="1" ht="43.5" x14ac:dyDescent="0.35">
      <c r="A744" s="9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3" t="s">
        <v>8219</v>
      </c>
      <c r="G744" s="3" t="s">
        <v>8224</v>
      </c>
      <c r="H744" s="3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3" t="s">
        <v>8274</v>
      </c>
      <c r="O744" s="12">
        <f>E744/D744</f>
        <v>1.1071428571428572</v>
      </c>
      <c r="P744" s="22">
        <f>IF(ISERROR(E744/L744),0,E744/L744)</f>
        <v>67.391304347826093</v>
      </c>
      <c r="Q744" s="1" t="s">
        <v>8320</v>
      </c>
      <c r="R744" s="39" t="s">
        <v>8356</v>
      </c>
      <c r="S744" s="41">
        <f>(((J744/60)/60)/24)+DATE(1970,1,1)</f>
        <v>41689.917962962965</v>
      </c>
      <c r="T744" s="42">
        <f>(((I744/60)/60)/24)+DATE(1970,1,1)</f>
        <v>41719.876296296294</v>
      </c>
    </row>
    <row r="745" spans="1:20" customFormat="1" ht="43.5" x14ac:dyDescent="0.35">
      <c r="A745" s="9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3" t="s">
        <v>8219</v>
      </c>
      <c r="G745" s="3" t="s">
        <v>8224</v>
      </c>
      <c r="H745" s="3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3" t="s">
        <v>8274</v>
      </c>
      <c r="O745" s="12">
        <f>E745/D745</f>
        <v>1.48</v>
      </c>
      <c r="P745" s="22">
        <f>IF(ISERROR(E745/L745),0,E745/L745)</f>
        <v>54.266666666666666</v>
      </c>
      <c r="Q745" s="1" t="s">
        <v>8320</v>
      </c>
      <c r="R745" s="39" t="s">
        <v>8356</v>
      </c>
      <c r="S745" s="41">
        <f>(((J745/60)/60)/24)+DATE(1970,1,1)</f>
        <v>40990.709317129629</v>
      </c>
      <c r="T745" s="42">
        <f>(((I745/60)/60)/24)+DATE(1970,1,1)</f>
        <v>41015.875</v>
      </c>
    </row>
    <row r="746" spans="1:20" customFormat="1" ht="29" x14ac:dyDescent="0.35">
      <c r="A746" s="9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3" t="s">
        <v>8219</v>
      </c>
      <c r="G746" s="3" t="s">
        <v>8224</v>
      </c>
      <c r="H746" s="3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3" t="s">
        <v>8274</v>
      </c>
      <c r="O746" s="12">
        <f>E746/D746</f>
        <v>1.0232000000000001</v>
      </c>
      <c r="P746" s="22">
        <f>IF(ISERROR(E746/L746),0,E746/L746)</f>
        <v>82.516129032258064</v>
      </c>
      <c r="Q746" s="1" t="s">
        <v>8320</v>
      </c>
      <c r="R746" s="39" t="s">
        <v>8356</v>
      </c>
      <c r="S746" s="41">
        <f>(((J746/60)/60)/24)+DATE(1970,1,1)</f>
        <v>41226.95721064815</v>
      </c>
      <c r="T746" s="42">
        <f>(((I746/60)/60)/24)+DATE(1970,1,1)</f>
        <v>41256.95721064815</v>
      </c>
    </row>
    <row r="747" spans="1:20" customFormat="1" ht="43.5" x14ac:dyDescent="0.35">
      <c r="A747" s="9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3" t="s">
        <v>8219</v>
      </c>
      <c r="G747" s="3" t="s">
        <v>8224</v>
      </c>
      <c r="H747" s="3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3" t="s">
        <v>8274</v>
      </c>
      <c r="O747" s="12">
        <f>E747/D747</f>
        <v>1.7909909909909909</v>
      </c>
      <c r="P747" s="22">
        <f>IF(ISERROR(E747/L747),0,E747/L747)</f>
        <v>53.729729729729726</v>
      </c>
      <c r="Q747" s="1" t="s">
        <v>8320</v>
      </c>
      <c r="R747" s="39" t="s">
        <v>8356</v>
      </c>
      <c r="S747" s="41">
        <f>(((J747/60)/60)/24)+DATE(1970,1,1)</f>
        <v>41367.572280092594</v>
      </c>
      <c r="T747" s="42">
        <f>(((I747/60)/60)/24)+DATE(1970,1,1)</f>
        <v>41397.572280092594</v>
      </c>
    </row>
    <row r="748" spans="1:20" customFormat="1" x14ac:dyDescent="0.35">
      <c r="A748" s="9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3" t="s">
        <v>8219</v>
      </c>
      <c r="G748" s="3" t="s">
        <v>8224</v>
      </c>
      <c r="H748" s="3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3" t="s">
        <v>8274</v>
      </c>
      <c r="O748" s="12">
        <f>E748/D748</f>
        <v>1.1108135252761968</v>
      </c>
      <c r="P748" s="22">
        <f>IF(ISERROR(E748/L748),0,E748/L748)</f>
        <v>34.206185567010309</v>
      </c>
      <c r="Q748" s="1" t="s">
        <v>8320</v>
      </c>
      <c r="R748" s="39" t="s">
        <v>8356</v>
      </c>
      <c r="S748" s="41">
        <f>(((J748/60)/60)/24)+DATE(1970,1,1)</f>
        <v>41157.042928240742</v>
      </c>
      <c r="T748" s="42">
        <f>(((I748/60)/60)/24)+DATE(1970,1,1)</f>
        <v>41175.165972222225</v>
      </c>
    </row>
    <row r="749" spans="1:20" customFormat="1" ht="43.5" x14ac:dyDescent="0.35">
      <c r="A749" s="9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3" t="s">
        <v>8219</v>
      </c>
      <c r="G749" s="3" t="s">
        <v>8233</v>
      </c>
      <c r="H749" s="3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3" t="s">
        <v>8274</v>
      </c>
      <c r="O749" s="12">
        <f>E749/D749</f>
        <v>1.0004285714285714</v>
      </c>
      <c r="P749" s="22">
        <f>IF(ISERROR(E749/L749),0,E749/L749)</f>
        <v>127.32727272727273</v>
      </c>
      <c r="Q749" s="1" t="s">
        <v>8320</v>
      </c>
      <c r="R749" s="39" t="s">
        <v>8356</v>
      </c>
      <c r="S749" s="41">
        <f>(((J749/60)/60)/24)+DATE(1970,1,1)</f>
        <v>41988.548831018517</v>
      </c>
      <c r="T749" s="42">
        <f>(((I749/60)/60)/24)+DATE(1970,1,1)</f>
        <v>42019.454166666663</v>
      </c>
    </row>
    <row r="750" spans="1:20" customFormat="1" ht="43.5" x14ac:dyDescent="0.35">
      <c r="A750" s="9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3" t="s">
        <v>8219</v>
      </c>
      <c r="G750" s="3" t="s">
        <v>8224</v>
      </c>
      <c r="H750" s="3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3" t="s">
        <v>8274</v>
      </c>
      <c r="O750" s="12">
        <f>E750/D750</f>
        <v>1.0024999999999999</v>
      </c>
      <c r="P750" s="22">
        <f>IF(ISERROR(E750/L750),0,E750/L750)</f>
        <v>45.56818181818182</v>
      </c>
      <c r="Q750" s="1" t="s">
        <v>8320</v>
      </c>
      <c r="R750" s="39" t="s">
        <v>8356</v>
      </c>
      <c r="S750" s="41">
        <f>(((J750/60)/60)/24)+DATE(1970,1,1)</f>
        <v>41831.846828703703</v>
      </c>
      <c r="T750" s="42">
        <f>(((I750/60)/60)/24)+DATE(1970,1,1)</f>
        <v>41861.846828703703</v>
      </c>
    </row>
    <row r="751" spans="1:20" customFormat="1" ht="43.5" x14ac:dyDescent="0.35">
      <c r="A751" s="9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3" t="s">
        <v>8219</v>
      </c>
      <c r="G751" s="3" t="s">
        <v>8224</v>
      </c>
      <c r="H751" s="3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3" t="s">
        <v>8274</v>
      </c>
      <c r="O751" s="12">
        <f>E751/D751</f>
        <v>1.0556000000000001</v>
      </c>
      <c r="P751" s="22">
        <f>IF(ISERROR(E751/L751),0,E751/L751)</f>
        <v>95.963636363636368</v>
      </c>
      <c r="Q751" s="1" t="s">
        <v>8320</v>
      </c>
      <c r="R751" s="39" t="s">
        <v>8356</v>
      </c>
      <c r="S751" s="41">
        <f>(((J751/60)/60)/24)+DATE(1970,1,1)</f>
        <v>42733.94131944445</v>
      </c>
      <c r="T751" s="42">
        <f>(((I751/60)/60)/24)+DATE(1970,1,1)</f>
        <v>42763.94131944445</v>
      </c>
    </row>
    <row r="752" spans="1:20" customFormat="1" ht="43.5" x14ac:dyDescent="0.35">
      <c r="A752" s="9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3" t="s">
        <v>8219</v>
      </c>
      <c r="G752" s="3" t="s">
        <v>8224</v>
      </c>
      <c r="H752" s="3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3" t="s">
        <v>8274</v>
      </c>
      <c r="O752" s="12">
        <f>E752/D752</f>
        <v>1.0258775877587758</v>
      </c>
      <c r="P752" s="22">
        <f>IF(ISERROR(E752/L752),0,E752/L752)</f>
        <v>77.271186440677965</v>
      </c>
      <c r="Q752" s="1" t="s">
        <v>8320</v>
      </c>
      <c r="R752" s="39" t="s">
        <v>8356</v>
      </c>
      <c r="S752" s="41">
        <f>(((J752/60)/60)/24)+DATE(1970,1,1)</f>
        <v>41299.878148148149</v>
      </c>
      <c r="T752" s="42">
        <f>(((I752/60)/60)/24)+DATE(1970,1,1)</f>
        <v>41329.878148148149</v>
      </c>
    </row>
    <row r="753" spans="1:20" customFormat="1" ht="43.5" x14ac:dyDescent="0.35">
      <c r="A753" s="9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3" t="s">
        <v>8219</v>
      </c>
      <c r="G753" s="3" t="s">
        <v>8224</v>
      </c>
      <c r="H753" s="3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3" t="s">
        <v>8274</v>
      </c>
      <c r="O753" s="12">
        <f>E753/D753</f>
        <v>1.1850000000000001</v>
      </c>
      <c r="P753" s="22">
        <f>IF(ISERROR(E753/L753),0,E753/L753)</f>
        <v>57.338709677419352</v>
      </c>
      <c r="Q753" s="1" t="s">
        <v>8320</v>
      </c>
      <c r="R753" s="39" t="s">
        <v>8356</v>
      </c>
      <c r="S753" s="41">
        <f>(((J753/60)/60)/24)+DATE(1970,1,1)</f>
        <v>40713.630497685182</v>
      </c>
      <c r="T753" s="42">
        <f>(((I753/60)/60)/24)+DATE(1970,1,1)</f>
        <v>40759.630497685182</v>
      </c>
    </row>
    <row r="754" spans="1:20" customFormat="1" ht="43.5" x14ac:dyDescent="0.35">
      <c r="A754" s="9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3" t="s">
        <v>8219</v>
      </c>
      <c r="G754" s="3" t="s">
        <v>8226</v>
      </c>
      <c r="H754" s="3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3" t="s">
        <v>8274</v>
      </c>
      <c r="O754" s="12">
        <f>E754/D754</f>
        <v>1.117</v>
      </c>
      <c r="P754" s="22">
        <f>IF(ISERROR(E754/L754),0,E754/L754)</f>
        <v>53.19047619047619</v>
      </c>
      <c r="Q754" s="1" t="s">
        <v>8320</v>
      </c>
      <c r="R754" s="39" t="s">
        <v>8356</v>
      </c>
      <c r="S754" s="41">
        <f>(((J754/60)/60)/24)+DATE(1970,1,1)</f>
        <v>42639.421493055561</v>
      </c>
      <c r="T754" s="42">
        <f>(((I754/60)/60)/24)+DATE(1970,1,1)</f>
        <v>42659.458333333328</v>
      </c>
    </row>
    <row r="755" spans="1:20" customFormat="1" ht="43.5" x14ac:dyDescent="0.35">
      <c r="A755" s="9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3" t="s">
        <v>8219</v>
      </c>
      <c r="G755" s="3" t="s">
        <v>8224</v>
      </c>
      <c r="H755" s="3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3" t="s">
        <v>8274</v>
      </c>
      <c r="O755" s="12">
        <f>E755/D755</f>
        <v>1.28</v>
      </c>
      <c r="P755" s="22">
        <f>IF(ISERROR(E755/L755),0,E755/L755)</f>
        <v>492.30769230769232</v>
      </c>
      <c r="Q755" s="1" t="s">
        <v>8320</v>
      </c>
      <c r="R755" s="39" t="s">
        <v>8356</v>
      </c>
      <c r="S755" s="41">
        <f>(((J755/60)/60)/24)+DATE(1970,1,1)</f>
        <v>42019.590173611112</v>
      </c>
      <c r="T755" s="42">
        <f>(((I755/60)/60)/24)+DATE(1970,1,1)</f>
        <v>42049.590173611112</v>
      </c>
    </row>
    <row r="756" spans="1:20" customFormat="1" ht="43.5" x14ac:dyDescent="0.35">
      <c r="A756" s="9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3" t="s">
        <v>8219</v>
      </c>
      <c r="G756" s="3" t="s">
        <v>8224</v>
      </c>
      <c r="H756" s="3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3" t="s">
        <v>8274</v>
      </c>
      <c r="O756" s="12">
        <f>E756/D756</f>
        <v>1.0375000000000001</v>
      </c>
      <c r="P756" s="22">
        <f>IF(ISERROR(E756/L756),0,E756/L756)</f>
        <v>42.346938775510203</v>
      </c>
      <c r="Q756" s="1" t="s">
        <v>8320</v>
      </c>
      <c r="R756" s="39" t="s">
        <v>8356</v>
      </c>
      <c r="S756" s="41">
        <f>(((J756/60)/60)/24)+DATE(1970,1,1)</f>
        <v>41249.749085648145</v>
      </c>
      <c r="T756" s="42">
        <f>(((I756/60)/60)/24)+DATE(1970,1,1)</f>
        <v>41279.749085648145</v>
      </c>
    </row>
    <row r="757" spans="1:20" customFormat="1" ht="43.5" x14ac:dyDescent="0.35">
      <c r="A757" s="9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3" t="s">
        <v>8219</v>
      </c>
      <c r="G757" s="3" t="s">
        <v>8224</v>
      </c>
      <c r="H757" s="3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3" t="s">
        <v>8274</v>
      </c>
      <c r="O757" s="12">
        <f>E757/D757</f>
        <v>1.0190760000000001</v>
      </c>
      <c r="P757" s="22">
        <f>IF(ISERROR(E757/L757),0,E757/L757)</f>
        <v>37.466029411764708</v>
      </c>
      <c r="Q757" s="1" t="s">
        <v>8320</v>
      </c>
      <c r="R757" s="39" t="s">
        <v>8356</v>
      </c>
      <c r="S757" s="41">
        <f>(((J757/60)/60)/24)+DATE(1970,1,1)</f>
        <v>41383.605057870373</v>
      </c>
      <c r="T757" s="42">
        <f>(((I757/60)/60)/24)+DATE(1970,1,1)</f>
        <v>41414.02847222222</v>
      </c>
    </row>
    <row r="758" spans="1:20" customFormat="1" ht="43.5" x14ac:dyDescent="0.35">
      <c r="A758" s="9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3" t="s">
        <v>8219</v>
      </c>
      <c r="G758" s="3" t="s">
        <v>8224</v>
      </c>
      <c r="H758" s="3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3" t="s">
        <v>8274</v>
      </c>
      <c r="O758" s="12">
        <f>E758/D758</f>
        <v>1.177142857142857</v>
      </c>
      <c r="P758" s="22">
        <f>IF(ISERROR(E758/L758),0,E758/L758)</f>
        <v>37.454545454545453</v>
      </c>
      <c r="Q758" s="1" t="s">
        <v>8320</v>
      </c>
      <c r="R758" s="39" t="s">
        <v>8356</v>
      </c>
      <c r="S758" s="41">
        <f>(((J758/60)/60)/24)+DATE(1970,1,1)</f>
        <v>40590.766886574071</v>
      </c>
      <c r="T758" s="42">
        <f>(((I758/60)/60)/24)+DATE(1970,1,1)</f>
        <v>40651.725219907406</v>
      </c>
    </row>
    <row r="759" spans="1:20" customFormat="1" ht="43.5" x14ac:dyDescent="0.35">
      <c r="A759" s="9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3" t="s">
        <v>8219</v>
      </c>
      <c r="G759" s="3" t="s">
        <v>8224</v>
      </c>
      <c r="H759" s="3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3" t="s">
        <v>8274</v>
      </c>
      <c r="O759" s="12">
        <f>E759/D759</f>
        <v>2.38</v>
      </c>
      <c r="P759" s="22">
        <f>IF(ISERROR(E759/L759),0,E759/L759)</f>
        <v>33.055555555555557</v>
      </c>
      <c r="Q759" s="1" t="s">
        <v>8320</v>
      </c>
      <c r="R759" s="39" t="s">
        <v>8356</v>
      </c>
      <c r="S759" s="41">
        <f>(((J759/60)/60)/24)+DATE(1970,1,1)</f>
        <v>41235.054560185185</v>
      </c>
      <c r="T759" s="42">
        <f>(((I759/60)/60)/24)+DATE(1970,1,1)</f>
        <v>41249.054560185185</v>
      </c>
    </row>
    <row r="760" spans="1:20" customFormat="1" ht="29" x14ac:dyDescent="0.35">
      <c r="A760" s="9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3" t="s">
        <v>8219</v>
      </c>
      <c r="G760" s="3" t="s">
        <v>8224</v>
      </c>
      <c r="H760" s="3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3" t="s">
        <v>8274</v>
      </c>
      <c r="O760" s="12">
        <f>E760/D760</f>
        <v>1.02</v>
      </c>
      <c r="P760" s="22">
        <f>IF(ISERROR(E760/L760),0,E760/L760)</f>
        <v>134.21052631578948</v>
      </c>
      <c r="Q760" s="1" t="s">
        <v>8320</v>
      </c>
      <c r="R760" s="39" t="s">
        <v>8356</v>
      </c>
      <c r="S760" s="41">
        <f>(((J760/60)/60)/24)+DATE(1970,1,1)</f>
        <v>40429.836435185185</v>
      </c>
      <c r="T760" s="42">
        <f>(((I760/60)/60)/24)+DATE(1970,1,1)</f>
        <v>40459.836435185185</v>
      </c>
    </row>
    <row r="761" spans="1:20" customFormat="1" ht="43.5" x14ac:dyDescent="0.35">
      <c r="A761" s="9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3" t="s">
        <v>8219</v>
      </c>
      <c r="G761" s="3" t="s">
        <v>8225</v>
      </c>
      <c r="H761" s="3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3" t="s">
        <v>8274</v>
      </c>
      <c r="O761" s="12">
        <f>E761/D761</f>
        <v>1.0192000000000001</v>
      </c>
      <c r="P761" s="22">
        <f>IF(ISERROR(E761/L761),0,E761/L761)</f>
        <v>51.474747474747474</v>
      </c>
      <c r="Q761" s="1" t="s">
        <v>8320</v>
      </c>
      <c r="R761" s="39" t="s">
        <v>8356</v>
      </c>
      <c r="S761" s="41">
        <f>(((J761/60)/60)/24)+DATE(1970,1,1)</f>
        <v>41789.330312500002</v>
      </c>
      <c r="T761" s="42">
        <f>(((I761/60)/60)/24)+DATE(1970,1,1)</f>
        <v>41829.330312500002</v>
      </c>
    </row>
    <row r="762" spans="1:20" customFormat="1" ht="43.5" x14ac:dyDescent="0.35">
      <c r="A762" s="9">
        <v>760</v>
      </c>
      <c r="B762" s="7" t="s">
        <v>761</v>
      </c>
      <c r="C762" s="7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2">
        <f>E762/D762</f>
        <v>0</v>
      </c>
      <c r="P762" s="22">
        <f>IF(ISERROR(E762/L762),0,E762/L762)</f>
        <v>0</v>
      </c>
      <c r="Q762" s="1" t="s">
        <v>8320</v>
      </c>
      <c r="R762" s="39" t="s">
        <v>8321</v>
      </c>
      <c r="S762" s="41">
        <f>(((J762/60)/60)/24)+DATE(1970,1,1)</f>
        <v>42670.764039351852</v>
      </c>
      <c r="T762" s="42">
        <f>(((I762/60)/60)/24)+DATE(1970,1,1)</f>
        <v>42700.805706018517</v>
      </c>
    </row>
    <row r="763" spans="1:20" customFormat="1" ht="43.5" x14ac:dyDescent="0.35">
      <c r="A763" s="9">
        <v>761</v>
      </c>
      <c r="B763" s="7" t="s">
        <v>762</v>
      </c>
      <c r="C763" s="7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2">
        <f>E763/D763</f>
        <v>4.7E-2</v>
      </c>
      <c r="P763" s="22">
        <f>IF(ISERROR(E763/L763),0,E763/L763)</f>
        <v>39.166666666666664</v>
      </c>
      <c r="Q763" s="1" t="s">
        <v>8320</v>
      </c>
      <c r="R763" s="39" t="s">
        <v>8321</v>
      </c>
      <c r="S763" s="41">
        <f>(((J763/60)/60)/24)+DATE(1970,1,1)</f>
        <v>41642.751458333332</v>
      </c>
      <c r="T763" s="42">
        <f>(((I763/60)/60)/24)+DATE(1970,1,1)</f>
        <v>41672.751458333332</v>
      </c>
    </row>
    <row r="764" spans="1:20" customFormat="1" ht="43.5" x14ac:dyDescent="0.35">
      <c r="A764" s="9">
        <v>762</v>
      </c>
      <c r="B764" s="7" t="s">
        <v>763</v>
      </c>
      <c r="C764" s="7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2">
        <f>E764/D764</f>
        <v>0</v>
      </c>
      <c r="P764" s="22">
        <f>IF(ISERROR(E764/L764),0,E764/L764)</f>
        <v>0</v>
      </c>
      <c r="Q764" s="1" t="s">
        <v>8320</v>
      </c>
      <c r="R764" s="39" t="s">
        <v>8321</v>
      </c>
      <c r="S764" s="41">
        <f>(((J764/60)/60)/24)+DATE(1970,1,1)</f>
        <v>42690.858449074076</v>
      </c>
      <c r="T764" s="42">
        <f>(((I764/60)/60)/24)+DATE(1970,1,1)</f>
        <v>42708.25</v>
      </c>
    </row>
    <row r="765" spans="1:20" customFormat="1" ht="43.5" x14ac:dyDescent="0.35">
      <c r="A765" s="9">
        <v>763</v>
      </c>
      <c r="B765" s="7" t="s">
        <v>764</v>
      </c>
      <c r="C765" s="7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2">
        <f>E765/D765</f>
        <v>1.1655011655011655E-3</v>
      </c>
      <c r="P765" s="22">
        <f>IF(ISERROR(E765/L765),0,E765/L765)</f>
        <v>5</v>
      </c>
      <c r="Q765" s="1" t="s">
        <v>8320</v>
      </c>
      <c r="R765" s="39" t="s">
        <v>8321</v>
      </c>
      <c r="S765" s="41">
        <f>(((J765/60)/60)/24)+DATE(1970,1,1)</f>
        <v>41471.446851851848</v>
      </c>
      <c r="T765" s="42">
        <f>(((I765/60)/60)/24)+DATE(1970,1,1)</f>
        <v>41501.446851851848</v>
      </c>
    </row>
    <row r="766" spans="1:20" customFormat="1" ht="43.5" x14ac:dyDescent="0.35">
      <c r="A766" s="9">
        <v>764</v>
      </c>
      <c r="B766" s="7" t="s">
        <v>765</v>
      </c>
      <c r="C766" s="7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2">
        <f>E766/D766</f>
        <v>0</v>
      </c>
      <c r="P766" s="22">
        <f>IF(ISERROR(E766/L766),0,E766/L766)</f>
        <v>0</v>
      </c>
      <c r="Q766" s="1" t="s">
        <v>8320</v>
      </c>
      <c r="R766" s="39" t="s">
        <v>8321</v>
      </c>
      <c r="S766" s="41">
        <f>(((J766/60)/60)/24)+DATE(1970,1,1)</f>
        <v>42227.173159722224</v>
      </c>
      <c r="T766" s="42">
        <f>(((I766/60)/60)/24)+DATE(1970,1,1)</f>
        <v>42257.173159722224</v>
      </c>
    </row>
    <row r="767" spans="1:20" customFormat="1" ht="43.5" x14ac:dyDescent="0.35">
      <c r="A767" s="9">
        <v>765</v>
      </c>
      <c r="B767" s="7" t="s">
        <v>766</v>
      </c>
      <c r="C767" s="7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2">
        <f>E767/D767</f>
        <v>0.36014285714285715</v>
      </c>
      <c r="P767" s="22">
        <f>IF(ISERROR(E767/L767),0,E767/L767)</f>
        <v>57.295454545454547</v>
      </c>
      <c r="Q767" s="1" t="s">
        <v>8320</v>
      </c>
      <c r="R767" s="39" t="s">
        <v>8321</v>
      </c>
      <c r="S767" s="41">
        <f>(((J767/60)/60)/24)+DATE(1970,1,1)</f>
        <v>41901.542638888888</v>
      </c>
      <c r="T767" s="42">
        <f>(((I767/60)/60)/24)+DATE(1970,1,1)</f>
        <v>41931.542638888888</v>
      </c>
    </row>
    <row r="768" spans="1:20" customFormat="1" ht="43.5" x14ac:dyDescent="0.35">
      <c r="A768" s="9">
        <v>766</v>
      </c>
      <c r="B768" s="7" t="s">
        <v>767</v>
      </c>
      <c r="C768" s="7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2">
        <f>E768/D768</f>
        <v>0</v>
      </c>
      <c r="P768" s="22">
        <f>IF(ISERROR(E768/L768),0,E768/L768)</f>
        <v>0</v>
      </c>
      <c r="Q768" s="1" t="s">
        <v>8320</v>
      </c>
      <c r="R768" s="39" t="s">
        <v>8321</v>
      </c>
      <c r="S768" s="41">
        <f>(((J768/60)/60)/24)+DATE(1970,1,1)</f>
        <v>42021.783368055556</v>
      </c>
      <c r="T768" s="42">
        <f>(((I768/60)/60)/24)+DATE(1970,1,1)</f>
        <v>42051.783368055556</v>
      </c>
    </row>
    <row r="769" spans="1:20" customFormat="1" ht="58" x14ac:dyDescent="0.35">
      <c r="A769" s="9">
        <v>767</v>
      </c>
      <c r="B769" s="7" t="s">
        <v>768</v>
      </c>
      <c r="C769" s="7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2">
        <f>E769/D769</f>
        <v>3.5400000000000001E-2</v>
      </c>
      <c r="P769" s="22">
        <f>IF(ISERROR(E769/L769),0,E769/L769)</f>
        <v>59</v>
      </c>
      <c r="Q769" s="1" t="s">
        <v>8320</v>
      </c>
      <c r="R769" s="39" t="s">
        <v>8321</v>
      </c>
      <c r="S769" s="41">
        <f>(((J769/60)/60)/24)+DATE(1970,1,1)</f>
        <v>42115.143634259264</v>
      </c>
      <c r="T769" s="42">
        <f>(((I769/60)/60)/24)+DATE(1970,1,1)</f>
        <v>42145.143634259264</v>
      </c>
    </row>
    <row r="770" spans="1:20" customFormat="1" ht="43.5" x14ac:dyDescent="0.35">
      <c r="A770" s="9">
        <v>768</v>
      </c>
      <c r="B770" s="7" t="s">
        <v>769</v>
      </c>
      <c r="C770" s="7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2">
        <f>E770/D770</f>
        <v>0</v>
      </c>
      <c r="P770" s="22">
        <f>IF(ISERROR(E770/L770),0,E770/L770)</f>
        <v>0</v>
      </c>
      <c r="Q770" s="1" t="s">
        <v>8320</v>
      </c>
      <c r="R770" s="39" t="s">
        <v>8321</v>
      </c>
      <c r="S770" s="41">
        <f>(((J770/60)/60)/24)+DATE(1970,1,1)</f>
        <v>41594.207060185188</v>
      </c>
      <c r="T770" s="42">
        <f>(((I770/60)/60)/24)+DATE(1970,1,1)</f>
        <v>41624.207060185188</v>
      </c>
    </row>
    <row r="771" spans="1:20" customFormat="1" ht="43.5" x14ac:dyDescent="0.35">
      <c r="A771" s="9">
        <v>769</v>
      </c>
      <c r="B771" s="7" t="s">
        <v>770</v>
      </c>
      <c r="C771" s="7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2">
        <f>E771/D771</f>
        <v>0.41399999999999998</v>
      </c>
      <c r="P771" s="22">
        <f>IF(ISERROR(E771/L771),0,E771/L771)</f>
        <v>31.846153846153847</v>
      </c>
      <c r="Q771" s="1" t="s">
        <v>8320</v>
      </c>
      <c r="R771" s="39" t="s">
        <v>8321</v>
      </c>
      <c r="S771" s="41">
        <f>(((J771/60)/60)/24)+DATE(1970,1,1)</f>
        <v>41604.996458333335</v>
      </c>
      <c r="T771" s="42">
        <f>(((I771/60)/60)/24)+DATE(1970,1,1)</f>
        <v>41634.996458333335</v>
      </c>
    </row>
    <row r="772" spans="1:20" customFormat="1" ht="43.5" x14ac:dyDescent="0.35">
      <c r="A772" s="9">
        <v>770</v>
      </c>
      <c r="B772" s="7" t="s">
        <v>771</v>
      </c>
      <c r="C772" s="7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2">
        <f>E772/D772</f>
        <v>0</v>
      </c>
      <c r="P772" s="22">
        <f>IF(ISERROR(E772/L772),0,E772/L772)</f>
        <v>0</v>
      </c>
      <c r="Q772" s="1" t="s">
        <v>8320</v>
      </c>
      <c r="R772" s="39" t="s">
        <v>8321</v>
      </c>
      <c r="S772" s="41">
        <f>(((J772/60)/60)/24)+DATE(1970,1,1)</f>
        <v>41289.999641203707</v>
      </c>
      <c r="T772" s="42">
        <f>(((I772/60)/60)/24)+DATE(1970,1,1)</f>
        <v>41329.999641203707</v>
      </c>
    </row>
    <row r="773" spans="1:20" customFormat="1" ht="43.5" x14ac:dyDescent="0.35">
      <c r="A773" s="9">
        <v>771</v>
      </c>
      <c r="B773" s="7" t="s">
        <v>772</v>
      </c>
      <c r="C773" s="7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2">
        <f>E773/D773</f>
        <v>2.631578947368421E-4</v>
      </c>
      <c r="P773" s="22">
        <f>IF(ISERROR(E773/L773),0,E773/L773)</f>
        <v>10</v>
      </c>
      <c r="Q773" s="1" t="s">
        <v>8320</v>
      </c>
      <c r="R773" s="39" t="s">
        <v>8321</v>
      </c>
      <c r="S773" s="41">
        <f>(((J773/60)/60)/24)+DATE(1970,1,1)</f>
        <v>42349.824097222227</v>
      </c>
      <c r="T773" s="42">
        <f>(((I773/60)/60)/24)+DATE(1970,1,1)</f>
        <v>42399.824097222227</v>
      </c>
    </row>
    <row r="774" spans="1:20" customFormat="1" ht="58" x14ac:dyDescent="0.35">
      <c r="A774" s="9">
        <v>772</v>
      </c>
      <c r="B774" s="7" t="s">
        <v>773</v>
      </c>
      <c r="C774" s="7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2">
        <f>E774/D774</f>
        <v>3.3333333333333333E-2</v>
      </c>
      <c r="P774" s="22">
        <f>IF(ISERROR(E774/L774),0,E774/L774)</f>
        <v>50</v>
      </c>
      <c r="Q774" s="1" t="s">
        <v>8320</v>
      </c>
      <c r="R774" s="39" t="s">
        <v>8321</v>
      </c>
      <c r="S774" s="41">
        <f>(((J774/60)/60)/24)+DATE(1970,1,1)</f>
        <v>40068.056932870371</v>
      </c>
      <c r="T774" s="42">
        <f>(((I774/60)/60)/24)+DATE(1970,1,1)</f>
        <v>40118.165972222225</v>
      </c>
    </row>
    <row r="775" spans="1:20" customFormat="1" ht="43.5" x14ac:dyDescent="0.35">
      <c r="A775" s="9">
        <v>773</v>
      </c>
      <c r="B775" s="7" t="s">
        <v>774</v>
      </c>
      <c r="C775" s="7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2">
        <f>E775/D775</f>
        <v>8.5129023676509714E-3</v>
      </c>
      <c r="P775" s="22">
        <f>IF(ISERROR(E775/L775),0,E775/L775)</f>
        <v>16</v>
      </c>
      <c r="Q775" s="1" t="s">
        <v>8320</v>
      </c>
      <c r="R775" s="39" t="s">
        <v>8321</v>
      </c>
      <c r="S775" s="41">
        <f>(((J775/60)/60)/24)+DATE(1970,1,1)</f>
        <v>42100.735937499994</v>
      </c>
      <c r="T775" s="42">
        <f>(((I775/60)/60)/24)+DATE(1970,1,1)</f>
        <v>42134.959027777775</v>
      </c>
    </row>
    <row r="776" spans="1:20" customFormat="1" ht="43.5" x14ac:dyDescent="0.35">
      <c r="A776" s="9">
        <v>774</v>
      </c>
      <c r="B776" s="7" t="s">
        <v>775</v>
      </c>
      <c r="C776" s="7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2">
        <f>E776/D776</f>
        <v>0.70199999999999996</v>
      </c>
      <c r="P776" s="22">
        <f>IF(ISERROR(E776/L776),0,E776/L776)</f>
        <v>39</v>
      </c>
      <c r="Q776" s="1" t="s">
        <v>8320</v>
      </c>
      <c r="R776" s="39" t="s">
        <v>8321</v>
      </c>
      <c r="S776" s="41">
        <f>(((J776/60)/60)/24)+DATE(1970,1,1)</f>
        <v>41663.780300925922</v>
      </c>
      <c r="T776" s="42">
        <f>(((I776/60)/60)/24)+DATE(1970,1,1)</f>
        <v>41693.780300925922</v>
      </c>
    </row>
    <row r="777" spans="1:20" customFormat="1" ht="43.5" x14ac:dyDescent="0.35">
      <c r="A777" s="9">
        <v>775</v>
      </c>
      <c r="B777" s="7" t="s">
        <v>776</v>
      </c>
      <c r="C777" s="7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2">
        <f>E777/D777</f>
        <v>1.7000000000000001E-2</v>
      </c>
      <c r="P777" s="22">
        <f>IF(ISERROR(E777/L777),0,E777/L777)</f>
        <v>34</v>
      </c>
      <c r="Q777" s="1" t="s">
        <v>8320</v>
      </c>
      <c r="R777" s="39" t="s">
        <v>8321</v>
      </c>
      <c r="S777" s="41">
        <f>(((J777/60)/60)/24)+DATE(1970,1,1)</f>
        <v>40863.060127314813</v>
      </c>
      <c r="T777" s="42">
        <f>(((I777/60)/60)/24)+DATE(1970,1,1)</f>
        <v>40893.060127314813</v>
      </c>
    </row>
    <row r="778" spans="1:20" customFormat="1" ht="43.5" x14ac:dyDescent="0.35">
      <c r="A778" s="9">
        <v>776</v>
      </c>
      <c r="B778" s="7" t="s">
        <v>777</v>
      </c>
      <c r="C778" s="7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2">
        <f>E778/D778</f>
        <v>0.51400000000000001</v>
      </c>
      <c r="P778" s="22">
        <f>IF(ISERROR(E778/L778),0,E778/L778)</f>
        <v>63.122807017543863</v>
      </c>
      <c r="Q778" s="1" t="s">
        <v>8320</v>
      </c>
      <c r="R778" s="39" t="s">
        <v>8321</v>
      </c>
      <c r="S778" s="41">
        <f>(((J778/60)/60)/24)+DATE(1970,1,1)</f>
        <v>42250.685706018514</v>
      </c>
      <c r="T778" s="42">
        <f>(((I778/60)/60)/24)+DATE(1970,1,1)</f>
        <v>42288.208333333328</v>
      </c>
    </row>
    <row r="779" spans="1:20" customFormat="1" ht="43.5" x14ac:dyDescent="0.35">
      <c r="A779" s="9">
        <v>777</v>
      </c>
      <c r="B779" s="7" t="s">
        <v>778</v>
      </c>
      <c r="C779" s="7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2">
        <f>E779/D779</f>
        <v>7.0000000000000001E-3</v>
      </c>
      <c r="P779" s="22">
        <f>IF(ISERROR(E779/L779),0,E779/L779)</f>
        <v>7</v>
      </c>
      <c r="Q779" s="1" t="s">
        <v>8320</v>
      </c>
      <c r="R779" s="39" t="s">
        <v>8321</v>
      </c>
      <c r="S779" s="41">
        <f>(((J779/60)/60)/24)+DATE(1970,1,1)</f>
        <v>41456.981215277774</v>
      </c>
      <c r="T779" s="42">
        <f>(((I779/60)/60)/24)+DATE(1970,1,1)</f>
        <v>41486.981215277774</v>
      </c>
    </row>
    <row r="780" spans="1:20" customFormat="1" ht="43.5" x14ac:dyDescent="0.35">
      <c r="A780" s="9">
        <v>778</v>
      </c>
      <c r="B780" s="7" t="s">
        <v>779</v>
      </c>
      <c r="C780" s="7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2">
        <f>E780/D780</f>
        <v>4.0000000000000001E-3</v>
      </c>
      <c r="P780" s="22">
        <f>IF(ISERROR(E780/L780),0,E780/L780)</f>
        <v>2</v>
      </c>
      <c r="Q780" s="1" t="s">
        <v>8320</v>
      </c>
      <c r="R780" s="39" t="s">
        <v>8321</v>
      </c>
      <c r="S780" s="41">
        <f>(((J780/60)/60)/24)+DATE(1970,1,1)</f>
        <v>41729.702314814815</v>
      </c>
      <c r="T780" s="42">
        <f>(((I780/60)/60)/24)+DATE(1970,1,1)</f>
        <v>41759.702314814815</v>
      </c>
    </row>
    <row r="781" spans="1:20" customFormat="1" ht="43.5" x14ac:dyDescent="0.35">
      <c r="A781" s="9">
        <v>779</v>
      </c>
      <c r="B781" s="7" t="s">
        <v>780</v>
      </c>
      <c r="C781" s="7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2">
        <f>E781/D781</f>
        <v>2.6666666666666668E-2</v>
      </c>
      <c r="P781" s="22">
        <f>IF(ISERROR(E781/L781),0,E781/L781)</f>
        <v>66.666666666666671</v>
      </c>
      <c r="Q781" s="1" t="s">
        <v>8320</v>
      </c>
      <c r="R781" s="39" t="s">
        <v>8321</v>
      </c>
      <c r="S781" s="41">
        <f>(((J781/60)/60)/24)+DATE(1970,1,1)</f>
        <v>40436.68408564815</v>
      </c>
      <c r="T781" s="42">
        <f>(((I781/60)/60)/24)+DATE(1970,1,1)</f>
        <v>40466.166666666664</v>
      </c>
    </row>
    <row r="782" spans="1:20" customFormat="1" ht="29" x14ac:dyDescent="0.35">
      <c r="A782" s="9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3" t="s">
        <v>8219</v>
      </c>
      <c r="G782" s="3" t="s">
        <v>8224</v>
      </c>
      <c r="H782" s="3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3" t="s">
        <v>8276</v>
      </c>
      <c r="O782" s="12">
        <f>E782/D782</f>
        <v>1.04</v>
      </c>
      <c r="P782" s="22">
        <f>IF(ISERROR(E782/L782),0,E782/L782)</f>
        <v>38.518518518518519</v>
      </c>
      <c r="Q782" s="1" t="s">
        <v>8322</v>
      </c>
      <c r="R782" s="39" t="s">
        <v>8354</v>
      </c>
      <c r="S782" s="41">
        <f>(((J782/60)/60)/24)+DATE(1970,1,1)</f>
        <v>40636.673900462964</v>
      </c>
      <c r="T782" s="42">
        <f>(((I782/60)/60)/24)+DATE(1970,1,1)</f>
        <v>40666.673900462964</v>
      </c>
    </row>
    <row r="783" spans="1:20" customFormat="1" ht="43.5" x14ac:dyDescent="0.35">
      <c r="A783" s="9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3" t="s">
        <v>8219</v>
      </c>
      <c r="G783" s="3" t="s">
        <v>8224</v>
      </c>
      <c r="H783" s="3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3" t="s">
        <v>8276</v>
      </c>
      <c r="O783" s="12">
        <f>E783/D783</f>
        <v>1.3315375</v>
      </c>
      <c r="P783" s="22">
        <f>IF(ISERROR(E783/L783),0,E783/L783)</f>
        <v>42.609200000000001</v>
      </c>
      <c r="Q783" s="1" t="s">
        <v>8322</v>
      </c>
      <c r="R783" s="39" t="s">
        <v>8354</v>
      </c>
      <c r="S783" s="41">
        <f>(((J783/60)/60)/24)+DATE(1970,1,1)</f>
        <v>41403.000856481485</v>
      </c>
      <c r="T783" s="42">
        <f>(((I783/60)/60)/24)+DATE(1970,1,1)</f>
        <v>41433.000856481485</v>
      </c>
    </row>
    <row r="784" spans="1:20" customFormat="1" ht="43.5" x14ac:dyDescent="0.35">
      <c r="A784" s="9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3" t="s">
        <v>8219</v>
      </c>
      <c r="G784" s="3" t="s">
        <v>8224</v>
      </c>
      <c r="H784" s="3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3" t="s">
        <v>8276</v>
      </c>
      <c r="O784" s="12">
        <f>E784/D784</f>
        <v>1</v>
      </c>
      <c r="P784" s="22">
        <f>IF(ISERROR(E784/L784),0,E784/L784)</f>
        <v>50</v>
      </c>
      <c r="Q784" s="1" t="s">
        <v>8322</v>
      </c>
      <c r="R784" s="39" t="s">
        <v>8354</v>
      </c>
      <c r="S784" s="41">
        <f>(((J784/60)/60)/24)+DATE(1970,1,1)</f>
        <v>41116.758125</v>
      </c>
      <c r="T784" s="42">
        <f>(((I784/60)/60)/24)+DATE(1970,1,1)</f>
        <v>41146.758125</v>
      </c>
    </row>
    <row r="785" spans="1:20" customFormat="1" ht="43.5" x14ac:dyDescent="0.35">
      <c r="A785" s="9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3" t="s">
        <v>8219</v>
      </c>
      <c r="G785" s="3" t="s">
        <v>8224</v>
      </c>
      <c r="H785" s="3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3" t="s">
        <v>8276</v>
      </c>
      <c r="O785" s="12">
        <f>E785/D785</f>
        <v>1.4813333333333334</v>
      </c>
      <c r="P785" s="22">
        <f>IF(ISERROR(E785/L785),0,E785/L785)</f>
        <v>63.485714285714288</v>
      </c>
      <c r="Q785" s="1" t="s">
        <v>8322</v>
      </c>
      <c r="R785" s="39" t="s">
        <v>8354</v>
      </c>
      <c r="S785" s="41">
        <f>(((J785/60)/60)/24)+DATE(1970,1,1)</f>
        <v>40987.773715277777</v>
      </c>
      <c r="T785" s="42">
        <f>(((I785/60)/60)/24)+DATE(1970,1,1)</f>
        <v>41026.916666666664</v>
      </c>
    </row>
    <row r="786" spans="1:20" customFormat="1" ht="43.5" x14ac:dyDescent="0.35">
      <c r="A786" s="9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3" t="s">
        <v>8219</v>
      </c>
      <c r="G786" s="3" t="s">
        <v>8224</v>
      </c>
      <c r="H786" s="3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3" t="s">
        <v>8276</v>
      </c>
      <c r="O786" s="12">
        <f>E786/D786</f>
        <v>1.0249999999999999</v>
      </c>
      <c r="P786" s="22">
        <f>IF(ISERROR(E786/L786),0,E786/L786)</f>
        <v>102.5</v>
      </c>
      <c r="Q786" s="1" t="s">
        <v>8322</v>
      </c>
      <c r="R786" s="39" t="s">
        <v>8354</v>
      </c>
      <c r="S786" s="41">
        <f>(((J786/60)/60)/24)+DATE(1970,1,1)</f>
        <v>41675.149525462963</v>
      </c>
      <c r="T786" s="42">
        <f>(((I786/60)/60)/24)+DATE(1970,1,1)</f>
        <v>41715.107858796298</v>
      </c>
    </row>
    <row r="787" spans="1:20" customFormat="1" ht="43.5" x14ac:dyDescent="0.35">
      <c r="A787" s="9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3" t="s">
        <v>8219</v>
      </c>
      <c r="G787" s="3" t="s">
        <v>8224</v>
      </c>
      <c r="H787" s="3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3" t="s">
        <v>8276</v>
      </c>
      <c r="O787" s="12">
        <f>E787/D787</f>
        <v>1.8062799999999999</v>
      </c>
      <c r="P787" s="22">
        <f>IF(ISERROR(E787/L787),0,E787/L787)</f>
        <v>31.142758620689655</v>
      </c>
      <c r="Q787" s="1" t="s">
        <v>8322</v>
      </c>
      <c r="R787" s="39" t="s">
        <v>8354</v>
      </c>
      <c r="S787" s="41">
        <f>(((J787/60)/60)/24)+DATE(1970,1,1)</f>
        <v>41303.593923611108</v>
      </c>
      <c r="T787" s="42">
        <f>(((I787/60)/60)/24)+DATE(1970,1,1)</f>
        <v>41333.593923611108</v>
      </c>
    </row>
    <row r="788" spans="1:20" customFormat="1" ht="43.5" x14ac:dyDescent="0.35">
      <c r="A788" s="9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3" t="s">
        <v>8219</v>
      </c>
      <c r="G788" s="3" t="s">
        <v>8224</v>
      </c>
      <c r="H788" s="3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3" t="s">
        <v>8276</v>
      </c>
      <c r="O788" s="12">
        <f>E788/D788</f>
        <v>1.4279999999999999</v>
      </c>
      <c r="P788" s="22">
        <f>IF(ISERROR(E788/L788),0,E788/L788)</f>
        <v>162.27272727272728</v>
      </c>
      <c r="Q788" s="1" t="s">
        <v>8322</v>
      </c>
      <c r="R788" s="39" t="s">
        <v>8354</v>
      </c>
      <c r="S788" s="41">
        <f>(((J788/60)/60)/24)+DATE(1970,1,1)</f>
        <v>40983.055949074071</v>
      </c>
      <c r="T788" s="42">
        <f>(((I788/60)/60)/24)+DATE(1970,1,1)</f>
        <v>41040.657638888886</v>
      </c>
    </row>
    <row r="789" spans="1:20" customFormat="1" ht="43.5" x14ac:dyDescent="0.35">
      <c r="A789" s="9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3" t="s">
        <v>8219</v>
      </c>
      <c r="G789" s="3" t="s">
        <v>8224</v>
      </c>
      <c r="H789" s="3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3" t="s">
        <v>8276</v>
      </c>
      <c r="O789" s="12">
        <f>E789/D789</f>
        <v>1.1416666666666666</v>
      </c>
      <c r="P789" s="22">
        <f>IF(ISERROR(E789/L789),0,E789/L789)</f>
        <v>80.588235294117652</v>
      </c>
      <c r="Q789" s="1" t="s">
        <v>8322</v>
      </c>
      <c r="R789" s="39" t="s">
        <v>8354</v>
      </c>
      <c r="S789" s="41">
        <f>(((J789/60)/60)/24)+DATE(1970,1,1)</f>
        <v>41549.627615740741</v>
      </c>
      <c r="T789" s="42">
        <f>(((I789/60)/60)/24)+DATE(1970,1,1)</f>
        <v>41579.627615740741</v>
      </c>
    </row>
    <row r="790" spans="1:20" customFormat="1" ht="43.5" x14ac:dyDescent="0.35">
      <c r="A790" s="9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3" t="s">
        <v>8219</v>
      </c>
      <c r="G790" s="3" t="s">
        <v>8224</v>
      </c>
      <c r="H790" s="3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3" t="s">
        <v>8276</v>
      </c>
      <c r="O790" s="12">
        <f>E790/D790</f>
        <v>2.03505</v>
      </c>
      <c r="P790" s="22">
        <f>IF(ISERROR(E790/L790),0,E790/L790)</f>
        <v>59.85441176470588</v>
      </c>
      <c r="Q790" s="1" t="s">
        <v>8322</v>
      </c>
      <c r="R790" s="39" t="s">
        <v>8354</v>
      </c>
      <c r="S790" s="41">
        <f>(((J790/60)/60)/24)+DATE(1970,1,1)</f>
        <v>41059.006805555553</v>
      </c>
      <c r="T790" s="42">
        <f>(((I790/60)/60)/24)+DATE(1970,1,1)</f>
        <v>41097.165972222225</v>
      </c>
    </row>
    <row r="791" spans="1:20" customFormat="1" ht="43.5" x14ac:dyDescent="0.35">
      <c r="A791" s="9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3" t="s">
        <v>8219</v>
      </c>
      <c r="G791" s="3" t="s">
        <v>8224</v>
      </c>
      <c r="H791" s="3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3" t="s">
        <v>8276</v>
      </c>
      <c r="O791" s="12">
        <f>E791/D791</f>
        <v>1.0941176470588236</v>
      </c>
      <c r="P791" s="22">
        <f>IF(ISERROR(E791/L791),0,E791/L791)</f>
        <v>132.85714285714286</v>
      </c>
      <c r="Q791" s="1" t="s">
        <v>8322</v>
      </c>
      <c r="R791" s="39" t="s">
        <v>8354</v>
      </c>
      <c r="S791" s="41">
        <f>(((J791/60)/60)/24)+DATE(1970,1,1)</f>
        <v>41277.186111111114</v>
      </c>
      <c r="T791" s="42">
        <f>(((I791/60)/60)/24)+DATE(1970,1,1)</f>
        <v>41295.332638888889</v>
      </c>
    </row>
    <row r="792" spans="1:20" customFormat="1" ht="43.5" x14ac:dyDescent="0.35">
      <c r="A792" s="9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3" t="s">
        <v>8219</v>
      </c>
      <c r="G792" s="3" t="s">
        <v>8224</v>
      </c>
      <c r="H792" s="3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3" t="s">
        <v>8276</v>
      </c>
      <c r="O792" s="12">
        <f>E792/D792</f>
        <v>1.443746</v>
      </c>
      <c r="P792" s="22">
        <f>IF(ISERROR(E792/L792),0,E792/L792)</f>
        <v>92.547820512820508</v>
      </c>
      <c r="Q792" s="1" t="s">
        <v>8322</v>
      </c>
      <c r="R792" s="39" t="s">
        <v>8354</v>
      </c>
      <c r="S792" s="41">
        <f>(((J792/60)/60)/24)+DATE(1970,1,1)</f>
        <v>41276.047905092593</v>
      </c>
      <c r="T792" s="42">
        <f>(((I792/60)/60)/24)+DATE(1970,1,1)</f>
        <v>41306.047905092593</v>
      </c>
    </row>
    <row r="793" spans="1:20" customFormat="1" ht="43.5" x14ac:dyDescent="0.35">
      <c r="A793" s="9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3" t="s">
        <v>8219</v>
      </c>
      <c r="G793" s="3" t="s">
        <v>8224</v>
      </c>
      <c r="H793" s="3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3" t="s">
        <v>8276</v>
      </c>
      <c r="O793" s="12">
        <f>E793/D793</f>
        <v>1.0386666666666666</v>
      </c>
      <c r="P793" s="22">
        <f>IF(ISERROR(E793/L793),0,E793/L793)</f>
        <v>60.859375</v>
      </c>
      <c r="Q793" s="1" t="s">
        <v>8322</v>
      </c>
      <c r="R793" s="39" t="s">
        <v>8354</v>
      </c>
      <c r="S793" s="41">
        <f>(((J793/60)/60)/24)+DATE(1970,1,1)</f>
        <v>41557.780624999999</v>
      </c>
      <c r="T793" s="42">
        <f>(((I793/60)/60)/24)+DATE(1970,1,1)</f>
        <v>41591.249305555553</v>
      </c>
    </row>
    <row r="794" spans="1:20" customFormat="1" ht="29" x14ac:dyDescent="0.35">
      <c r="A794" s="9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3" t="s">
        <v>8219</v>
      </c>
      <c r="G794" s="3" t="s">
        <v>8224</v>
      </c>
      <c r="H794" s="3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3" t="s">
        <v>8276</v>
      </c>
      <c r="O794" s="12">
        <f>E794/D794</f>
        <v>1.0044440000000001</v>
      </c>
      <c r="P794" s="22">
        <f>IF(ISERROR(E794/L794),0,E794/L794)</f>
        <v>41.851833333333339</v>
      </c>
      <c r="Q794" s="1" t="s">
        <v>8322</v>
      </c>
      <c r="R794" s="39" t="s">
        <v>8354</v>
      </c>
      <c r="S794" s="41">
        <f>(((J794/60)/60)/24)+DATE(1970,1,1)</f>
        <v>41555.873645833337</v>
      </c>
      <c r="T794" s="42">
        <f>(((I794/60)/60)/24)+DATE(1970,1,1)</f>
        <v>41585.915312500001</v>
      </c>
    </row>
    <row r="795" spans="1:20" customFormat="1" ht="43.5" x14ac:dyDescent="0.35">
      <c r="A795" s="9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3" t="s">
        <v>8219</v>
      </c>
      <c r="G795" s="3" t="s">
        <v>8224</v>
      </c>
      <c r="H795" s="3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3" t="s">
        <v>8276</v>
      </c>
      <c r="O795" s="12">
        <f>E795/D795</f>
        <v>1.0277927272727272</v>
      </c>
      <c r="P795" s="22">
        <f>IF(ISERROR(E795/L795),0,E795/L795)</f>
        <v>88.325937499999995</v>
      </c>
      <c r="Q795" s="1" t="s">
        <v>8322</v>
      </c>
      <c r="R795" s="39" t="s">
        <v>8354</v>
      </c>
      <c r="S795" s="41">
        <f>(((J795/60)/60)/24)+DATE(1970,1,1)</f>
        <v>41442.741249999999</v>
      </c>
      <c r="T795" s="42">
        <f>(((I795/60)/60)/24)+DATE(1970,1,1)</f>
        <v>41458.207638888889</v>
      </c>
    </row>
    <row r="796" spans="1:20" customFormat="1" ht="43.5" x14ac:dyDescent="0.35">
      <c r="A796" s="9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3" t="s">
        <v>8219</v>
      </c>
      <c r="G796" s="3" t="s">
        <v>8224</v>
      </c>
      <c r="H796" s="3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3" t="s">
        <v>8276</v>
      </c>
      <c r="O796" s="12">
        <f>E796/D796</f>
        <v>1.0531250000000001</v>
      </c>
      <c r="P796" s="22">
        <f>IF(ISERROR(E796/L796),0,E796/L796)</f>
        <v>158.96226415094338</v>
      </c>
      <c r="Q796" s="1" t="s">
        <v>8322</v>
      </c>
      <c r="R796" s="39" t="s">
        <v>8354</v>
      </c>
      <c r="S796" s="41">
        <f>(((J796/60)/60)/24)+DATE(1970,1,1)</f>
        <v>40736.115011574075</v>
      </c>
      <c r="T796" s="42">
        <f>(((I796/60)/60)/24)+DATE(1970,1,1)</f>
        <v>40791.712500000001</v>
      </c>
    </row>
    <row r="797" spans="1:20" customFormat="1" ht="43.5" x14ac:dyDescent="0.35">
      <c r="A797" s="9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3" t="s">
        <v>8219</v>
      </c>
      <c r="G797" s="3" t="s">
        <v>8224</v>
      </c>
      <c r="H797" s="3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3" t="s">
        <v>8276</v>
      </c>
      <c r="O797" s="12">
        <f>E797/D797</f>
        <v>1.1178571428571429</v>
      </c>
      <c r="P797" s="22">
        <f>IF(ISERROR(E797/L797),0,E797/L797)</f>
        <v>85.054347826086953</v>
      </c>
      <c r="Q797" s="1" t="s">
        <v>8322</v>
      </c>
      <c r="R797" s="39" t="s">
        <v>8354</v>
      </c>
      <c r="S797" s="41">
        <f>(((J797/60)/60)/24)+DATE(1970,1,1)</f>
        <v>40963.613032407404</v>
      </c>
      <c r="T797" s="42">
        <f>(((I797/60)/60)/24)+DATE(1970,1,1)</f>
        <v>41006.207638888889</v>
      </c>
    </row>
    <row r="798" spans="1:20" customFormat="1" ht="58" x14ac:dyDescent="0.35">
      <c r="A798" s="9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3" t="s">
        <v>8219</v>
      </c>
      <c r="G798" s="3" t="s">
        <v>8224</v>
      </c>
      <c r="H798" s="3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3" t="s">
        <v>8276</v>
      </c>
      <c r="O798" s="12">
        <f>E798/D798</f>
        <v>1.0135000000000001</v>
      </c>
      <c r="P798" s="22">
        <f>IF(ISERROR(E798/L798),0,E798/L798)</f>
        <v>112.61111111111111</v>
      </c>
      <c r="Q798" s="1" t="s">
        <v>8322</v>
      </c>
      <c r="R798" s="39" t="s">
        <v>8354</v>
      </c>
      <c r="S798" s="41">
        <f>(((J798/60)/60)/24)+DATE(1970,1,1)</f>
        <v>41502.882928240739</v>
      </c>
      <c r="T798" s="42">
        <f>(((I798/60)/60)/24)+DATE(1970,1,1)</f>
        <v>41532.881944444445</v>
      </c>
    </row>
    <row r="799" spans="1:20" customFormat="1" ht="43.5" x14ac:dyDescent="0.35">
      <c r="A799" s="9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3" t="s">
        <v>8219</v>
      </c>
      <c r="G799" s="3" t="s">
        <v>8224</v>
      </c>
      <c r="H799" s="3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3" t="s">
        <v>8276</v>
      </c>
      <c r="O799" s="12">
        <f>E799/D799</f>
        <v>1.0753333333333333</v>
      </c>
      <c r="P799" s="22">
        <f>IF(ISERROR(E799/L799),0,E799/L799)</f>
        <v>45.436619718309856</v>
      </c>
      <c r="Q799" s="1" t="s">
        <v>8322</v>
      </c>
      <c r="R799" s="39" t="s">
        <v>8354</v>
      </c>
      <c r="S799" s="41">
        <f>(((J799/60)/60)/24)+DATE(1970,1,1)</f>
        <v>40996.994074074071</v>
      </c>
      <c r="T799" s="42">
        <f>(((I799/60)/60)/24)+DATE(1970,1,1)</f>
        <v>41028.166666666664</v>
      </c>
    </row>
    <row r="800" spans="1:20" customFormat="1" ht="43.5" x14ac:dyDescent="0.35">
      <c r="A800" s="9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3" t="s">
        <v>8219</v>
      </c>
      <c r="G800" s="3" t="s">
        <v>8224</v>
      </c>
      <c r="H800" s="3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3" t="s">
        <v>8276</v>
      </c>
      <c r="O800" s="12">
        <f>E800/D800</f>
        <v>1.1488571428571428</v>
      </c>
      <c r="P800" s="22">
        <f>IF(ISERROR(E800/L800),0,E800/L800)</f>
        <v>46.218390804597703</v>
      </c>
      <c r="Q800" s="1" t="s">
        <v>8322</v>
      </c>
      <c r="R800" s="39" t="s">
        <v>8354</v>
      </c>
      <c r="S800" s="41">
        <f>(((J800/60)/60)/24)+DATE(1970,1,1)</f>
        <v>41882.590127314819</v>
      </c>
      <c r="T800" s="42">
        <f>(((I800/60)/60)/24)+DATE(1970,1,1)</f>
        <v>41912.590127314819</v>
      </c>
    </row>
    <row r="801" spans="1:20" customFormat="1" ht="43.5" x14ac:dyDescent="0.35">
      <c r="A801" s="9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3" t="s">
        <v>8219</v>
      </c>
      <c r="G801" s="3" t="s">
        <v>8224</v>
      </c>
      <c r="H801" s="3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3" t="s">
        <v>8276</v>
      </c>
      <c r="O801" s="12">
        <f>E801/D801</f>
        <v>1.0002</v>
      </c>
      <c r="P801" s="22">
        <f>IF(ISERROR(E801/L801),0,E801/L801)</f>
        <v>178.60714285714286</v>
      </c>
      <c r="Q801" s="1" t="s">
        <v>8322</v>
      </c>
      <c r="R801" s="39" t="s">
        <v>8354</v>
      </c>
      <c r="S801" s="41">
        <f>(((J801/60)/60)/24)+DATE(1970,1,1)</f>
        <v>40996.667199074072</v>
      </c>
      <c r="T801" s="42">
        <f>(((I801/60)/60)/24)+DATE(1970,1,1)</f>
        <v>41026.667199074072</v>
      </c>
    </row>
    <row r="802" spans="1:20" customFormat="1" ht="43.5" x14ac:dyDescent="0.35">
      <c r="A802" s="9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3" t="s">
        <v>8219</v>
      </c>
      <c r="G802" s="3" t="s">
        <v>8225</v>
      </c>
      <c r="H802" s="3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3" t="s">
        <v>8276</v>
      </c>
      <c r="O802" s="12">
        <f>E802/D802</f>
        <v>1.5213333333333334</v>
      </c>
      <c r="P802" s="22">
        <f>IF(ISERROR(E802/L802),0,E802/L802)</f>
        <v>40.75</v>
      </c>
      <c r="Q802" s="1" t="s">
        <v>8322</v>
      </c>
      <c r="R802" s="39" t="s">
        <v>8354</v>
      </c>
      <c r="S802" s="41">
        <f>(((J802/60)/60)/24)+DATE(1970,1,1)</f>
        <v>41863.433495370373</v>
      </c>
      <c r="T802" s="42">
        <f>(((I802/60)/60)/24)+DATE(1970,1,1)</f>
        <v>41893.433495370373</v>
      </c>
    </row>
    <row r="803" spans="1:20" customFormat="1" ht="43.5" x14ac:dyDescent="0.35">
      <c r="A803" s="9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3" t="s">
        <v>8219</v>
      </c>
      <c r="G803" s="3" t="s">
        <v>8224</v>
      </c>
      <c r="H803" s="3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3" t="s">
        <v>8276</v>
      </c>
      <c r="O803" s="12">
        <f>E803/D803</f>
        <v>1.1152149999999998</v>
      </c>
      <c r="P803" s="22">
        <f>IF(ISERROR(E803/L803),0,E803/L803)</f>
        <v>43.733921568627444</v>
      </c>
      <c r="Q803" s="1" t="s">
        <v>8322</v>
      </c>
      <c r="R803" s="39" t="s">
        <v>8354</v>
      </c>
      <c r="S803" s="41">
        <f>(((J803/60)/60)/24)+DATE(1970,1,1)</f>
        <v>40695.795370370368</v>
      </c>
      <c r="T803" s="42">
        <f>(((I803/60)/60)/24)+DATE(1970,1,1)</f>
        <v>40725.795370370368</v>
      </c>
    </row>
    <row r="804" spans="1:20" customFormat="1" ht="43.5" x14ac:dyDescent="0.35">
      <c r="A804" s="9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3" t="s">
        <v>8219</v>
      </c>
      <c r="G804" s="3" t="s">
        <v>8224</v>
      </c>
      <c r="H804" s="3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3" t="s">
        <v>8276</v>
      </c>
      <c r="O804" s="12">
        <f>E804/D804</f>
        <v>1.0133333333333334</v>
      </c>
      <c r="P804" s="22">
        <f>IF(ISERROR(E804/L804),0,E804/L804)</f>
        <v>81.066666666666663</v>
      </c>
      <c r="Q804" s="1" t="s">
        <v>8322</v>
      </c>
      <c r="R804" s="39" t="s">
        <v>8354</v>
      </c>
      <c r="S804" s="41">
        <f>(((J804/60)/60)/24)+DATE(1970,1,1)</f>
        <v>41123.022268518522</v>
      </c>
      <c r="T804" s="42">
        <f>(((I804/60)/60)/24)+DATE(1970,1,1)</f>
        <v>41169.170138888891</v>
      </c>
    </row>
    <row r="805" spans="1:20" customFormat="1" ht="43.5" x14ac:dyDescent="0.35">
      <c r="A805" s="9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3" t="s">
        <v>8219</v>
      </c>
      <c r="G805" s="3" t="s">
        <v>8224</v>
      </c>
      <c r="H805" s="3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3" t="s">
        <v>8276</v>
      </c>
      <c r="O805" s="12">
        <f>E805/D805</f>
        <v>1.232608695652174</v>
      </c>
      <c r="P805" s="22">
        <f>IF(ISERROR(E805/L805),0,E805/L805)</f>
        <v>74.60526315789474</v>
      </c>
      <c r="Q805" s="1" t="s">
        <v>8322</v>
      </c>
      <c r="R805" s="39" t="s">
        <v>8354</v>
      </c>
      <c r="S805" s="41">
        <f>(((J805/60)/60)/24)+DATE(1970,1,1)</f>
        <v>40665.949976851851</v>
      </c>
      <c r="T805" s="42">
        <f>(((I805/60)/60)/24)+DATE(1970,1,1)</f>
        <v>40692.041666666664</v>
      </c>
    </row>
    <row r="806" spans="1:20" customFormat="1" ht="43.5" x14ac:dyDescent="0.35">
      <c r="A806" s="9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3" t="s">
        <v>8219</v>
      </c>
      <c r="G806" s="3" t="s">
        <v>8224</v>
      </c>
      <c r="H806" s="3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3" t="s">
        <v>8276</v>
      </c>
      <c r="O806" s="12">
        <f>E806/D806</f>
        <v>1</v>
      </c>
      <c r="P806" s="22">
        <f>IF(ISERROR(E806/L806),0,E806/L806)</f>
        <v>305.55555555555554</v>
      </c>
      <c r="Q806" s="1" t="s">
        <v>8322</v>
      </c>
      <c r="R806" s="39" t="s">
        <v>8354</v>
      </c>
      <c r="S806" s="41">
        <f>(((J806/60)/60)/24)+DATE(1970,1,1)</f>
        <v>40730.105625000004</v>
      </c>
      <c r="T806" s="42">
        <f>(((I806/60)/60)/24)+DATE(1970,1,1)</f>
        <v>40747.165972222225</v>
      </c>
    </row>
    <row r="807" spans="1:20" customFormat="1" ht="43.5" x14ac:dyDescent="0.35">
      <c r="A807" s="9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3" t="s">
        <v>8219</v>
      </c>
      <c r="G807" s="3" t="s">
        <v>8224</v>
      </c>
      <c r="H807" s="3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3" t="s">
        <v>8276</v>
      </c>
      <c r="O807" s="12">
        <f>E807/D807</f>
        <v>1.05</v>
      </c>
      <c r="P807" s="22">
        <f>IF(ISERROR(E807/L807),0,E807/L807)</f>
        <v>58.333333333333336</v>
      </c>
      <c r="Q807" s="1" t="s">
        <v>8322</v>
      </c>
      <c r="R807" s="39" t="s">
        <v>8354</v>
      </c>
      <c r="S807" s="41">
        <f>(((J807/60)/60)/24)+DATE(1970,1,1)</f>
        <v>40690.823055555556</v>
      </c>
      <c r="T807" s="42">
        <f>(((I807/60)/60)/24)+DATE(1970,1,1)</f>
        <v>40740.958333333336</v>
      </c>
    </row>
    <row r="808" spans="1:20" customFormat="1" x14ac:dyDescent="0.35">
      <c r="A808" s="9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3" t="s">
        <v>8219</v>
      </c>
      <c r="G808" s="3" t="s">
        <v>8224</v>
      </c>
      <c r="H808" s="3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3" t="s">
        <v>8276</v>
      </c>
      <c r="O808" s="12">
        <f>E808/D808</f>
        <v>1.0443750000000001</v>
      </c>
      <c r="P808" s="22">
        <f>IF(ISERROR(E808/L808),0,E808/L808)</f>
        <v>117.67605633802818</v>
      </c>
      <c r="Q808" s="1" t="s">
        <v>8322</v>
      </c>
      <c r="R808" s="39" t="s">
        <v>8354</v>
      </c>
      <c r="S808" s="41">
        <f>(((J808/60)/60)/24)+DATE(1970,1,1)</f>
        <v>40763.691423611112</v>
      </c>
      <c r="T808" s="42">
        <f>(((I808/60)/60)/24)+DATE(1970,1,1)</f>
        <v>40793.691423611112</v>
      </c>
    </row>
    <row r="809" spans="1:20" customFormat="1" ht="29" x14ac:dyDescent="0.35">
      <c r="A809" s="9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3" t="s">
        <v>8219</v>
      </c>
      <c r="G809" s="3" t="s">
        <v>8224</v>
      </c>
      <c r="H809" s="3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3" t="s">
        <v>8276</v>
      </c>
      <c r="O809" s="12">
        <f>E809/D809</f>
        <v>1.05125</v>
      </c>
      <c r="P809" s="22">
        <f>IF(ISERROR(E809/L809),0,E809/L809)</f>
        <v>73.771929824561397</v>
      </c>
      <c r="Q809" s="1" t="s">
        <v>8322</v>
      </c>
      <c r="R809" s="39" t="s">
        <v>8354</v>
      </c>
      <c r="S809" s="41">
        <f>(((J809/60)/60)/24)+DATE(1970,1,1)</f>
        <v>42759.628599537042</v>
      </c>
      <c r="T809" s="42">
        <f>(((I809/60)/60)/24)+DATE(1970,1,1)</f>
        <v>42795.083333333328</v>
      </c>
    </row>
    <row r="810" spans="1:20" customFormat="1" ht="43.5" x14ac:dyDescent="0.35">
      <c r="A810" s="9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3" t="s">
        <v>8219</v>
      </c>
      <c r="G810" s="3" t="s">
        <v>8229</v>
      </c>
      <c r="H810" s="3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3" t="s">
        <v>8276</v>
      </c>
      <c r="O810" s="12">
        <f>E810/D810</f>
        <v>1</v>
      </c>
      <c r="P810" s="22">
        <f>IF(ISERROR(E810/L810),0,E810/L810)</f>
        <v>104.65116279069767</v>
      </c>
      <c r="Q810" s="1" t="s">
        <v>8322</v>
      </c>
      <c r="R810" s="39" t="s">
        <v>8354</v>
      </c>
      <c r="S810" s="41">
        <f>(((J810/60)/60)/24)+DATE(1970,1,1)</f>
        <v>41962.100532407407</v>
      </c>
      <c r="T810" s="42">
        <f>(((I810/60)/60)/24)+DATE(1970,1,1)</f>
        <v>41995.207638888889</v>
      </c>
    </row>
    <row r="811" spans="1:20" customFormat="1" ht="29" x14ac:dyDescent="0.35">
      <c r="A811" s="9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3" t="s">
        <v>8219</v>
      </c>
      <c r="G811" s="3" t="s">
        <v>8224</v>
      </c>
      <c r="H811" s="3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3" t="s">
        <v>8276</v>
      </c>
      <c r="O811" s="12">
        <f>E811/D811</f>
        <v>1.03775</v>
      </c>
      <c r="P811" s="22">
        <f>IF(ISERROR(E811/L811),0,E811/L811)</f>
        <v>79.82692307692308</v>
      </c>
      <c r="Q811" s="1" t="s">
        <v>8322</v>
      </c>
      <c r="R811" s="39" t="s">
        <v>8354</v>
      </c>
      <c r="S811" s="41">
        <f>(((J811/60)/60)/24)+DATE(1970,1,1)</f>
        <v>41628.833680555559</v>
      </c>
      <c r="T811" s="42">
        <f>(((I811/60)/60)/24)+DATE(1970,1,1)</f>
        <v>41658.833680555559</v>
      </c>
    </row>
    <row r="812" spans="1:20" customFormat="1" ht="43.5" x14ac:dyDescent="0.35">
      <c r="A812" s="9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3" t="s">
        <v>8219</v>
      </c>
      <c r="G812" s="3" t="s">
        <v>8224</v>
      </c>
      <c r="H812" s="3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3" t="s">
        <v>8276</v>
      </c>
      <c r="O812" s="12">
        <f>E812/D812</f>
        <v>1.05</v>
      </c>
      <c r="P812" s="22">
        <f>IF(ISERROR(E812/L812),0,E812/L812)</f>
        <v>58.333333333333336</v>
      </c>
      <c r="Q812" s="1" t="s">
        <v>8322</v>
      </c>
      <c r="R812" s="39" t="s">
        <v>8354</v>
      </c>
      <c r="S812" s="41">
        <f>(((J812/60)/60)/24)+DATE(1970,1,1)</f>
        <v>41123.056273148148</v>
      </c>
      <c r="T812" s="42">
        <f>(((I812/60)/60)/24)+DATE(1970,1,1)</f>
        <v>41153.056273148148</v>
      </c>
    </row>
    <row r="813" spans="1:20" customFormat="1" ht="29" x14ac:dyDescent="0.35">
      <c r="A813" s="9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3" t="s">
        <v>8219</v>
      </c>
      <c r="G813" s="3" t="s">
        <v>8224</v>
      </c>
      <c r="H813" s="3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3" t="s">
        <v>8276</v>
      </c>
      <c r="O813" s="12">
        <f>E813/D813</f>
        <v>1.04</v>
      </c>
      <c r="P813" s="22">
        <f>IF(ISERROR(E813/L813),0,E813/L813)</f>
        <v>86.666666666666671</v>
      </c>
      <c r="Q813" s="1" t="s">
        <v>8322</v>
      </c>
      <c r="R813" s="39" t="s">
        <v>8354</v>
      </c>
      <c r="S813" s="41">
        <f>(((J813/60)/60)/24)+DATE(1970,1,1)</f>
        <v>41443.643541666665</v>
      </c>
      <c r="T813" s="42">
        <f>(((I813/60)/60)/24)+DATE(1970,1,1)</f>
        <v>41465.702777777777</v>
      </c>
    </row>
    <row r="814" spans="1:20" customFormat="1" ht="43.5" x14ac:dyDescent="0.35">
      <c r="A814" s="9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3" t="s">
        <v>8219</v>
      </c>
      <c r="G814" s="3" t="s">
        <v>8224</v>
      </c>
      <c r="H814" s="3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3" t="s">
        <v>8276</v>
      </c>
      <c r="O814" s="12">
        <f>E814/D814</f>
        <v>1.5183333333333333</v>
      </c>
      <c r="P814" s="22">
        <f>IF(ISERROR(E814/L814),0,E814/L814)</f>
        <v>27.606060606060606</v>
      </c>
      <c r="Q814" s="1" t="s">
        <v>8322</v>
      </c>
      <c r="R814" s="39" t="s">
        <v>8354</v>
      </c>
      <c r="S814" s="41">
        <f>(((J814/60)/60)/24)+DATE(1970,1,1)</f>
        <v>41282.017962962964</v>
      </c>
      <c r="T814" s="42">
        <f>(((I814/60)/60)/24)+DATE(1970,1,1)</f>
        <v>41334.581944444442</v>
      </c>
    </row>
    <row r="815" spans="1:20" customFormat="1" ht="29" x14ac:dyDescent="0.35">
      <c r="A815" s="9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3" t="s">
        <v>8219</v>
      </c>
      <c r="G815" s="3" t="s">
        <v>8224</v>
      </c>
      <c r="H815" s="3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3" t="s">
        <v>8276</v>
      </c>
      <c r="O815" s="12">
        <f>E815/D815</f>
        <v>1.59996</v>
      </c>
      <c r="P815" s="22">
        <f>IF(ISERROR(E815/L815),0,E815/L815)</f>
        <v>24.999375000000001</v>
      </c>
      <c r="Q815" s="1" t="s">
        <v>8322</v>
      </c>
      <c r="R815" s="39" t="s">
        <v>8354</v>
      </c>
      <c r="S815" s="41">
        <f>(((J815/60)/60)/24)+DATE(1970,1,1)</f>
        <v>41080.960243055553</v>
      </c>
      <c r="T815" s="42">
        <f>(((I815/60)/60)/24)+DATE(1970,1,1)</f>
        <v>41110.960243055553</v>
      </c>
    </row>
    <row r="816" spans="1:20" customFormat="1" ht="43.5" x14ac:dyDescent="0.35">
      <c r="A816" s="9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3" t="s">
        <v>8219</v>
      </c>
      <c r="G816" s="3" t="s">
        <v>8224</v>
      </c>
      <c r="H816" s="3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3" t="s">
        <v>8276</v>
      </c>
      <c r="O816" s="12">
        <f>E816/D816</f>
        <v>1.2729999999999999</v>
      </c>
      <c r="P816" s="22">
        <f>IF(ISERROR(E816/L816),0,E816/L816)</f>
        <v>45.464285714285715</v>
      </c>
      <c r="Q816" s="1" t="s">
        <v>8322</v>
      </c>
      <c r="R816" s="39" t="s">
        <v>8354</v>
      </c>
      <c r="S816" s="41">
        <f>(((J816/60)/60)/24)+DATE(1970,1,1)</f>
        <v>40679.743067129632</v>
      </c>
      <c r="T816" s="42">
        <f>(((I816/60)/60)/24)+DATE(1970,1,1)</f>
        <v>40694.75277777778</v>
      </c>
    </row>
    <row r="817" spans="1:20" customFormat="1" ht="29" x14ac:dyDescent="0.35">
      <c r="A817" s="9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3" t="s">
        <v>8219</v>
      </c>
      <c r="G817" s="3" t="s">
        <v>8224</v>
      </c>
      <c r="H817" s="3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3" t="s">
        <v>8276</v>
      </c>
      <c r="O817" s="12">
        <f>E817/D817</f>
        <v>1.07</v>
      </c>
      <c r="P817" s="22">
        <f>IF(ISERROR(E817/L817),0,E817/L817)</f>
        <v>99.534883720930239</v>
      </c>
      <c r="Q817" s="1" t="s">
        <v>8322</v>
      </c>
      <c r="R817" s="39" t="s">
        <v>8354</v>
      </c>
      <c r="S817" s="41">
        <f>(((J817/60)/60)/24)+DATE(1970,1,1)</f>
        <v>41914.917858796296</v>
      </c>
      <c r="T817" s="42">
        <f>(((I817/60)/60)/24)+DATE(1970,1,1)</f>
        <v>41944.917858796296</v>
      </c>
    </row>
    <row r="818" spans="1:20" customFormat="1" ht="29" x14ac:dyDescent="0.35">
      <c r="A818" s="9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3" t="s">
        <v>8219</v>
      </c>
      <c r="G818" s="3" t="s">
        <v>8224</v>
      </c>
      <c r="H818" s="3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3" t="s">
        <v>8276</v>
      </c>
      <c r="O818" s="12">
        <f>E818/D818</f>
        <v>1.1512214285714286</v>
      </c>
      <c r="P818" s="22">
        <f>IF(ISERROR(E818/L818),0,E818/L818)</f>
        <v>39.31</v>
      </c>
      <c r="Q818" s="1" t="s">
        <v>8322</v>
      </c>
      <c r="R818" s="39" t="s">
        <v>8354</v>
      </c>
      <c r="S818" s="41">
        <f>(((J818/60)/60)/24)+DATE(1970,1,1)</f>
        <v>41341.870868055557</v>
      </c>
      <c r="T818" s="42">
        <f>(((I818/60)/60)/24)+DATE(1970,1,1)</f>
        <v>41373.270833333336</v>
      </c>
    </row>
    <row r="819" spans="1:20" customFormat="1" ht="43.5" x14ac:dyDescent="0.35">
      <c r="A819" s="9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3" t="s">
        <v>8219</v>
      </c>
      <c r="G819" s="3" t="s">
        <v>8224</v>
      </c>
      <c r="H819" s="3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3" t="s">
        <v>8276</v>
      </c>
      <c r="O819" s="12">
        <f>E819/D819</f>
        <v>1.3711066666666665</v>
      </c>
      <c r="P819" s="22">
        <f>IF(ISERROR(E819/L819),0,E819/L819)</f>
        <v>89.419999999999987</v>
      </c>
      <c r="Q819" s="1" t="s">
        <v>8322</v>
      </c>
      <c r="R819" s="39" t="s">
        <v>8354</v>
      </c>
      <c r="S819" s="41">
        <f>(((J819/60)/60)/24)+DATE(1970,1,1)</f>
        <v>40925.599664351852</v>
      </c>
      <c r="T819" s="42">
        <f>(((I819/60)/60)/24)+DATE(1970,1,1)</f>
        <v>40979.207638888889</v>
      </c>
    </row>
    <row r="820" spans="1:20" customFormat="1" ht="43.5" x14ac:dyDescent="0.35">
      <c r="A820" s="9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3" t="s">
        <v>8219</v>
      </c>
      <c r="G820" s="3" t="s">
        <v>8224</v>
      </c>
      <c r="H820" s="3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3" t="s">
        <v>8276</v>
      </c>
      <c r="O820" s="12">
        <f>E820/D820</f>
        <v>1.5571428571428572</v>
      </c>
      <c r="P820" s="22">
        <f>IF(ISERROR(E820/L820),0,E820/L820)</f>
        <v>28.684210526315791</v>
      </c>
      <c r="Q820" s="1" t="s">
        <v>8322</v>
      </c>
      <c r="R820" s="39" t="s">
        <v>8354</v>
      </c>
      <c r="S820" s="41">
        <f>(((J820/60)/60)/24)+DATE(1970,1,1)</f>
        <v>41120.882881944446</v>
      </c>
      <c r="T820" s="42">
        <f>(((I820/60)/60)/24)+DATE(1970,1,1)</f>
        <v>41128.709027777775</v>
      </c>
    </row>
    <row r="821" spans="1:20" customFormat="1" ht="29" x14ac:dyDescent="0.35">
      <c r="A821" s="9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3" t="s">
        <v>8219</v>
      </c>
      <c r="G821" s="3" t="s">
        <v>8224</v>
      </c>
      <c r="H821" s="3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3" t="s">
        <v>8276</v>
      </c>
      <c r="O821" s="12">
        <f>E821/D821</f>
        <v>1.0874999999999999</v>
      </c>
      <c r="P821" s="22">
        <f>IF(ISERROR(E821/L821),0,E821/L821)</f>
        <v>31.071428571428573</v>
      </c>
      <c r="Q821" s="1" t="s">
        <v>8322</v>
      </c>
      <c r="R821" s="39" t="s">
        <v>8354</v>
      </c>
      <c r="S821" s="41">
        <f>(((J821/60)/60)/24)+DATE(1970,1,1)</f>
        <v>41619.998310185183</v>
      </c>
      <c r="T821" s="42">
        <f>(((I821/60)/60)/24)+DATE(1970,1,1)</f>
        <v>41629.197222222225</v>
      </c>
    </row>
    <row r="822" spans="1:20" customFormat="1" ht="43.5" x14ac:dyDescent="0.35">
      <c r="A822" s="9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3" t="s">
        <v>8219</v>
      </c>
      <c r="G822" s="3" t="s">
        <v>8224</v>
      </c>
      <c r="H822" s="3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3" t="s">
        <v>8276</v>
      </c>
      <c r="O822" s="12">
        <f>E822/D822</f>
        <v>1.3405</v>
      </c>
      <c r="P822" s="22">
        <f>IF(ISERROR(E822/L822),0,E822/L822)</f>
        <v>70.55263157894737</v>
      </c>
      <c r="Q822" s="1" t="s">
        <v>8322</v>
      </c>
      <c r="R822" s="39" t="s">
        <v>8354</v>
      </c>
      <c r="S822" s="41">
        <f>(((J822/60)/60)/24)+DATE(1970,1,1)</f>
        <v>41768.841921296298</v>
      </c>
      <c r="T822" s="42">
        <f>(((I822/60)/60)/24)+DATE(1970,1,1)</f>
        <v>41799.208333333336</v>
      </c>
    </row>
    <row r="823" spans="1:20" customFormat="1" ht="43.5" x14ac:dyDescent="0.35">
      <c r="A823" s="9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3" t="s">
        <v>8219</v>
      </c>
      <c r="G823" s="3" t="s">
        <v>8224</v>
      </c>
      <c r="H823" s="3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3" t="s">
        <v>8276</v>
      </c>
      <c r="O823" s="12">
        <f>E823/D823</f>
        <v>1</v>
      </c>
      <c r="P823" s="22">
        <f>IF(ISERROR(E823/L823),0,E823/L823)</f>
        <v>224.12820512820514</v>
      </c>
      <c r="Q823" s="1" t="s">
        <v>8322</v>
      </c>
      <c r="R823" s="39" t="s">
        <v>8354</v>
      </c>
      <c r="S823" s="41">
        <f>(((J823/60)/60)/24)+DATE(1970,1,1)</f>
        <v>42093.922048611115</v>
      </c>
      <c r="T823" s="42">
        <f>(((I823/60)/60)/24)+DATE(1970,1,1)</f>
        <v>42128.167361111111</v>
      </c>
    </row>
    <row r="824" spans="1:20" customFormat="1" ht="29" x14ac:dyDescent="0.35">
      <c r="A824" s="9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3" t="s">
        <v>8219</v>
      </c>
      <c r="G824" s="3" t="s">
        <v>8224</v>
      </c>
      <c r="H824" s="3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3" t="s">
        <v>8276</v>
      </c>
      <c r="O824" s="12">
        <f>E824/D824</f>
        <v>1.1916666666666667</v>
      </c>
      <c r="P824" s="22">
        <f>IF(ISERROR(E824/L824),0,E824/L824)</f>
        <v>51.811594202898547</v>
      </c>
      <c r="Q824" s="1" t="s">
        <v>8322</v>
      </c>
      <c r="R824" s="39" t="s">
        <v>8354</v>
      </c>
      <c r="S824" s="41">
        <f>(((J824/60)/60)/24)+DATE(1970,1,1)</f>
        <v>41157.947337962964</v>
      </c>
      <c r="T824" s="42">
        <f>(((I824/60)/60)/24)+DATE(1970,1,1)</f>
        <v>41187.947337962964</v>
      </c>
    </row>
    <row r="825" spans="1:20" customFormat="1" ht="43.5" x14ac:dyDescent="0.35">
      <c r="A825" s="9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3" t="s">
        <v>8219</v>
      </c>
      <c r="G825" s="3" t="s">
        <v>8224</v>
      </c>
      <c r="H825" s="3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3" t="s">
        <v>8276</v>
      </c>
      <c r="O825" s="12">
        <f>E825/D825</f>
        <v>1.7949999999999999</v>
      </c>
      <c r="P825" s="22">
        <f>IF(ISERROR(E825/L825),0,E825/L825)</f>
        <v>43.515151515151516</v>
      </c>
      <c r="Q825" s="1" t="s">
        <v>8322</v>
      </c>
      <c r="R825" s="39" t="s">
        <v>8354</v>
      </c>
      <c r="S825" s="41">
        <f>(((J825/60)/60)/24)+DATE(1970,1,1)</f>
        <v>42055.972824074073</v>
      </c>
      <c r="T825" s="42">
        <f>(((I825/60)/60)/24)+DATE(1970,1,1)</f>
        <v>42085.931157407409</v>
      </c>
    </row>
    <row r="826" spans="1:20" customFormat="1" ht="43.5" x14ac:dyDescent="0.35">
      <c r="A826" s="9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3" t="s">
        <v>8219</v>
      </c>
      <c r="G826" s="3" t="s">
        <v>8224</v>
      </c>
      <c r="H826" s="3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3" t="s">
        <v>8276</v>
      </c>
      <c r="O826" s="12">
        <f>E826/D826</f>
        <v>1.3438124999999999</v>
      </c>
      <c r="P826" s="22">
        <f>IF(ISERROR(E826/L826),0,E826/L826)</f>
        <v>39.816666666666663</v>
      </c>
      <c r="Q826" s="1" t="s">
        <v>8322</v>
      </c>
      <c r="R826" s="39" t="s">
        <v>8354</v>
      </c>
      <c r="S826" s="41">
        <f>(((J826/60)/60)/24)+DATE(1970,1,1)</f>
        <v>40250.242106481484</v>
      </c>
      <c r="T826" s="42">
        <f>(((I826/60)/60)/24)+DATE(1970,1,1)</f>
        <v>40286.290972222225</v>
      </c>
    </row>
    <row r="827" spans="1:20" customFormat="1" ht="29" x14ac:dyDescent="0.35">
      <c r="A827" s="9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3" t="s">
        <v>8219</v>
      </c>
      <c r="G827" s="3" t="s">
        <v>8224</v>
      </c>
      <c r="H827" s="3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3" t="s">
        <v>8276</v>
      </c>
      <c r="O827" s="12">
        <f>E827/D827</f>
        <v>1.0043200000000001</v>
      </c>
      <c r="P827" s="22">
        <f>IF(ISERROR(E827/L827),0,E827/L827)</f>
        <v>126.8080808080808</v>
      </c>
      <c r="Q827" s="1" t="s">
        <v>8322</v>
      </c>
      <c r="R827" s="39" t="s">
        <v>8354</v>
      </c>
      <c r="S827" s="41">
        <f>(((J827/60)/60)/24)+DATE(1970,1,1)</f>
        <v>41186.306527777779</v>
      </c>
      <c r="T827" s="42">
        <f>(((I827/60)/60)/24)+DATE(1970,1,1)</f>
        <v>41211.306527777779</v>
      </c>
    </row>
    <row r="828" spans="1:20" customFormat="1" ht="43.5" x14ac:dyDescent="0.35">
      <c r="A828" s="9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3" t="s">
        <v>8219</v>
      </c>
      <c r="G828" s="3" t="s">
        <v>8224</v>
      </c>
      <c r="H828" s="3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3" t="s">
        <v>8276</v>
      </c>
      <c r="O828" s="12">
        <f>E828/D828</f>
        <v>1.0145454545454546</v>
      </c>
      <c r="P828" s="22">
        <f>IF(ISERROR(E828/L828),0,E828/L828)</f>
        <v>113.87755102040816</v>
      </c>
      <c r="Q828" s="1" t="s">
        <v>8322</v>
      </c>
      <c r="R828" s="39" t="s">
        <v>8354</v>
      </c>
      <c r="S828" s="41">
        <f>(((J828/60)/60)/24)+DATE(1970,1,1)</f>
        <v>40973.038541666669</v>
      </c>
      <c r="T828" s="42">
        <f>(((I828/60)/60)/24)+DATE(1970,1,1)</f>
        <v>40993.996874999997</v>
      </c>
    </row>
    <row r="829" spans="1:20" customFormat="1" ht="43.5" x14ac:dyDescent="0.35">
      <c r="A829" s="9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3" t="s">
        <v>8219</v>
      </c>
      <c r="G829" s="3" t="s">
        <v>8224</v>
      </c>
      <c r="H829" s="3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3" t="s">
        <v>8276</v>
      </c>
      <c r="O829" s="12">
        <f>E829/D829</f>
        <v>1.0333333333333334</v>
      </c>
      <c r="P829" s="22">
        <f>IF(ISERROR(E829/L829),0,E829/L829)</f>
        <v>28.181818181818183</v>
      </c>
      <c r="Q829" s="1" t="s">
        <v>8322</v>
      </c>
      <c r="R829" s="39" t="s">
        <v>8354</v>
      </c>
      <c r="S829" s="41">
        <f>(((J829/60)/60)/24)+DATE(1970,1,1)</f>
        <v>40927.473460648151</v>
      </c>
      <c r="T829" s="42">
        <f>(((I829/60)/60)/24)+DATE(1970,1,1)</f>
        <v>40953.825694444444</v>
      </c>
    </row>
    <row r="830" spans="1:20" customFormat="1" ht="43.5" x14ac:dyDescent="0.35">
      <c r="A830" s="9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3" t="s">
        <v>8219</v>
      </c>
      <c r="G830" s="3" t="s">
        <v>8224</v>
      </c>
      <c r="H830" s="3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3" t="s">
        <v>8276</v>
      </c>
      <c r="O830" s="12">
        <f>E830/D830</f>
        <v>1.07</v>
      </c>
      <c r="P830" s="22">
        <f>IF(ISERROR(E830/L830),0,E830/L830)</f>
        <v>36.60526315789474</v>
      </c>
      <c r="Q830" s="1" t="s">
        <v>8322</v>
      </c>
      <c r="R830" s="39" t="s">
        <v>8354</v>
      </c>
      <c r="S830" s="41">
        <f>(((J830/60)/60)/24)+DATE(1970,1,1)</f>
        <v>41073.050717592596</v>
      </c>
      <c r="T830" s="42">
        <f>(((I830/60)/60)/24)+DATE(1970,1,1)</f>
        <v>41085.683333333334</v>
      </c>
    </row>
    <row r="831" spans="1:20" customFormat="1" ht="43.5" x14ac:dyDescent="0.35">
      <c r="A831" s="9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3" t="s">
        <v>8219</v>
      </c>
      <c r="G831" s="3" t="s">
        <v>8225</v>
      </c>
      <c r="H831" s="3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3" t="s">
        <v>8276</v>
      </c>
      <c r="O831" s="12">
        <f>E831/D831</f>
        <v>1.04</v>
      </c>
      <c r="P831" s="22">
        <f>IF(ISERROR(E831/L831),0,E831/L831)</f>
        <v>32.5</v>
      </c>
      <c r="Q831" s="1" t="s">
        <v>8322</v>
      </c>
      <c r="R831" s="39" t="s">
        <v>8354</v>
      </c>
      <c r="S831" s="41">
        <f>(((J831/60)/60)/24)+DATE(1970,1,1)</f>
        <v>42504.801388888889</v>
      </c>
      <c r="T831" s="42">
        <f>(((I831/60)/60)/24)+DATE(1970,1,1)</f>
        <v>42564.801388888889</v>
      </c>
    </row>
    <row r="832" spans="1:20" customFormat="1" ht="43.5" x14ac:dyDescent="0.35">
      <c r="A832" s="9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3" t="s">
        <v>8219</v>
      </c>
      <c r="G832" s="3" t="s">
        <v>8224</v>
      </c>
      <c r="H832" s="3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3" t="s">
        <v>8276</v>
      </c>
      <c r="O832" s="12">
        <f>E832/D832</f>
        <v>1.0783333333333334</v>
      </c>
      <c r="P832" s="22">
        <f>IF(ISERROR(E832/L832),0,E832/L832)</f>
        <v>60.65625</v>
      </c>
      <c r="Q832" s="1" t="s">
        <v>8322</v>
      </c>
      <c r="R832" s="39" t="s">
        <v>8354</v>
      </c>
      <c r="S832" s="41">
        <f>(((J832/60)/60)/24)+DATE(1970,1,1)</f>
        <v>41325.525752314818</v>
      </c>
      <c r="T832" s="42">
        <f>(((I832/60)/60)/24)+DATE(1970,1,1)</f>
        <v>41355.484085648146</v>
      </c>
    </row>
    <row r="833" spans="1:20" customFormat="1" ht="29" x14ac:dyDescent="0.35">
      <c r="A833" s="9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3" t="s">
        <v>8219</v>
      </c>
      <c r="G833" s="3" t="s">
        <v>8224</v>
      </c>
      <c r="H833" s="3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3" t="s">
        <v>8276</v>
      </c>
      <c r="O833" s="12">
        <f>E833/D833</f>
        <v>2.3333333333333335</v>
      </c>
      <c r="P833" s="22">
        <f>IF(ISERROR(E833/L833),0,E833/L833)</f>
        <v>175</v>
      </c>
      <c r="Q833" s="1" t="s">
        <v>8322</v>
      </c>
      <c r="R833" s="39" t="s">
        <v>8354</v>
      </c>
      <c r="S833" s="41">
        <f>(((J833/60)/60)/24)+DATE(1970,1,1)</f>
        <v>40996.646921296298</v>
      </c>
      <c r="T833" s="42">
        <f>(((I833/60)/60)/24)+DATE(1970,1,1)</f>
        <v>41026.646921296298</v>
      </c>
    </row>
    <row r="834" spans="1:20" customFormat="1" ht="43.5" x14ac:dyDescent="0.35">
      <c r="A834" s="9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3" t="s">
        <v>8219</v>
      </c>
      <c r="G834" s="3" t="s">
        <v>8224</v>
      </c>
      <c r="H834" s="3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3" t="s">
        <v>8276</v>
      </c>
      <c r="O834" s="12">
        <f>E834/D834</f>
        <v>1.0060706666666666</v>
      </c>
      <c r="P834" s="22">
        <f>IF(ISERROR(E834/L834),0,E834/L834)</f>
        <v>97.993896103896105</v>
      </c>
      <c r="Q834" s="1" t="s">
        <v>8322</v>
      </c>
      <c r="R834" s="39" t="s">
        <v>8354</v>
      </c>
      <c r="S834" s="41">
        <f>(((J834/60)/60)/24)+DATE(1970,1,1)</f>
        <v>40869.675173611111</v>
      </c>
      <c r="T834" s="42">
        <f>(((I834/60)/60)/24)+DATE(1970,1,1)</f>
        <v>40929.342361111114</v>
      </c>
    </row>
    <row r="835" spans="1:20" customFormat="1" x14ac:dyDescent="0.35">
      <c r="A835" s="9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3" t="s">
        <v>8219</v>
      </c>
      <c r="G835" s="3" t="s">
        <v>8224</v>
      </c>
      <c r="H835" s="3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3" t="s">
        <v>8276</v>
      </c>
      <c r="O835" s="12">
        <f>E835/D835</f>
        <v>1.0166666666666666</v>
      </c>
      <c r="P835" s="22">
        <f>IF(ISERROR(E835/L835),0,E835/L835)</f>
        <v>148.78048780487805</v>
      </c>
      <c r="Q835" s="1" t="s">
        <v>8322</v>
      </c>
      <c r="R835" s="39" t="s">
        <v>8354</v>
      </c>
      <c r="S835" s="41">
        <f>(((J835/60)/60)/24)+DATE(1970,1,1)</f>
        <v>41718.878182870372</v>
      </c>
      <c r="T835" s="42">
        <f>(((I835/60)/60)/24)+DATE(1970,1,1)</f>
        <v>41748.878182870372</v>
      </c>
    </row>
    <row r="836" spans="1:20" customFormat="1" ht="43.5" x14ac:dyDescent="0.35">
      <c r="A836" s="9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3" t="s">
        <v>8219</v>
      </c>
      <c r="G836" s="3" t="s">
        <v>8224</v>
      </c>
      <c r="H836" s="3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3" t="s">
        <v>8276</v>
      </c>
      <c r="O836" s="12">
        <f>E836/D836</f>
        <v>1.3101818181818181</v>
      </c>
      <c r="P836" s="22">
        <f>IF(ISERROR(E836/L836),0,E836/L836)</f>
        <v>96.08</v>
      </c>
      <c r="Q836" s="1" t="s">
        <v>8322</v>
      </c>
      <c r="R836" s="39" t="s">
        <v>8354</v>
      </c>
      <c r="S836" s="41">
        <f>(((J836/60)/60)/24)+DATE(1970,1,1)</f>
        <v>41422.822824074072</v>
      </c>
      <c r="T836" s="42">
        <f>(((I836/60)/60)/24)+DATE(1970,1,1)</f>
        <v>41456.165972222225</v>
      </c>
    </row>
    <row r="837" spans="1:20" customFormat="1" ht="43.5" x14ac:dyDescent="0.35">
      <c r="A837" s="9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3" t="s">
        <v>8219</v>
      </c>
      <c r="G837" s="3" t="s">
        <v>8224</v>
      </c>
      <c r="H837" s="3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3" t="s">
        <v>8276</v>
      </c>
      <c r="O837" s="12">
        <f>E837/D837</f>
        <v>1.1725000000000001</v>
      </c>
      <c r="P837" s="22">
        <f>IF(ISERROR(E837/L837),0,E837/L837)</f>
        <v>58.625</v>
      </c>
      <c r="Q837" s="1" t="s">
        <v>8322</v>
      </c>
      <c r="R837" s="39" t="s">
        <v>8354</v>
      </c>
      <c r="S837" s="41">
        <f>(((J837/60)/60)/24)+DATE(1970,1,1)</f>
        <v>41005.45784722222</v>
      </c>
      <c r="T837" s="42">
        <f>(((I837/60)/60)/24)+DATE(1970,1,1)</f>
        <v>41048.125</v>
      </c>
    </row>
    <row r="838" spans="1:20" customFormat="1" x14ac:dyDescent="0.35">
      <c r="A838" s="9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3" t="s">
        <v>8219</v>
      </c>
      <c r="G838" s="3" t="s">
        <v>8224</v>
      </c>
      <c r="H838" s="3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3" t="s">
        <v>8276</v>
      </c>
      <c r="O838" s="12">
        <f>E838/D838</f>
        <v>1.009304</v>
      </c>
      <c r="P838" s="22">
        <f>IF(ISERROR(E838/L838),0,E838/L838)</f>
        <v>109.70695652173914</v>
      </c>
      <c r="Q838" s="1" t="s">
        <v>8322</v>
      </c>
      <c r="R838" s="39" t="s">
        <v>8354</v>
      </c>
      <c r="S838" s="41">
        <f>(((J838/60)/60)/24)+DATE(1970,1,1)</f>
        <v>41524.056921296295</v>
      </c>
      <c r="T838" s="42">
        <f>(((I838/60)/60)/24)+DATE(1970,1,1)</f>
        <v>41554.056921296295</v>
      </c>
    </row>
    <row r="839" spans="1:20" customFormat="1" ht="29" x14ac:dyDescent="0.35">
      <c r="A839" s="9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3" t="s">
        <v>8219</v>
      </c>
      <c r="G839" s="3" t="s">
        <v>8224</v>
      </c>
      <c r="H839" s="3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3" t="s">
        <v>8276</v>
      </c>
      <c r="O839" s="12">
        <f>E839/D839</f>
        <v>1.218</v>
      </c>
      <c r="P839" s="22">
        <f>IF(ISERROR(E839/L839),0,E839/L839)</f>
        <v>49.112903225806448</v>
      </c>
      <c r="Q839" s="1" t="s">
        <v>8322</v>
      </c>
      <c r="R839" s="39" t="s">
        <v>8354</v>
      </c>
      <c r="S839" s="41">
        <f>(((J839/60)/60)/24)+DATE(1970,1,1)</f>
        <v>41730.998402777775</v>
      </c>
      <c r="T839" s="42">
        <f>(((I839/60)/60)/24)+DATE(1970,1,1)</f>
        <v>41760.998402777775</v>
      </c>
    </row>
    <row r="840" spans="1:20" customFormat="1" ht="43.5" x14ac:dyDescent="0.35">
      <c r="A840" s="9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3" t="s">
        <v>8219</v>
      </c>
      <c r="G840" s="3" t="s">
        <v>8224</v>
      </c>
      <c r="H840" s="3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3" t="s">
        <v>8276</v>
      </c>
      <c r="O840" s="12">
        <f>E840/D840</f>
        <v>1.454</v>
      </c>
      <c r="P840" s="22">
        <f>IF(ISERROR(E840/L840),0,E840/L840)</f>
        <v>47.672131147540981</v>
      </c>
      <c r="Q840" s="1" t="s">
        <v>8322</v>
      </c>
      <c r="R840" s="39" t="s">
        <v>8354</v>
      </c>
      <c r="S840" s="41">
        <f>(((J840/60)/60)/24)+DATE(1970,1,1)</f>
        <v>40895.897974537038</v>
      </c>
      <c r="T840" s="42">
        <f>(((I840/60)/60)/24)+DATE(1970,1,1)</f>
        <v>40925.897974537038</v>
      </c>
    </row>
    <row r="841" spans="1:20" customFormat="1" ht="43.5" x14ac:dyDescent="0.35">
      <c r="A841" s="9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3" t="s">
        <v>8219</v>
      </c>
      <c r="G841" s="3" t="s">
        <v>8224</v>
      </c>
      <c r="H841" s="3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3" t="s">
        <v>8276</v>
      </c>
      <c r="O841" s="12">
        <f>E841/D841</f>
        <v>1.166166</v>
      </c>
      <c r="P841" s="22">
        <f>IF(ISERROR(E841/L841),0,E841/L841)</f>
        <v>60.737812499999997</v>
      </c>
      <c r="Q841" s="1" t="s">
        <v>8322</v>
      </c>
      <c r="R841" s="39" t="s">
        <v>8354</v>
      </c>
      <c r="S841" s="41">
        <f>(((J841/60)/60)/24)+DATE(1970,1,1)</f>
        <v>41144.763379629629</v>
      </c>
      <c r="T841" s="42">
        <f>(((I841/60)/60)/24)+DATE(1970,1,1)</f>
        <v>41174.763379629629</v>
      </c>
    </row>
    <row r="842" spans="1:20" customFormat="1" ht="29" x14ac:dyDescent="0.35">
      <c r="A842" s="9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3" t="s">
        <v>8219</v>
      </c>
      <c r="G842" s="3" t="s">
        <v>8224</v>
      </c>
      <c r="H842" s="3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3" t="s">
        <v>8277</v>
      </c>
      <c r="O842" s="12">
        <f>E842/D842</f>
        <v>1.2041660000000001</v>
      </c>
      <c r="P842" s="22">
        <f>IF(ISERROR(E842/L842),0,E842/L842)</f>
        <v>63.37715789473684</v>
      </c>
      <c r="Q842" s="1" t="s">
        <v>8322</v>
      </c>
      <c r="R842" s="39" t="s">
        <v>8355</v>
      </c>
      <c r="S842" s="41">
        <f>(((J842/60)/60)/24)+DATE(1970,1,1)</f>
        <v>42607.226701388892</v>
      </c>
      <c r="T842" s="42">
        <f>(((I842/60)/60)/24)+DATE(1970,1,1)</f>
        <v>42637.226701388892</v>
      </c>
    </row>
    <row r="843" spans="1:20" customFormat="1" ht="43.5" x14ac:dyDescent="0.35">
      <c r="A843" s="9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3" t="s">
        <v>8219</v>
      </c>
      <c r="G843" s="3" t="s">
        <v>8224</v>
      </c>
      <c r="H843" s="3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3" t="s">
        <v>8277</v>
      </c>
      <c r="O843" s="12">
        <f>E843/D843</f>
        <v>1.0132000000000001</v>
      </c>
      <c r="P843" s="22">
        <f>IF(ISERROR(E843/L843),0,E843/L843)</f>
        <v>53.893617021276597</v>
      </c>
      <c r="Q843" s="1" t="s">
        <v>8322</v>
      </c>
      <c r="R843" s="39" t="s">
        <v>8355</v>
      </c>
      <c r="S843" s="41">
        <f>(((J843/60)/60)/24)+DATE(1970,1,1)</f>
        <v>41923.838692129626</v>
      </c>
      <c r="T843" s="42">
        <f>(((I843/60)/60)/24)+DATE(1970,1,1)</f>
        <v>41953.88035879629</v>
      </c>
    </row>
    <row r="844" spans="1:20" customFormat="1" ht="43.5" x14ac:dyDescent="0.35">
      <c r="A844" s="9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3" t="s">
        <v>8219</v>
      </c>
      <c r="G844" s="3" t="s">
        <v>8229</v>
      </c>
      <c r="H844" s="3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3" t="s">
        <v>8277</v>
      </c>
      <c r="O844" s="12">
        <f>E844/D844</f>
        <v>1.0431999999999999</v>
      </c>
      <c r="P844" s="22">
        <f>IF(ISERROR(E844/L844),0,E844/L844)</f>
        <v>66.871794871794876</v>
      </c>
      <c r="Q844" s="1" t="s">
        <v>8322</v>
      </c>
      <c r="R844" s="39" t="s">
        <v>8355</v>
      </c>
      <c r="S844" s="41">
        <f>(((J844/60)/60)/24)+DATE(1970,1,1)</f>
        <v>41526.592395833337</v>
      </c>
      <c r="T844" s="42">
        <f>(((I844/60)/60)/24)+DATE(1970,1,1)</f>
        <v>41561.165972222225</v>
      </c>
    </row>
    <row r="845" spans="1:20" customFormat="1" ht="43.5" x14ac:dyDescent="0.35">
      <c r="A845" s="9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3" t="s">
        <v>8219</v>
      </c>
      <c r="G845" s="3" t="s">
        <v>8224</v>
      </c>
      <c r="H845" s="3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3" t="s">
        <v>8277</v>
      </c>
      <c r="O845" s="12">
        <f>E845/D845</f>
        <v>2.6713333333333331</v>
      </c>
      <c r="P845" s="22">
        <f>IF(ISERROR(E845/L845),0,E845/L845)</f>
        <v>63.102362204724407</v>
      </c>
      <c r="Q845" s="1" t="s">
        <v>8322</v>
      </c>
      <c r="R845" s="39" t="s">
        <v>8355</v>
      </c>
      <c r="S845" s="41">
        <f>(((J845/60)/60)/24)+DATE(1970,1,1)</f>
        <v>42695.257870370369</v>
      </c>
      <c r="T845" s="42">
        <f>(((I845/60)/60)/24)+DATE(1970,1,1)</f>
        <v>42712.333333333328</v>
      </c>
    </row>
    <row r="846" spans="1:20" customFormat="1" ht="43.5" x14ac:dyDescent="0.35">
      <c r="A846" s="9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3" t="s">
        <v>8219</v>
      </c>
      <c r="G846" s="3" t="s">
        <v>8224</v>
      </c>
      <c r="H846" s="3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3" t="s">
        <v>8277</v>
      </c>
      <c r="O846" s="12">
        <f>E846/D846</f>
        <v>1.9413333333333334</v>
      </c>
      <c r="P846" s="22">
        <f>IF(ISERROR(E846/L846),0,E846/L846)</f>
        <v>36.628930817610062</v>
      </c>
      <c r="Q846" s="1" t="s">
        <v>8322</v>
      </c>
      <c r="R846" s="39" t="s">
        <v>8355</v>
      </c>
      <c r="S846" s="41">
        <f>(((J846/60)/60)/24)+DATE(1970,1,1)</f>
        <v>41905.684629629628</v>
      </c>
      <c r="T846" s="42">
        <f>(((I846/60)/60)/24)+DATE(1970,1,1)</f>
        <v>41944.207638888889</v>
      </c>
    </row>
    <row r="847" spans="1:20" customFormat="1" ht="43.5" x14ac:dyDescent="0.35">
      <c r="A847" s="9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3" t="s">
        <v>8219</v>
      </c>
      <c r="G847" s="3" t="s">
        <v>8224</v>
      </c>
      <c r="H847" s="3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3" t="s">
        <v>8277</v>
      </c>
      <c r="O847" s="12">
        <f>E847/D847</f>
        <v>1.203802</v>
      </c>
      <c r="P847" s="22">
        <f>IF(ISERROR(E847/L847),0,E847/L847)</f>
        <v>34.005706214689269</v>
      </c>
      <c r="Q847" s="1" t="s">
        <v>8322</v>
      </c>
      <c r="R847" s="39" t="s">
        <v>8355</v>
      </c>
      <c r="S847" s="41">
        <f>(((J847/60)/60)/24)+DATE(1970,1,1)</f>
        <v>42578.205972222218</v>
      </c>
      <c r="T847" s="42">
        <f>(((I847/60)/60)/24)+DATE(1970,1,1)</f>
        <v>42618.165972222225</v>
      </c>
    </row>
    <row r="848" spans="1:20" customFormat="1" ht="29" x14ac:dyDescent="0.35">
      <c r="A848" s="9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3" t="s">
        <v>8219</v>
      </c>
      <c r="G848" s="3" t="s">
        <v>8225</v>
      </c>
      <c r="H848" s="3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3" t="s">
        <v>8277</v>
      </c>
      <c r="O848" s="12">
        <f>E848/D848</f>
        <v>1.2200090909090908</v>
      </c>
      <c r="P848" s="22">
        <f>IF(ISERROR(E848/L848),0,E848/L848)</f>
        <v>28.553404255319148</v>
      </c>
      <c r="Q848" s="1" t="s">
        <v>8322</v>
      </c>
      <c r="R848" s="39" t="s">
        <v>8355</v>
      </c>
      <c r="S848" s="41">
        <f>(((J848/60)/60)/24)+DATE(1970,1,1)</f>
        <v>41694.391840277778</v>
      </c>
      <c r="T848" s="42">
        <f>(((I848/60)/60)/24)+DATE(1970,1,1)</f>
        <v>41708.583333333336</v>
      </c>
    </row>
    <row r="849" spans="1:20" customFormat="1" x14ac:dyDescent="0.35">
      <c r="A849" s="9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3" t="s">
        <v>8219</v>
      </c>
      <c r="G849" s="3" t="s">
        <v>8224</v>
      </c>
      <c r="H849" s="3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3" t="s">
        <v>8277</v>
      </c>
      <c r="O849" s="12">
        <f>E849/D849</f>
        <v>1</v>
      </c>
      <c r="P849" s="22">
        <f>IF(ISERROR(E849/L849),0,E849/L849)</f>
        <v>10</v>
      </c>
      <c r="Q849" s="1" t="s">
        <v>8322</v>
      </c>
      <c r="R849" s="39" t="s">
        <v>8355</v>
      </c>
      <c r="S849" s="41">
        <f>(((J849/60)/60)/24)+DATE(1970,1,1)</f>
        <v>42165.79833333334</v>
      </c>
      <c r="T849" s="42">
        <f>(((I849/60)/60)/24)+DATE(1970,1,1)</f>
        <v>42195.79833333334</v>
      </c>
    </row>
    <row r="850" spans="1:20" customFormat="1" ht="43.5" x14ac:dyDescent="0.35">
      <c r="A850" s="9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3" t="s">
        <v>8219</v>
      </c>
      <c r="G850" s="3" t="s">
        <v>8224</v>
      </c>
      <c r="H850" s="3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3" t="s">
        <v>8277</v>
      </c>
      <c r="O850" s="12">
        <f>E850/D850</f>
        <v>1</v>
      </c>
      <c r="P850" s="22">
        <f>IF(ISERROR(E850/L850),0,E850/L850)</f>
        <v>18.75</v>
      </c>
      <c r="Q850" s="1" t="s">
        <v>8322</v>
      </c>
      <c r="R850" s="39" t="s">
        <v>8355</v>
      </c>
      <c r="S850" s="41">
        <f>(((J850/60)/60)/24)+DATE(1970,1,1)</f>
        <v>42078.792048611111</v>
      </c>
      <c r="T850" s="42">
        <f>(((I850/60)/60)/24)+DATE(1970,1,1)</f>
        <v>42108.792048611111</v>
      </c>
    </row>
    <row r="851" spans="1:20" customFormat="1" ht="58" x14ac:dyDescent="0.35">
      <c r="A851" s="9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3" t="s">
        <v>8219</v>
      </c>
      <c r="G851" s="3" t="s">
        <v>8224</v>
      </c>
      <c r="H851" s="3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3" t="s">
        <v>8277</v>
      </c>
      <c r="O851" s="12">
        <f>E851/D851</f>
        <v>1.1990000000000001</v>
      </c>
      <c r="P851" s="22">
        <f>IF(ISERROR(E851/L851),0,E851/L851)</f>
        <v>41.704347826086959</v>
      </c>
      <c r="Q851" s="1" t="s">
        <v>8322</v>
      </c>
      <c r="R851" s="39" t="s">
        <v>8355</v>
      </c>
      <c r="S851" s="41">
        <f>(((J851/60)/60)/24)+DATE(1970,1,1)</f>
        <v>42051.148888888885</v>
      </c>
      <c r="T851" s="42">
        <f>(((I851/60)/60)/24)+DATE(1970,1,1)</f>
        <v>42079.107222222221</v>
      </c>
    </row>
    <row r="852" spans="1:20" customFormat="1" ht="43.5" x14ac:dyDescent="0.35">
      <c r="A852" s="9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3" t="s">
        <v>8219</v>
      </c>
      <c r="G852" s="3" t="s">
        <v>8224</v>
      </c>
      <c r="H852" s="3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3" t="s">
        <v>8277</v>
      </c>
      <c r="O852" s="12">
        <f>E852/D852</f>
        <v>1.55175</v>
      </c>
      <c r="P852" s="22">
        <f>IF(ISERROR(E852/L852),0,E852/L852)</f>
        <v>46.669172932330824</v>
      </c>
      <c r="Q852" s="1" t="s">
        <v>8322</v>
      </c>
      <c r="R852" s="39" t="s">
        <v>8355</v>
      </c>
      <c r="S852" s="41">
        <f>(((J852/60)/60)/24)+DATE(1970,1,1)</f>
        <v>42452.827743055561</v>
      </c>
      <c r="T852" s="42">
        <f>(((I852/60)/60)/24)+DATE(1970,1,1)</f>
        <v>42485.207638888889</v>
      </c>
    </row>
    <row r="853" spans="1:20" customFormat="1" ht="29" x14ac:dyDescent="0.35">
      <c r="A853" s="9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3" t="s">
        <v>8219</v>
      </c>
      <c r="G853" s="3" t="s">
        <v>8230</v>
      </c>
      <c r="H853" s="3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3" t="s">
        <v>8277</v>
      </c>
      <c r="O853" s="12">
        <f>E853/D853</f>
        <v>1.3045</v>
      </c>
      <c r="P853" s="22">
        <f>IF(ISERROR(E853/L853),0,E853/L853)</f>
        <v>37.271428571428572</v>
      </c>
      <c r="Q853" s="1" t="s">
        <v>8322</v>
      </c>
      <c r="R853" s="39" t="s">
        <v>8355</v>
      </c>
      <c r="S853" s="41">
        <f>(((J853/60)/60)/24)+DATE(1970,1,1)</f>
        <v>42522.880243055552</v>
      </c>
      <c r="T853" s="42">
        <f>(((I853/60)/60)/24)+DATE(1970,1,1)</f>
        <v>42582.822916666672</v>
      </c>
    </row>
    <row r="854" spans="1:20" customFormat="1" ht="29" x14ac:dyDescent="0.35">
      <c r="A854" s="9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3" t="s">
        <v>8219</v>
      </c>
      <c r="G854" s="3" t="s">
        <v>8224</v>
      </c>
      <c r="H854" s="3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3" t="s">
        <v>8277</v>
      </c>
      <c r="O854" s="12">
        <f>E854/D854</f>
        <v>1.0497142857142858</v>
      </c>
      <c r="P854" s="22">
        <f>IF(ISERROR(E854/L854),0,E854/L854)</f>
        <v>59.258064516129032</v>
      </c>
      <c r="Q854" s="1" t="s">
        <v>8322</v>
      </c>
      <c r="R854" s="39" t="s">
        <v>8355</v>
      </c>
      <c r="S854" s="41">
        <f>(((J854/60)/60)/24)+DATE(1970,1,1)</f>
        <v>42656.805497685185</v>
      </c>
      <c r="T854" s="42">
        <f>(((I854/60)/60)/24)+DATE(1970,1,1)</f>
        <v>42667.875</v>
      </c>
    </row>
    <row r="855" spans="1:20" customFormat="1" ht="43.5" x14ac:dyDescent="0.35">
      <c r="A855" s="9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3" t="s">
        <v>8219</v>
      </c>
      <c r="G855" s="3" t="s">
        <v>8224</v>
      </c>
      <c r="H855" s="3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3" t="s">
        <v>8277</v>
      </c>
      <c r="O855" s="12">
        <f>E855/D855</f>
        <v>1</v>
      </c>
      <c r="P855" s="22">
        <f>IF(ISERROR(E855/L855),0,E855/L855)</f>
        <v>30</v>
      </c>
      <c r="Q855" s="1" t="s">
        <v>8322</v>
      </c>
      <c r="R855" s="39" t="s">
        <v>8355</v>
      </c>
      <c r="S855" s="41">
        <f>(((J855/60)/60)/24)+DATE(1970,1,1)</f>
        <v>42021.832280092596</v>
      </c>
      <c r="T855" s="42">
        <f>(((I855/60)/60)/24)+DATE(1970,1,1)</f>
        <v>42051.832280092596</v>
      </c>
    </row>
    <row r="856" spans="1:20" customFormat="1" ht="29" x14ac:dyDescent="0.35">
      <c r="A856" s="9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3" t="s">
        <v>8219</v>
      </c>
      <c r="G856" s="3" t="s">
        <v>8224</v>
      </c>
      <c r="H856" s="3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3" t="s">
        <v>8277</v>
      </c>
      <c r="O856" s="12">
        <f>E856/D856</f>
        <v>1.1822050359712231</v>
      </c>
      <c r="P856" s="22">
        <f>IF(ISERROR(E856/L856),0,E856/L856)</f>
        <v>65.8623246492986</v>
      </c>
      <c r="Q856" s="1" t="s">
        <v>8322</v>
      </c>
      <c r="R856" s="39" t="s">
        <v>8355</v>
      </c>
      <c r="S856" s="41">
        <f>(((J856/60)/60)/24)+DATE(1970,1,1)</f>
        <v>42702.212337962963</v>
      </c>
      <c r="T856" s="42">
        <f>(((I856/60)/60)/24)+DATE(1970,1,1)</f>
        <v>42732.212337962963</v>
      </c>
    </row>
    <row r="857" spans="1:20" customFormat="1" ht="29" x14ac:dyDescent="0.35">
      <c r="A857" s="9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3" t="s">
        <v>8219</v>
      </c>
      <c r="G857" s="3" t="s">
        <v>8224</v>
      </c>
      <c r="H857" s="3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3" t="s">
        <v>8277</v>
      </c>
      <c r="O857" s="12">
        <f>E857/D857</f>
        <v>1.0344827586206897</v>
      </c>
      <c r="P857" s="22">
        <f>IF(ISERROR(E857/L857),0,E857/L857)</f>
        <v>31.914893617021278</v>
      </c>
      <c r="Q857" s="1" t="s">
        <v>8322</v>
      </c>
      <c r="R857" s="39" t="s">
        <v>8355</v>
      </c>
      <c r="S857" s="41">
        <f>(((J857/60)/60)/24)+DATE(1970,1,1)</f>
        <v>42545.125196759262</v>
      </c>
      <c r="T857" s="42">
        <f>(((I857/60)/60)/24)+DATE(1970,1,1)</f>
        <v>42575.125196759262</v>
      </c>
    </row>
    <row r="858" spans="1:20" customFormat="1" ht="43.5" x14ac:dyDescent="0.35">
      <c r="A858" s="9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3" t="s">
        <v>8219</v>
      </c>
      <c r="G858" s="3" t="s">
        <v>8236</v>
      </c>
      <c r="H858" s="3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3" t="s">
        <v>8277</v>
      </c>
      <c r="O858" s="12">
        <f>E858/D858</f>
        <v>2.1800000000000002</v>
      </c>
      <c r="P858" s="22">
        <f>IF(ISERROR(E858/L858),0,E858/L858)</f>
        <v>19.464285714285715</v>
      </c>
      <c r="Q858" s="1" t="s">
        <v>8322</v>
      </c>
      <c r="R858" s="39" t="s">
        <v>8355</v>
      </c>
      <c r="S858" s="41">
        <f>(((J858/60)/60)/24)+DATE(1970,1,1)</f>
        <v>42609.311990740738</v>
      </c>
      <c r="T858" s="42">
        <f>(((I858/60)/60)/24)+DATE(1970,1,1)</f>
        <v>42668.791666666672</v>
      </c>
    </row>
    <row r="859" spans="1:20" customFormat="1" ht="29" x14ac:dyDescent="0.35">
      <c r="A859" s="9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3" t="s">
        <v>8219</v>
      </c>
      <c r="G859" s="3" t="s">
        <v>8227</v>
      </c>
      <c r="H859" s="3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3" t="s">
        <v>8277</v>
      </c>
      <c r="O859" s="12">
        <f>E859/D859</f>
        <v>1</v>
      </c>
      <c r="P859" s="22">
        <f>IF(ISERROR(E859/L859),0,E859/L859)</f>
        <v>50</v>
      </c>
      <c r="Q859" s="1" t="s">
        <v>8322</v>
      </c>
      <c r="R859" s="39" t="s">
        <v>8355</v>
      </c>
      <c r="S859" s="41">
        <f>(((J859/60)/60)/24)+DATE(1970,1,1)</f>
        <v>42291.581377314811</v>
      </c>
      <c r="T859" s="42">
        <f>(((I859/60)/60)/24)+DATE(1970,1,1)</f>
        <v>42333.623043981483</v>
      </c>
    </row>
    <row r="860" spans="1:20" customFormat="1" ht="43.5" x14ac:dyDescent="0.35">
      <c r="A860" s="9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3" t="s">
        <v>8219</v>
      </c>
      <c r="G860" s="3" t="s">
        <v>8225</v>
      </c>
      <c r="H860" s="3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3" t="s">
        <v>8277</v>
      </c>
      <c r="O860" s="12">
        <f>E860/D860</f>
        <v>1.4400583333333332</v>
      </c>
      <c r="P860" s="22">
        <f>IF(ISERROR(E860/L860),0,E860/L860)</f>
        <v>22.737763157894737</v>
      </c>
      <c r="Q860" s="1" t="s">
        <v>8322</v>
      </c>
      <c r="R860" s="39" t="s">
        <v>8355</v>
      </c>
      <c r="S860" s="41">
        <f>(((J860/60)/60)/24)+DATE(1970,1,1)</f>
        <v>42079.745578703703</v>
      </c>
      <c r="T860" s="42">
        <f>(((I860/60)/60)/24)+DATE(1970,1,1)</f>
        <v>42109.957638888889</v>
      </c>
    </row>
    <row r="861" spans="1:20" customFormat="1" ht="29" x14ac:dyDescent="0.35">
      <c r="A861" s="9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3" t="s">
        <v>8219</v>
      </c>
      <c r="G861" s="3" t="s">
        <v>8224</v>
      </c>
      <c r="H861" s="3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3" t="s">
        <v>8277</v>
      </c>
      <c r="O861" s="12">
        <f>E861/D861</f>
        <v>1.0467500000000001</v>
      </c>
      <c r="P861" s="22">
        <f>IF(ISERROR(E861/L861),0,E861/L861)</f>
        <v>42.724489795918366</v>
      </c>
      <c r="Q861" s="1" t="s">
        <v>8322</v>
      </c>
      <c r="R861" s="39" t="s">
        <v>8355</v>
      </c>
      <c r="S861" s="41">
        <f>(((J861/60)/60)/24)+DATE(1970,1,1)</f>
        <v>42128.820231481484</v>
      </c>
      <c r="T861" s="42">
        <f>(((I861/60)/60)/24)+DATE(1970,1,1)</f>
        <v>42159</v>
      </c>
    </row>
    <row r="862" spans="1:20" customFormat="1" ht="43.5" x14ac:dyDescent="0.35">
      <c r="A862" s="9">
        <v>860</v>
      </c>
      <c r="B862" s="7" t="s">
        <v>861</v>
      </c>
      <c r="C862" s="7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2">
        <f>E862/D862</f>
        <v>0.18142857142857144</v>
      </c>
      <c r="P862" s="22">
        <f>IF(ISERROR(E862/L862),0,E862/L862)</f>
        <v>52.916666666666664</v>
      </c>
      <c r="Q862" s="1" t="s">
        <v>8322</v>
      </c>
      <c r="R862" s="39" t="s">
        <v>8323</v>
      </c>
      <c r="S862" s="41">
        <f>(((J862/60)/60)/24)+DATE(1970,1,1)</f>
        <v>41570.482789351852</v>
      </c>
      <c r="T862" s="42">
        <f>(((I862/60)/60)/24)+DATE(1970,1,1)</f>
        <v>41600.524456018517</v>
      </c>
    </row>
    <row r="863" spans="1:20" customFormat="1" ht="43.5" x14ac:dyDescent="0.35">
      <c r="A863" s="9">
        <v>861</v>
      </c>
      <c r="B863" s="7" t="s">
        <v>862</v>
      </c>
      <c r="C863" s="7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2">
        <f>E863/D863</f>
        <v>2.2444444444444444E-2</v>
      </c>
      <c r="P863" s="22">
        <f>IF(ISERROR(E863/L863),0,E863/L863)</f>
        <v>50.5</v>
      </c>
      <c r="Q863" s="1" t="s">
        <v>8322</v>
      </c>
      <c r="R863" s="39" t="s">
        <v>8323</v>
      </c>
      <c r="S863" s="41">
        <f>(((J863/60)/60)/24)+DATE(1970,1,1)</f>
        <v>42599.965324074074</v>
      </c>
      <c r="T863" s="42">
        <f>(((I863/60)/60)/24)+DATE(1970,1,1)</f>
        <v>42629.965324074074</v>
      </c>
    </row>
    <row r="864" spans="1:20" customFormat="1" ht="43.5" x14ac:dyDescent="0.35">
      <c r="A864" s="9">
        <v>862</v>
      </c>
      <c r="B864" s="7" t="s">
        <v>863</v>
      </c>
      <c r="C864" s="7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2">
        <f>E864/D864</f>
        <v>3.3999999999999998E-3</v>
      </c>
      <c r="P864" s="22">
        <f>IF(ISERROR(E864/L864),0,E864/L864)</f>
        <v>42.5</v>
      </c>
      <c r="Q864" s="1" t="s">
        <v>8322</v>
      </c>
      <c r="R864" s="39" t="s">
        <v>8323</v>
      </c>
      <c r="S864" s="41">
        <f>(((J864/60)/60)/24)+DATE(1970,1,1)</f>
        <v>41559.5549537037</v>
      </c>
      <c r="T864" s="42">
        <f>(((I864/60)/60)/24)+DATE(1970,1,1)</f>
        <v>41589.596620370372</v>
      </c>
    </row>
    <row r="865" spans="1:20" customFormat="1" ht="29" x14ac:dyDescent="0.35">
      <c r="A865" s="9">
        <v>863</v>
      </c>
      <c r="B865" s="7" t="s">
        <v>864</v>
      </c>
      <c r="C865" s="7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2">
        <f>E865/D865</f>
        <v>4.4999999999999998E-2</v>
      </c>
      <c r="P865" s="22">
        <f>IF(ISERROR(E865/L865),0,E865/L865)</f>
        <v>18</v>
      </c>
      <c r="Q865" s="1" t="s">
        <v>8322</v>
      </c>
      <c r="R865" s="39" t="s">
        <v>8323</v>
      </c>
      <c r="S865" s="41">
        <f>(((J865/60)/60)/24)+DATE(1970,1,1)</f>
        <v>40921.117662037039</v>
      </c>
      <c r="T865" s="42">
        <f>(((I865/60)/60)/24)+DATE(1970,1,1)</f>
        <v>40951.117662037039</v>
      </c>
    </row>
    <row r="866" spans="1:20" customFormat="1" ht="43.5" x14ac:dyDescent="0.35">
      <c r="A866" s="9">
        <v>864</v>
      </c>
      <c r="B866" s="7" t="s">
        <v>865</v>
      </c>
      <c r="C866" s="7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2">
        <f>E866/D866</f>
        <v>0.41538461538461541</v>
      </c>
      <c r="P866" s="22">
        <f>IF(ISERROR(E866/L866),0,E866/L866)</f>
        <v>34.177215189873415</v>
      </c>
      <c r="Q866" s="1" t="s">
        <v>8322</v>
      </c>
      <c r="R866" s="39" t="s">
        <v>8323</v>
      </c>
      <c r="S866" s="41">
        <f>(((J866/60)/60)/24)+DATE(1970,1,1)</f>
        <v>41541.106921296298</v>
      </c>
      <c r="T866" s="42">
        <f>(((I866/60)/60)/24)+DATE(1970,1,1)</f>
        <v>41563.415972222225</v>
      </c>
    </row>
    <row r="867" spans="1:20" customFormat="1" ht="43.5" x14ac:dyDescent="0.35">
      <c r="A867" s="9">
        <v>865</v>
      </c>
      <c r="B867" s="7" t="s">
        <v>866</v>
      </c>
      <c r="C867" s="7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2">
        <f>E867/D867</f>
        <v>2.0454545454545454E-2</v>
      </c>
      <c r="P867" s="22">
        <f>IF(ISERROR(E867/L867),0,E867/L867)</f>
        <v>22.5</v>
      </c>
      <c r="Q867" s="1" t="s">
        <v>8322</v>
      </c>
      <c r="R867" s="39" t="s">
        <v>8323</v>
      </c>
      <c r="S867" s="41">
        <f>(((J867/60)/60)/24)+DATE(1970,1,1)</f>
        <v>41230.77311342593</v>
      </c>
      <c r="T867" s="42">
        <f>(((I867/60)/60)/24)+DATE(1970,1,1)</f>
        <v>41290.77311342593</v>
      </c>
    </row>
    <row r="868" spans="1:20" customFormat="1" ht="43.5" x14ac:dyDescent="0.35">
      <c r="A868" s="9">
        <v>866</v>
      </c>
      <c r="B868" s="7" t="s">
        <v>867</v>
      </c>
      <c r="C868" s="7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2">
        <f>E868/D868</f>
        <v>0.18285714285714286</v>
      </c>
      <c r="P868" s="22">
        <f>IF(ISERROR(E868/L868),0,E868/L868)</f>
        <v>58.18181818181818</v>
      </c>
      <c r="Q868" s="1" t="s">
        <v>8322</v>
      </c>
      <c r="R868" s="39" t="s">
        <v>8323</v>
      </c>
      <c r="S868" s="41">
        <f>(((J868/60)/60)/24)+DATE(1970,1,1)</f>
        <v>42025.637939814813</v>
      </c>
      <c r="T868" s="42">
        <f>(((I868/60)/60)/24)+DATE(1970,1,1)</f>
        <v>42063.631944444445</v>
      </c>
    </row>
    <row r="869" spans="1:20" customFormat="1" ht="43.5" x14ac:dyDescent="0.35">
      <c r="A869" s="9">
        <v>867</v>
      </c>
      <c r="B869" s="7" t="s">
        <v>868</v>
      </c>
      <c r="C869" s="7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2">
        <f>E869/D869</f>
        <v>0.2402</v>
      </c>
      <c r="P869" s="22">
        <f>IF(ISERROR(E869/L869),0,E869/L869)</f>
        <v>109.18181818181819</v>
      </c>
      <c r="Q869" s="1" t="s">
        <v>8322</v>
      </c>
      <c r="R869" s="39" t="s">
        <v>8323</v>
      </c>
      <c r="S869" s="41">
        <f>(((J869/60)/60)/24)+DATE(1970,1,1)</f>
        <v>40088.105393518519</v>
      </c>
      <c r="T869" s="42">
        <f>(((I869/60)/60)/24)+DATE(1970,1,1)</f>
        <v>40148.207638888889</v>
      </c>
    </row>
    <row r="870" spans="1:20" customFormat="1" ht="43.5" x14ac:dyDescent="0.35">
      <c r="A870" s="9">
        <v>868</v>
      </c>
      <c r="B870" s="7" t="s">
        <v>869</v>
      </c>
      <c r="C870" s="7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2">
        <f>E870/D870</f>
        <v>1.1111111111111111E-3</v>
      </c>
      <c r="P870" s="22">
        <f>IF(ISERROR(E870/L870),0,E870/L870)</f>
        <v>50</v>
      </c>
      <c r="Q870" s="1" t="s">
        <v>8322</v>
      </c>
      <c r="R870" s="39" t="s">
        <v>8323</v>
      </c>
      <c r="S870" s="41">
        <f>(((J870/60)/60)/24)+DATE(1970,1,1)</f>
        <v>41616.027754629627</v>
      </c>
      <c r="T870" s="42">
        <f>(((I870/60)/60)/24)+DATE(1970,1,1)</f>
        <v>41646.027754629627</v>
      </c>
    </row>
    <row r="871" spans="1:20" customFormat="1" ht="43.5" x14ac:dyDescent="0.35">
      <c r="A871" s="9">
        <v>869</v>
      </c>
      <c r="B871" s="7" t="s">
        <v>870</v>
      </c>
      <c r="C871" s="7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2">
        <f>E871/D871</f>
        <v>0.11818181818181818</v>
      </c>
      <c r="P871" s="22">
        <f>IF(ISERROR(E871/L871),0,E871/L871)</f>
        <v>346.66666666666669</v>
      </c>
      <c r="Q871" s="1" t="s">
        <v>8322</v>
      </c>
      <c r="R871" s="39" t="s">
        <v>8323</v>
      </c>
      <c r="S871" s="41">
        <f>(((J871/60)/60)/24)+DATE(1970,1,1)</f>
        <v>41342.845567129632</v>
      </c>
      <c r="T871" s="42">
        <f>(((I871/60)/60)/24)+DATE(1970,1,1)</f>
        <v>41372.803900462961</v>
      </c>
    </row>
    <row r="872" spans="1:20" customFormat="1" ht="43.5" x14ac:dyDescent="0.35">
      <c r="A872" s="9">
        <v>870</v>
      </c>
      <c r="B872" s="7" t="s">
        <v>871</v>
      </c>
      <c r="C872" s="7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2">
        <f>E872/D872</f>
        <v>3.0999999999999999E-3</v>
      </c>
      <c r="P872" s="22">
        <f>IF(ISERROR(E872/L872),0,E872/L872)</f>
        <v>12.4</v>
      </c>
      <c r="Q872" s="1" t="s">
        <v>8322</v>
      </c>
      <c r="R872" s="39" t="s">
        <v>8323</v>
      </c>
      <c r="S872" s="41">
        <f>(((J872/60)/60)/24)+DATE(1970,1,1)</f>
        <v>41488.022256944445</v>
      </c>
      <c r="T872" s="42">
        <f>(((I872/60)/60)/24)+DATE(1970,1,1)</f>
        <v>41518.022256944445</v>
      </c>
    </row>
    <row r="873" spans="1:20" customFormat="1" ht="43.5" x14ac:dyDescent="0.35">
      <c r="A873" s="9">
        <v>871</v>
      </c>
      <c r="B873" s="7" t="s">
        <v>872</v>
      </c>
      <c r="C873" s="7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2">
        <f>E873/D873</f>
        <v>5.4166666666666669E-2</v>
      </c>
      <c r="P873" s="22">
        <f>IF(ISERROR(E873/L873),0,E873/L873)</f>
        <v>27.083333333333332</v>
      </c>
      <c r="Q873" s="1" t="s">
        <v>8322</v>
      </c>
      <c r="R873" s="39" t="s">
        <v>8323</v>
      </c>
      <c r="S873" s="41">
        <f>(((J873/60)/60)/24)+DATE(1970,1,1)</f>
        <v>41577.561284722222</v>
      </c>
      <c r="T873" s="42">
        <f>(((I873/60)/60)/24)+DATE(1970,1,1)</f>
        <v>41607.602951388886</v>
      </c>
    </row>
    <row r="874" spans="1:20" customFormat="1" ht="43.5" x14ac:dyDescent="0.35">
      <c r="A874" s="9">
        <v>872</v>
      </c>
      <c r="B874" s="7" t="s">
        <v>873</v>
      </c>
      <c r="C874" s="7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2">
        <f>E874/D874</f>
        <v>8.1250000000000003E-3</v>
      </c>
      <c r="P874" s="22">
        <f>IF(ISERROR(E874/L874),0,E874/L874)</f>
        <v>32.5</v>
      </c>
      <c r="Q874" s="1" t="s">
        <v>8322</v>
      </c>
      <c r="R874" s="39" t="s">
        <v>8323</v>
      </c>
      <c r="S874" s="41">
        <f>(((J874/60)/60)/24)+DATE(1970,1,1)</f>
        <v>40567.825543981482</v>
      </c>
      <c r="T874" s="42">
        <f>(((I874/60)/60)/24)+DATE(1970,1,1)</f>
        <v>40612.825543981482</v>
      </c>
    </row>
    <row r="875" spans="1:20" customFormat="1" ht="29" x14ac:dyDescent="0.35">
      <c r="A875" s="9">
        <v>873</v>
      </c>
      <c r="B875" s="7" t="s">
        <v>874</v>
      </c>
      <c r="C875" s="7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2">
        <f>E875/D875</f>
        <v>1.2857142857142857E-2</v>
      </c>
      <c r="P875" s="22">
        <f>IF(ISERROR(E875/L875),0,E875/L875)</f>
        <v>9</v>
      </c>
      <c r="Q875" s="1" t="s">
        <v>8322</v>
      </c>
      <c r="R875" s="39" t="s">
        <v>8323</v>
      </c>
      <c r="S875" s="41">
        <f>(((J875/60)/60)/24)+DATE(1970,1,1)</f>
        <v>41184.167129629634</v>
      </c>
      <c r="T875" s="42">
        <f>(((I875/60)/60)/24)+DATE(1970,1,1)</f>
        <v>41224.208796296298</v>
      </c>
    </row>
    <row r="876" spans="1:20" customFormat="1" ht="43.5" x14ac:dyDescent="0.35">
      <c r="A876" s="9">
        <v>874</v>
      </c>
      <c r="B876" s="7" t="s">
        <v>875</v>
      </c>
      <c r="C876" s="7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2">
        <f>E876/D876</f>
        <v>0.24333333333333335</v>
      </c>
      <c r="P876" s="22">
        <f>IF(ISERROR(E876/L876),0,E876/L876)</f>
        <v>34.761904761904759</v>
      </c>
      <c r="Q876" s="1" t="s">
        <v>8322</v>
      </c>
      <c r="R876" s="39" t="s">
        <v>8323</v>
      </c>
      <c r="S876" s="41">
        <f>(((J876/60)/60)/24)+DATE(1970,1,1)</f>
        <v>41368.583726851852</v>
      </c>
      <c r="T876" s="42">
        <f>(((I876/60)/60)/24)+DATE(1970,1,1)</f>
        <v>41398.583726851852</v>
      </c>
    </row>
    <row r="877" spans="1:20" customFormat="1" ht="43.5" x14ac:dyDescent="0.35">
      <c r="A877" s="9">
        <v>875</v>
      </c>
      <c r="B877" s="7" t="s">
        <v>876</v>
      </c>
      <c r="C877" s="7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2">
        <f>E877/D877</f>
        <v>0</v>
      </c>
      <c r="P877" s="22">
        <f>IF(ISERROR(E877/L877),0,E877/L877)</f>
        <v>0</v>
      </c>
      <c r="Q877" s="1" t="s">
        <v>8322</v>
      </c>
      <c r="R877" s="39" t="s">
        <v>8323</v>
      </c>
      <c r="S877" s="41">
        <f>(((J877/60)/60)/24)+DATE(1970,1,1)</f>
        <v>42248.723738425921</v>
      </c>
      <c r="T877" s="42">
        <f>(((I877/60)/60)/24)+DATE(1970,1,1)</f>
        <v>42268.723738425921</v>
      </c>
    </row>
    <row r="878" spans="1:20" customFormat="1" x14ac:dyDescent="0.35">
      <c r="A878" s="9">
        <v>876</v>
      </c>
      <c r="B878" s="7" t="s">
        <v>877</v>
      </c>
      <c r="C878" s="7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2">
        <f>E878/D878</f>
        <v>0.40799492385786801</v>
      </c>
      <c r="P878" s="22">
        <f>IF(ISERROR(E878/L878),0,E878/L878)</f>
        <v>28.577777777777779</v>
      </c>
      <c r="Q878" s="1" t="s">
        <v>8322</v>
      </c>
      <c r="R878" s="39" t="s">
        <v>8323</v>
      </c>
      <c r="S878" s="41">
        <f>(((J878/60)/60)/24)+DATE(1970,1,1)</f>
        <v>41276.496840277774</v>
      </c>
      <c r="T878" s="42">
        <f>(((I878/60)/60)/24)+DATE(1970,1,1)</f>
        <v>41309.496840277774</v>
      </c>
    </row>
    <row r="879" spans="1:20" customFormat="1" ht="43.5" x14ac:dyDescent="0.35">
      <c r="A879" s="9">
        <v>877</v>
      </c>
      <c r="B879" s="7" t="s">
        <v>878</v>
      </c>
      <c r="C879" s="7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2">
        <f>E879/D879</f>
        <v>0.67549999999999999</v>
      </c>
      <c r="P879" s="22">
        <f>IF(ISERROR(E879/L879),0,E879/L879)</f>
        <v>46.586206896551722</v>
      </c>
      <c r="Q879" s="1" t="s">
        <v>8322</v>
      </c>
      <c r="R879" s="39" t="s">
        <v>8323</v>
      </c>
      <c r="S879" s="41">
        <f>(((J879/60)/60)/24)+DATE(1970,1,1)</f>
        <v>41597.788888888892</v>
      </c>
      <c r="T879" s="42">
        <f>(((I879/60)/60)/24)+DATE(1970,1,1)</f>
        <v>41627.788888888892</v>
      </c>
    </row>
    <row r="880" spans="1:20" customFormat="1" ht="43.5" x14ac:dyDescent="0.35">
      <c r="A880" s="9">
        <v>878</v>
      </c>
      <c r="B880" s="7" t="s">
        <v>879</v>
      </c>
      <c r="C880" s="7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2">
        <f>E880/D880</f>
        <v>1.2999999999999999E-2</v>
      </c>
      <c r="P880" s="22">
        <f>IF(ISERROR(E880/L880),0,E880/L880)</f>
        <v>32.5</v>
      </c>
      <c r="Q880" s="1" t="s">
        <v>8322</v>
      </c>
      <c r="R880" s="39" t="s">
        <v>8323</v>
      </c>
      <c r="S880" s="41">
        <f>(((J880/60)/60)/24)+DATE(1970,1,1)</f>
        <v>40505.232916666668</v>
      </c>
      <c r="T880" s="42">
        <f>(((I880/60)/60)/24)+DATE(1970,1,1)</f>
        <v>40535.232916666668</v>
      </c>
    </row>
    <row r="881" spans="1:20" customFormat="1" ht="43.5" x14ac:dyDescent="0.35">
      <c r="A881" s="9">
        <v>879</v>
      </c>
      <c r="B881" s="7" t="s">
        <v>880</v>
      </c>
      <c r="C881" s="7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2">
        <f>E881/D881</f>
        <v>0.30666666666666664</v>
      </c>
      <c r="P881" s="22">
        <f>IF(ISERROR(E881/L881),0,E881/L881)</f>
        <v>21.466666666666665</v>
      </c>
      <c r="Q881" s="1" t="s">
        <v>8322</v>
      </c>
      <c r="R881" s="39" t="s">
        <v>8323</v>
      </c>
      <c r="S881" s="41">
        <f>(((J881/60)/60)/24)+DATE(1970,1,1)</f>
        <v>41037.829918981479</v>
      </c>
      <c r="T881" s="42">
        <f>(((I881/60)/60)/24)+DATE(1970,1,1)</f>
        <v>41058.829918981479</v>
      </c>
    </row>
    <row r="882" spans="1:20" customFormat="1" ht="43.5" x14ac:dyDescent="0.35">
      <c r="A882" s="9">
        <v>880</v>
      </c>
      <c r="B882" s="7" t="s">
        <v>881</v>
      </c>
      <c r="C882" s="7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2">
        <f>E882/D882</f>
        <v>2.9894179894179893E-2</v>
      </c>
      <c r="P882" s="22">
        <f>IF(ISERROR(E882/L882),0,E882/L882)</f>
        <v>14.125</v>
      </c>
      <c r="Q882" s="1" t="s">
        <v>8322</v>
      </c>
      <c r="R882" s="39" t="s">
        <v>8324</v>
      </c>
      <c r="S882" s="41">
        <f>(((J882/60)/60)/24)+DATE(1970,1,1)</f>
        <v>41179.32104166667</v>
      </c>
      <c r="T882" s="42">
        <f>(((I882/60)/60)/24)+DATE(1970,1,1)</f>
        <v>41212.32104166667</v>
      </c>
    </row>
    <row r="883" spans="1:20" customFormat="1" ht="43.5" x14ac:dyDescent="0.35">
      <c r="A883" s="9">
        <v>881</v>
      </c>
      <c r="B883" s="7" t="s">
        <v>882</v>
      </c>
      <c r="C883" s="7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2">
        <f>E883/D883</f>
        <v>8.0000000000000002E-3</v>
      </c>
      <c r="P883" s="22">
        <f>IF(ISERROR(E883/L883),0,E883/L883)</f>
        <v>30</v>
      </c>
      <c r="Q883" s="1" t="s">
        <v>8322</v>
      </c>
      <c r="R883" s="39" t="s">
        <v>8324</v>
      </c>
      <c r="S883" s="41">
        <f>(((J883/60)/60)/24)+DATE(1970,1,1)</f>
        <v>40877.25099537037</v>
      </c>
      <c r="T883" s="42">
        <f>(((I883/60)/60)/24)+DATE(1970,1,1)</f>
        <v>40922.25099537037</v>
      </c>
    </row>
    <row r="884" spans="1:20" customFormat="1" ht="43.5" x14ac:dyDescent="0.35">
      <c r="A884" s="9">
        <v>882</v>
      </c>
      <c r="B884" s="7" t="s">
        <v>883</v>
      </c>
      <c r="C884" s="7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2">
        <f>E884/D884</f>
        <v>0.20133333333333334</v>
      </c>
      <c r="P884" s="22">
        <f>IF(ISERROR(E884/L884),0,E884/L884)</f>
        <v>21.571428571428573</v>
      </c>
      <c r="Q884" s="1" t="s">
        <v>8322</v>
      </c>
      <c r="R884" s="39" t="s">
        <v>8324</v>
      </c>
      <c r="S884" s="41">
        <f>(((J884/60)/60)/24)+DATE(1970,1,1)</f>
        <v>40759.860532407409</v>
      </c>
      <c r="T884" s="42">
        <f>(((I884/60)/60)/24)+DATE(1970,1,1)</f>
        <v>40792.860532407409</v>
      </c>
    </row>
    <row r="885" spans="1:20" customFormat="1" ht="43.5" x14ac:dyDescent="0.35">
      <c r="A885" s="9">
        <v>883</v>
      </c>
      <c r="B885" s="7" t="s">
        <v>884</v>
      </c>
      <c r="C885" s="7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2">
        <f>E885/D885</f>
        <v>0.4002</v>
      </c>
      <c r="P885" s="22">
        <f>IF(ISERROR(E885/L885),0,E885/L885)</f>
        <v>83.375</v>
      </c>
      <c r="Q885" s="1" t="s">
        <v>8322</v>
      </c>
      <c r="R885" s="39" t="s">
        <v>8324</v>
      </c>
      <c r="S885" s="41">
        <f>(((J885/60)/60)/24)+DATE(1970,1,1)</f>
        <v>42371.935590277775</v>
      </c>
      <c r="T885" s="42">
        <f>(((I885/60)/60)/24)+DATE(1970,1,1)</f>
        <v>42431.935590277775</v>
      </c>
    </row>
    <row r="886" spans="1:20" customFormat="1" ht="43.5" x14ac:dyDescent="0.35">
      <c r="A886" s="9">
        <v>884</v>
      </c>
      <c r="B886" s="7" t="s">
        <v>885</v>
      </c>
      <c r="C886" s="7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2">
        <f>E886/D886</f>
        <v>0.01</v>
      </c>
      <c r="P886" s="22">
        <f>IF(ISERROR(E886/L886),0,E886/L886)</f>
        <v>10</v>
      </c>
      <c r="Q886" s="1" t="s">
        <v>8322</v>
      </c>
      <c r="R886" s="39" t="s">
        <v>8324</v>
      </c>
      <c r="S886" s="41">
        <f>(((J886/60)/60)/24)+DATE(1970,1,1)</f>
        <v>40981.802615740737</v>
      </c>
      <c r="T886" s="42">
        <f>(((I886/60)/60)/24)+DATE(1970,1,1)</f>
        <v>41041.104861111111</v>
      </c>
    </row>
    <row r="887" spans="1:20" customFormat="1" ht="43.5" x14ac:dyDescent="0.35">
      <c r="A887" s="9">
        <v>885</v>
      </c>
      <c r="B887" s="7" t="s">
        <v>886</v>
      </c>
      <c r="C887" s="7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2">
        <f>E887/D887</f>
        <v>0.75</v>
      </c>
      <c r="P887" s="22">
        <f>IF(ISERROR(E887/L887),0,E887/L887)</f>
        <v>35.714285714285715</v>
      </c>
      <c r="Q887" s="1" t="s">
        <v>8322</v>
      </c>
      <c r="R887" s="39" t="s">
        <v>8324</v>
      </c>
      <c r="S887" s="41">
        <f>(((J887/60)/60)/24)+DATE(1970,1,1)</f>
        <v>42713.941099537042</v>
      </c>
      <c r="T887" s="42">
        <f>(((I887/60)/60)/24)+DATE(1970,1,1)</f>
        <v>42734.941099537042</v>
      </c>
    </row>
    <row r="888" spans="1:20" customFormat="1" ht="43.5" x14ac:dyDescent="0.35">
      <c r="A888" s="9">
        <v>886</v>
      </c>
      <c r="B888" s="7" t="s">
        <v>887</v>
      </c>
      <c r="C888" s="7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2">
        <f>E888/D888</f>
        <v>0.41</v>
      </c>
      <c r="P888" s="22">
        <f>IF(ISERROR(E888/L888),0,E888/L888)</f>
        <v>29.285714285714285</v>
      </c>
      <c r="Q888" s="1" t="s">
        <v>8322</v>
      </c>
      <c r="R888" s="39" t="s">
        <v>8324</v>
      </c>
      <c r="S888" s="41">
        <f>(((J888/60)/60)/24)+DATE(1970,1,1)</f>
        <v>42603.870520833334</v>
      </c>
      <c r="T888" s="42">
        <f>(((I888/60)/60)/24)+DATE(1970,1,1)</f>
        <v>42628.870520833334</v>
      </c>
    </row>
    <row r="889" spans="1:20" customFormat="1" ht="43.5" x14ac:dyDescent="0.35">
      <c r="A889" s="9">
        <v>887</v>
      </c>
      <c r="B889" s="7" t="s">
        <v>888</v>
      </c>
      <c r="C889" s="7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2">
        <f>E889/D889</f>
        <v>0</v>
      </c>
      <c r="P889" s="22">
        <f>IF(ISERROR(E889/L889),0,E889/L889)</f>
        <v>0</v>
      </c>
      <c r="Q889" s="1" t="s">
        <v>8322</v>
      </c>
      <c r="R889" s="39" t="s">
        <v>8324</v>
      </c>
      <c r="S889" s="41">
        <f>(((J889/60)/60)/24)+DATE(1970,1,1)</f>
        <v>41026.958969907406</v>
      </c>
      <c r="T889" s="42">
        <f>(((I889/60)/60)/24)+DATE(1970,1,1)</f>
        <v>41056.958969907406</v>
      </c>
    </row>
    <row r="890" spans="1:20" customFormat="1" ht="43.5" x14ac:dyDescent="0.35">
      <c r="A890" s="9">
        <v>888</v>
      </c>
      <c r="B890" s="7" t="s">
        <v>889</v>
      </c>
      <c r="C890" s="7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2">
        <f>E890/D890</f>
        <v>7.1999999999999995E-2</v>
      </c>
      <c r="P890" s="22">
        <f>IF(ISERROR(E890/L890),0,E890/L890)</f>
        <v>18</v>
      </c>
      <c r="Q890" s="1" t="s">
        <v>8322</v>
      </c>
      <c r="R890" s="39" t="s">
        <v>8324</v>
      </c>
      <c r="S890" s="41">
        <f>(((J890/60)/60)/24)+DATE(1970,1,1)</f>
        <v>40751.753298611111</v>
      </c>
      <c r="T890" s="42">
        <f>(((I890/60)/60)/24)+DATE(1970,1,1)</f>
        <v>40787.25</v>
      </c>
    </row>
    <row r="891" spans="1:20" customFormat="1" ht="43.5" x14ac:dyDescent="0.35">
      <c r="A891" s="9">
        <v>889</v>
      </c>
      <c r="B891" s="7" t="s">
        <v>890</v>
      </c>
      <c r="C891" s="7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2">
        <f>E891/D891</f>
        <v>9.4412800000000005E-2</v>
      </c>
      <c r="P891" s="22">
        <f>IF(ISERROR(E891/L891),0,E891/L891)</f>
        <v>73.760000000000005</v>
      </c>
      <c r="Q891" s="1" t="s">
        <v>8322</v>
      </c>
      <c r="R891" s="39" t="s">
        <v>8324</v>
      </c>
      <c r="S891" s="41">
        <f>(((J891/60)/60)/24)+DATE(1970,1,1)</f>
        <v>41887.784062500003</v>
      </c>
      <c r="T891" s="42">
        <f>(((I891/60)/60)/24)+DATE(1970,1,1)</f>
        <v>41917.784062500003</v>
      </c>
    </row>
    <row r="892" spans="1:20" customFormat="1" ht="43.5" x14ac:dyDescent="0.35">
      <c r="A892" s="9">
        <v>890</v>
      </c>
      <c r="B892" s="7" t="s">
        <v>891</v>
      </c>
      <c r="C892" s="7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2">
        <f>E892/D892</f>
        <v>4.1666666666666664E-2</v>
      </c>
      <c r="P892" s="22">
        <f>IF(ISERROR(E892/L892),0,E892/L892)</f>
        <v>31.25</v>
      </c>
      <c r="Q892" s="1" t="s">
        <v>8322</v>
      </c>
      <c r="R892" s="39" t="s">
        <v>8324</v>
      </c>
      <c r="S892" s="41">
        <f>(((J892/60)/60)/24)+DATE(1970,1,1)</f>
        <v>41569.698831018519</v>
      </c>
      <c r="T892" s="42">
        <f>(((I892/60)/60)/24)+DATE(1970,1,1)</f>
        <v>41599.740497685183</v>
      </c>
    </row>
    <row r="893" spans="1:20" customFormat="1" ht="43.5" x14ac:dyDescent="0.35">
      <c r="A893" s="9">
        <v>891</v>
      </c>
      <c r="B893" s="7" t="s">
        <v>892</v>
      </c>
      <c r="C893" s="7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2">
        <f>E893/D893</f>
        <v>3.2500000000000001E-2</v>
      </c>
      <c r="P893" s="22">
        <f>IF(ISERROR(E893/L893),0,E893/L893)</f>
        <v>28.888888888888889</v>
      </c>
      <c r="Q893" s="1" t="s">
        <v>8322</v>
      </c>
      <c r="R893" s="39" t="s">
        <v>8324</v>
      </c>
      <c r="S893" s="41">
        <f>(((J893/60)/60)/24)+DATE(1970,1,1)</f>
        <v>41842.031597222223</v>
      </c>
      <c r="T893" s="42">
        <f>(((I893/60)/60)/24)+DATE(1970,1,1)</f>
        <v>41872.031597222223</v>
      </c>
    </row>
    <row r="894" spans="1:20" customFormat="1" ht="43.5" x14ac:dyDescent="0.35">
      <c r="A894" s="9">
        <v>892</v>
      </c>
      <c r="B894" s="7" t="s">
        <v>893</v>
      </c>
      <c r="C894" s="7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2">
        <f>E894/D894</f>
        <v>0.40749999999999997</v>
      </c>
      <c r="P894" s="22">
        <f>IF(ISERROR(E894/L894),0,E894/L894)</f>
        <v>143.8235294117647</v>
      </c>
      <c r="Q894" s="1" t="s">
        <v>8322</v>
      </c>
      <c r="R894" s="39" t="s">
        <v>8324</v>
      </c>
      <c r="S894" s="41">
        <f>(((J894/60)/60)/24)+DATE(1970,1,1)</f>
        <v>40304.20003472222</v>
      </c>
      <c r="T894" s="42">
        <f>(((I894/60)/60)/24)+DATE(1970,1,1)</f>
        <v>40391.166666666664</v>
      </c>
    </row>
    <row r="895" spans="1:20" customFormat="1" ht="43.5" x14ac:dyDescent="0.35">
      <c r="A895" s="9">
        <v>893</v>
      </c>
      <c r="B895" s="7" t="s">
        <v>894</v>
      </c>
      <c r="C895" s="7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2">
        <f>E895/D895</f>
        <v>0.1</v>
      </c>
      <c r="P895" s="22">
        <f>IF(ISERROR(E895/L895),0,E895/L895)</f>
        <v>40</v>
      </c>
      <c r="Q895" s="1" t="s">
        <v>8322</v>
      </c>
      <c r="R895" s="39" t="s">
        <v>8324</v>
      </c>
      <c r="S895" s="41">
        <f>(((J895/60)/60)/24)+DATE(1970,1,1)</f>
        <v>42065.897719907407</v>
      </c>
      <c r="T895" s="42">
        <f>(((I895/60)/60)/24)+DATE(1970,1,1)</f>
        <v>42095.856053240743</v>
      </c>
    </row>
    <row r="896" spans="1:20" customFormat="1" ht="43.5" x14ac:dyDescent="0.35">
      <c r="A896" s="9">
        <v>894</v>
      </c>
      <c r="B896" s="7" t="s">
        <v>895</v>
      </c>
      <c r="C896" s="7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2">
        <f>E896/D896</f>
        <v>0.39169999999999999</v>
      </c>
      <c r="P896" s="22">
        <f>IF(ISERROR(E896/L896),0,E896/L896)</f>
        <v>147.81132075471697</v>
      </c>
      <c r="Q896" s="1" t="s">
        <v>8322</v>
      </c>
      <c r="R896" s="39" t="s">
        <v>8324</v>
      </c>
      <c r="S896" s="41">
        <f>(((J896/60)/60)/24)+DATE(1970,1,1)</f>
        <v>42496.981597222228</v>
      </c>
      <c r="T896" s="42">
        <f>(((I896/60)/60)/24)+DATE(1970,1,1)</f>
        <v>42526.981597222228</v>
      </c>
    </row>
    <row r="897" spans="1:20" customFormat="1" ht="43.5" x14ac:dyDescent="0.35">
      <c r="A897" s="9">
        <v>895</v>
      </c>
      <c r="B897" s="7" t="s">
        <v>896</v>
      </c>
      <c r="C897" s="7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2">
        <f>E897/D897</f>
        <v>2.4375000000000001E-2</v>
      </c>
      <c r="P897" s="22">
        <f>IF(ISERROR(E897/L897),0,E897/L897)</f>
        <v>27.857142857142858</v>
      </c>
      <c r="Q897" s="1" t="s">
        <v>8322</v>
      </c>
      <c r="R897" s="39" t="s">
        <v>8324</v>
      </c>
      <c r="S897" s="41">
        <f>(((J897/60)/60)/24)+DATE(1970,1,1)</f>
        <v>40431.127650462964</v>
      </c>
      <c r="T897" s="42">
        <f>(((I897/60)/60)/24)+DATE(1970,1,1)</f>
        <v>40476.127650462964</v>
      </c>
    </row>
    <row r="898" spans="1:20" customFormat="1" ht="43.5" x14ac:dyDescent="0.35">
      <c r="A898" s="9">
        <v>896</v>
      </c>
      <c r="B898" s="7" t="s">
        <v>897</v>
      </c>
      <c r="C898" s="7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2">
        <f>E898/D898</f>
        <v>0.4</v>
      </c>
      <c r="P898" s="22">
        <f>IF(ISERROR(E898/L898),0,E898/L898)</f>
        <v>44.444444444444443</v>
      </c>
      <c r="Q898" s="1" t="s">
        <v>8322</v>
      </c>
      <c r="R898" s="39" t="s">
        <v>8324</v>
      </c>
      <c r="S898" s="41">
        <f>(((J898/60)/60)/24)+DATE(1970,1,1)</f>
        <v>42218.872986111113</v>
      </c>
      <c r="T898" s="42">
        <f>(((I898/60)/60)/24)+DATE(1970,1,1)</f>
        <v>42244.166666666672</v>
      </c>
    </row>
    <row r="899" spans="1:20" customFormat="1" ht="43.5" x14ac:dyDescent="0.35">
      <c r="A899" s="9">
        <v>897</v>
      </c>
      <c r="B899" s="7" t="s">
        <v>898</v>
      </c>
      <c r="C899" s="7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2">
        <f>E899/D899</f>
        <v>0</v>
      </c>
      <c r="P899" s="22">
        <f>IF(ISERROR(E899/L899),0,E899/L899)</f>
        <v>0</v>
      </c>
      <c r="Q899" s="1" t="s">
        <v>8322</v>
      </c>
      <c r="R899" s="39" t="s">
        <v>8324</v>
      </c>
      <c r="S899" s="41">
        <f>(((J899/60)/60)/24)+DATE(1970,1,1)</f>
        <v>41211.688750000001</v>
      </c>
      <c r="T899" s="42">
        <f>(((I899/60)/60)/24)+DATE(1970,1,1)</f>
        <v>41241.730416666665</v>
      </c>
    </row>
    <row r="900" spans="1:20" customFormat="1" ht="43.5" x14ac:dyDescent="0.35">
      <c r="A900" s="9">
        <v>898</v>
      </c>
      <c r="B900" s="7" t="s">
        <v>899</v>
      </c>
      <c r="C900" s="7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2">
        <f>E900/D900</f>
        <v>2.8000000000000001E-2</v>
      </c>
      <c r="P900" s="22">
        <f>IF(ISERROR(E900/L900),0,E900/L900)</f>
        <v>35</v>
      </c>
      <c r="Q900" s="1" t="s">
        <v>8322</v>
      </c>
      <c r="R900" s="39" t="s">
        <v>8324</v>
      </c>
      <c r="S900" s="41">
        <f>(((J900/60)/60)/24)+DATE(1970,1,1)</f>
        <v>40878.758217592593</v>
      </c>
      <c r="T900" s="42">
        <f>(((I900/60)/60)/24)+DATE(1970,1,1)</f>
        <v>40923.758217592593</v>
      </c>
    </row>
    <row r="901" spans="1:20" customFormat="1" ht="43.5" x14ac:dyDescent="0.35">
      <c r="A901" s="9">
        <v>899</v>
      </c>
      <c r="B901" s="7" t="s">
        <v>900</v>
      </c>
      <c r="C901" s="7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2">
        <f>E901/D901</f>
        <v>0.37333333333333335</v>
      </c>
      <c r="P901" s="22">
        <f>IF(ISERROR(E901/L901),0,E901/L901)</f>
        <v>35</v>
      </c>
      <c r="Q901" s="1" t="s">
        <v>8322</v>
      </c>
      <c r="R901" s="39" t="s">
        <v>8324</v>
      </c>
      <c r="S901" s="41">
        <f>(((J901/60)/60)/24)+DATE(1970,1,1)</f>
        <v>40646.099097222221</v>
      </c>
      <c r="T901" s="42">
        <f>(((I901/60)/60)/24)+DATE(1970,1,1)</f>
        <v>40691.099097222221</v>
      </c>
    </row>
    <row r="902" spans="1:20" customFormat="1" ht="29" x14ac:dyDescent="0.35">
      <c r="A902" s="9">
        <v>900</v>
      </c>
      <c r="B902" s="7" t="s">
        <v>901</v>
      </c>
      <c r="C902" s="7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2">
        <f>E902/D902</f>
        <v>4.1999999999999997E-3</v>
      </c>
      <c r="P902" s="22">
        <f>IF(ISERROR(E902/L902),0,E902/L902)</f>
        <v>10.5</v>
      </c>
      <c r="Q902" s="1" t="s">
        <v>8322</v>
      </c>
      <c r="R902" s="39" t="s">
        <v>8323</v>
      </c>
      <c r="S902" s="41">
        <f>(((J902/60)/60)/24)+DATE(1970,1,1)</f>
        <v>42429.84956018519</v>
      </c>
      <c r="T902" s="42">
        <f>(((I902/60)/60)/24)+DATE(1970,1,1)</f>
        <v>42459.807893518519</v>
      </c>
    </row>
    <row r="903" spans="1:20" customFormat="1" ht="58" x14ac:dyDescent="0.35">
      <c r="A903" s="9">
        <v>901</v>
      </c>
      <c r="B903" s="7" t="s">
        <v>902</v>
      </c>
      <c r="C903" s="7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2">
        <f>E903/D903</f>
        <v>0</v>
      </c>
      <c r="P903" s="22">
        <f>IF(ISERROR(E903/L903),0,E903/L903)</f>
        <v>0</v>
      </c>
      <c r="Q903" s="1" t="s">
        <v>8322</v>
      </c>
      <c r="R903" s="39" t="s">
        <v>8323</v>
      </c>
      <c r="S903" s="41">
        <f>(((J903/60)/60)/24)+DATE(1970,1,1)</f>
        <v>40291.81150462963</v>
      </c>
      <c r="T903" s="42">
        <f>(((I903/60)/60)/24)+DATE(1970,1,1)</f>
        <v>40337.799305555556</v>
      </c>
    </row>
    <row r="904" spans="1:20" customFormat="1" ht="43.5" x14ac:dyDescent="0.35">
      <c r="A904" s="9">
        <v>902</v>
      </c>
      <c r="B904" s="7" t="s">
        <v>903</v>
      </c>
      <c r="C904" s="7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2">
        <f>E904/D904</f>
        <v>3.0000000000000001E-3</v>
      </c>
      <c r="P904" s="22">
        <f>IF(ISERROR(E904/L904),0,E904/L904)</f>
        <v>30</v>
      </c>
      <c r="Q904" s="1" t="s">
        <v>8322</v>
      </c>
      <c r="R904" s="39" t="s">
        <v>8323</v>
      </c>
      <c r="S904" s="41">
        <f>(((J904/60)/60)/24)+DATE(1970,1,1)</f>
        <v>41829.965532407405</v>
      </c>
      <c r="T904" s="42">
        <f>(((I904/60)/60)/24)+DATE(1970,1,1)</f>
        <v>41881.645833333336</v>
      </c>
    </row>
    <row r="905" spans="1:20" customFormat="1" ht="43.5" x14ac:dyDescent="0.35">
      <c r="A905" s="9">
        <v>903</v>
      </c>
      <c r="B905" s="7" t="s">
        <v>904</v>
      </c>
      <c r="C905" s="7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2">
        <f>E905/D905</f>
        <v>3.2000000000000001E-2</v>
      </c>
      <c r="P905" s="22">
        <f>IF(ISERROR(E905/L905),0,E905/L905)</f>
        <v>40</v>
      </c>
      <c r="Q905" s="1" t="s">
        <v>8322</v>
      </c>
      <c r="R905" s="39" t="s">
        <v>8323</v>
      </c>
      <c r="S905" s="41">
        <f>(((J905/60)/60)/24)+DATE(1970,1,1)</f>
        <v>41149.796064814815</v>
      </c>
      <c r="T905" s="42">
        <f>(((I905/60)/60)/24)+DATE(1970,1,1)</f>
        <v>41175.100694444445</v>
      </c>
    </row>
    <row r="906" spans="1:20" customFormat="1" ht="43.5" x14ac:dyDescent="0.35">
      <c r="A906" s="9">
        <v>904</v>
      </c>
      <c r="B906" s="7" t="s">
        <v>905</v>
      </c>
      <c r="C906" s="7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2">
        <f>E906/D906</f>
        <v>3.0200000000000001E-3</v>
      </c>
      <c r="P906" s="22">
        <f>IF(ISERROR(E906/L906),0,E906/L906)</f>
        <v>50.333333333333336</v>
      </c>
      <c r="Q906" s="1" t="s">
        <v>8322</v>
      </c>
      <c r="R906" s="39" t="s">
        <v>8323</v>
      </c>
      <c r="S906" s="41">
        <f>(((J906/60)/60)/24)+DATE(1970,1,1)</f>
        <v>42342.080289351856</v>
      </c>
      <c r="T906" s="42">
        <f>(((I906/60)/60)/24)+DATE(1970,1,1)</f>
        <v>42372.080289351856</v>
      </c>
    </row>
    <row r="907" spans="1:20" customFormat="1" ht="43.5" x14ac:dyDescent="0.35">
      <c r="A907" s="9">
        <v>905</v>
      </c>
      <c r="B907" s="7" t="s">
        <v>906</v>
      </c>
      <c r="C907" s="7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2">
        <f>E907/D907</f>
        <v>3.0153846153846153E-2</v>
      </c>
      <c r="P907" s="22">
        <f>IF(ISERROR(E907/L907),0,E907/L907)</f>
        <v>32.666666666666664</v>
      </c>
      <c r="Q907" s="1" t="s">
        <v>8322</v>
      </c>
      <c r="R907" s="39" t="s">
        <v>8323</v>
      </c>
      <c r="S907" s="41">
        <f>(((J907/60)/60)/24)+DATE(1970,1,1)</f>
        <v>40507.239884259259</v>
      </c>
      <c r="T907" s="42">
        <f>(((I907/60)/60)/24)+DATE(1970,1,1)</f>
        <v>40567.239884259259</v>
      </c>
    </row>
    <row r="908" spans="1:20" customFormat="1" ht="29" x14ac:dyDescent="0.35">
      <c r="A908" s="9">
        <v>906</v>
      </c>
      <c r="B908" s="7" t="s">
        <v>907</v>
      </c>
      <c r="C908" s="7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2">
        <f>E908/D908</f>
        <v>0</v>
      </c>
      <c r="P908" s="22">
        <f>IF(ISERROR(E908/L908),0,E908/L908)</f>
        <v>0</v>
      </c>
      <c r="Q908" s="1" t="s">
        <v>8322</v>
      </c>
      <c r="R908" s="39" t="s">
        <v>8323</v>
      </c>
      <c r="S908" s="41">
        <f>(((J908/60)/60)/24)+DATE(1970,1,1)</f>
        <v>41681.189699074072</v>
      </c>
      <c r="T908" s="42">
        <f>(((I908/60)/60)/24)+DATE(1970,1,1)</f>
        <v>41711.148032407407</v>
      </c>
    </row>
    <row r="909" spans="1:20" customFormat="1" ht="29" x14ac:dyDescent="0.35">
      <c r="A909" s="9">
        <v>907</v>
      </c>
      <c r="B909" s="7" t="s">
        <v>908</v>
      </c>
      <c r="C909" s="7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2">
        <f>E909/D909</f>
        <v>0</v>
      </c>
      <c r="P909" s="22">
        <f>IF(ISERROR(E909/L909),0,E909/L909)</f>
        <v>0</v>
      </c>
      <c r="Q909" s="1" t="s">
        <v>8322</v>
      </c>
      <c r="R909" s="39" t="s">
        <v>8323</v>
      </c>
      <c r="S909" s="41">
        <f>(((J909/60)/60)/24)+DATE(1970,1,1)</f>
        <v>40767.192395833335</v>
      </c>
      <c r="T909" s="42">
        <f>(((I909/60)/60)/24)+DATE(1970,1,1)</f>
        <v>40797.192395833335</v>
      </c>
    </row>
    <row r="910" spans="1:20" customFormat="1" ht="43.5" x14ac:dyDescent="0.35">
      <c r="A910" s="9">
        <v>908</v>
      </c>
      <c r="B910" s="7" t="s">
        <v>909</v>
      </c>
      <c r="C910" s="7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2">
        <f>E910/D910</f>
        <v>0</v>
      </c>
      <c r="P910" s="22">
        <f>IF(ISERROR(E910/L910),0,E910/L910)</f>
        <v>0</v>
      </c>
      <c r="Q910" s="1" t="s">
        <v>8322</v>
      </c>
      <c r="R910" s="39" t="s">
        <v>8323</v>
      </c>
      <c r="S910" s="41">
        <f>(((J910/60)/60)/24)+DATE(1970,1,1)</f>
        <v>40340.801562499997</v>
      </c>
      <c r="T910" s="42">
        <f>(((I910/60)/60)/24)+DATE(1970,1,1)</f>
        <v>40386.207638888889</v>
      </c>
    </row>
    <row r="911" spans="1:20" customFormat="1" ht="43.5" x14ac:dyDescent="0.35">
      <c r="A911" s="9">
        <v>909</v>
      </c>
      <c r="B911" s="7" t="s">
        <v>910</v>
      </c>
      <c r="C911" s="7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2">
        <f>E911/D911</f>
        <v>3.2500000000000001E-2</v>
      </c>
      <c r="P911" s="22">
        <f>IF(ISERROR(E911/L911),0,E911/L911)</f>
        <v>65</v>
      </c>
      <c r="Q911" s="1" t="s">
        <v>8322</v>
      </c>
      <c r="R911" s="39" t="s">
        <v>8323</v>
      </c>
      <c r="S911" s="41">
        <f>(((J911/60)/60)/24)+DATE(1970,1,1)</f>
        <v>41081.69027777778</v>
      </c>
      <c r="T911" s="42">
        <f>(((I911/60)/60)/24)+DATE(1970,1,1)</f>
        <v>41113.166666666664</v>
      </c>
    </row>
    <row r="912" spans="1:20" customFormat="1" ht="43.5" x14ac:dyDescent="0.35">
      <c r="A912" s="9">
        <v>910</v>
      </c>
      <c r="B912" s="7" t="s">
        <v>911</v>
      </c>
      <c r="C912" s="7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2">
        <f>E912/D912</f>
        <v>0.22363636363636363</v>
      </c>
      <c r="P912" s="22">
        <f>IF(ISERROR(E912/L912),0,E912/L912)</f>
        <v>24.6</v>
      </c>
      <c r="Q912" s="1" t="s">
        <v>8322</v>
      </c>
      <c r="R912" s="39" t="s">
        <v>8323</v>
      </c>
      <c r="S912" s="41">
        <f>(((J912/60)/60)/24)+DATE(1970,1,1)</f>
        <v>42737.545358796298</v>
      </c>
      <c r="T912" s="42">
        <f>(((I912/60)/60)/24)+DATE(1970,1,1)</f>
        <v>42797.545358796298</v>
      </c>
    </row>
    <row r="913" spans="1:20" customFormat="1" ht="43.5" x14ac:dyDescent="0.35">
      <c r="A913" s="9">
        <v>911</v>
      </c>
      <c r="B913" s="7" t="s">
        <v>912</v>
      </c>
      <c r="C913" s="7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2">
        <f>E913/D913</f>
        <v>0</v>
      </c>
      <c r="P913" s="22">
        <f>IF(ISERROR(E913/L913),0,E913/L913)</f>
        <v>0</v>
      </c>
      <c r="Q913" s="1" t="s">
        <v>8322</v>
      </c>
      <c r="R913" s="39" t="s">
        <v>8323</v>
      </c>
      <c r="S913" s="41">
        <f>(((J913/60)/60)/24)+DATE(1970,1,1)</f>
        <v>41642.005150462966</v>
      </c>
      <c r="T913" s="42">
        <f>(((I913/60)/60)/24)+DATE(1970,1,1)</f>
        <v>41663.005150462966</v>
      </c>
    </row>
    <row r="914" spans="1:20" customFormat="1" ht="43.5" x14ac:dyDescent="0.35">
      <c r="A914" s="9">
        <v>912</v>
      </c>
      <c r="B914" s="7" t="s">
        <v>913</v>
      </c>
      <c r="C914" s="7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2">
        <f>E914/D914</f>
        <v>8.5714285714285719E-3</v>
      </c>
      <c r="P914" s="22">
        <f>IF(ISERROR(E914/L914),0,E914/L914)</f>
        <v>15</v>
      </c>
      <c r="Q914" s="1" t="s">
        <v>8322</v>
      </c>
      <c r="R914" s="39" t="s">
        <v>8323</v>
      </c>
      <c r="S914" s="41">
        <f>(((J914/60)/60)/24)+DATE(1970,1,1)</f>
        <v>41194.109340277777</v>
      </c>
      <c r="T914" s="42">
        <f>(((I914/60)/60)/24)+DATE(1970,1,1)</f>
        <v>41254.151006944441</v>
      </c>
    </row>
    <row r="915" spans="1:20" customFormat="1" ht="43.5" x14ac:dyDescent="0.35">
      <c r="A915" s="9">
        <v>913</v>
      </c>
      <c r="B915" s="7" t="s">
        <v>914</v>
      </c>
      <c r="C915" s="7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2">
        <f>E915/D915</f>
        <v>6.6066666666666662E-2</v>
      </c>
      <c r="P915" s="22">
        <f>IF(ISERROR(E915/L915),0,E915/L915)</f>
        <v>82.583333333333329</v>
      </c>
      <c r="Q915" s="1" t="s">
        <v>8322</v>
      </c>
      <c r="R915" s="39" t="s">
        <v>8323</v>
      </c>
      <c r="S915" s="41">
        <f>(((J915/60)/60)/24)+DATE(1970,1,1)</f>
        <v>41004.139108796298</v>
      </c>
      <c r="T915" s="42">
        <f>(((I915/60)/60)/24)+DATE(1970,1,1)</f>
        <v>41034.139108796298</v>
      </c>
    </row>
    <row r="916" spans="1:20" customFormat="1" ht="43.5" x14ac:dyDescent="0.35">
      <c r="A916" s="9">
        <v>914</v>
      </c>
      <c r="B916" s="7" t="s">
        <v>915</v>
      </c>
      <c r="C916" s="7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2">
        <f>E916/D916</f>
        <v>0</v>
      </c>
      <c r="P916" s="22">
        <f>IF(ISERROR(E916/L916),0,E916/L916)</f>
        <v>0</v>
      </c>
      <c r="Q916" s="1" t="s">
        <v>8322</v>
      </c>
      <c r="R916" s="39" t="s">
        <v>8323</v>
      </c>
      <c r="S916" s="41">
        <f>(((J916/60)/60)/24)+DATE(1970,1,1)</f>
        <v>41116.763275462967</v>
      </c>
      <c r="T916" s="42">
        <f>(((I916/60)/60)/24)+DATE(1970,1,1)</f>
        <v>41146.763275462967</v>
      </c>
    </row>
    <row r="917" spans="1:20" customFormat="1" ht="29" x14ac:dyDescent="0.35">
      <c r="A917" s="9">
        <v>915</v>
      </c>
      <c r="B917" s="7" t="s">
        <v>916</v>
      </c>
      <c r="C917" s="7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2">
        <f>E917/D917</f>
        <v>5.7692307692307696E-2</v>
      </c>
      <c r="P917" s="22">
        <f>IF(ISERROR(E917/L917),0,E917/L917)</f>
        <v>41.666666666666664</v>
      </c>
      <c r="Q917" s="1" t="s">
        <v>8322</v>
      </c>
      <c r="R917" s="39" t="s">
        <v>8323</v>
      </c>
      <c r="S917" s="41">
        <f>(((J917/60)/60)/24)+DATE(1970,1,1)</f>
        <v>40937.679560185185</v>
      </c>
      <c r="T917" s="42">
        <f>(((I917/60)/60)/24)+DATE(1970,1,1)</f>
        <v>40969.207638888889</v>
      </c>
    </row>
    <row r="918" spans="1:20" customFormat="1" ht="29" x14ac:dyDescent="0.35">
      <c r="A918" s="9">
        <v>916</v>
      </c>
      <c r="B918" s="7" t="s">
        <v>917</v>
      </c>
      <c r="C918" s="7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2">
        <f>E918/D918</f>
        <v>0</v>
      </c>
      <c r="P918" s="22">
        <f>IF(ISERROR(E918/L918),0,E918/L918)</f>
        <v>0</v>
      </c>
      <c r="Q918" s="1" t="s">
        <v>8322</v>
      </c>
      <c r="R918" s="39" t="s">
        <v>8323</v>
      </c>
      <c r="S918" s="41">
        <f>(((J918/60)/60)/24)+DATE(1970,1,1)</f>
        <v>40434.853402777779</v>
      </c>
      <c r="T918" s="42">
        <f>(((I918/60)/60)/24)+DATE(1970,1,1)</f>
        <v>40473.208333333336</v>
      </c>
    </row>
    <row r="919" spans="1:20" customFormat="1" ht="43.5" x14ac:dyDescent="0.35">
      <c r="A919" s="9">
        <v>917</v>
      </c>
      <c r="B919" s="7" t="s">
        <v>918</v>
      </c>
      <c r="C919" s="7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2">
        <f>E919/D919</f>
        <v>6.0000000000000001E-3</v>
      </c>
      <c r="P919" s="22">
        <f>IF(ISERROR(E919/L919),0,E919/L919)</f>
        <v>30</v>
      </c>
      <c r="Q919" s="1" t="s">
        <v>8322</v>
      </c>
      <c r="R919" s="39" t="s">
        <v>8323</v>
      </c>
      <c r="S919" s="41">
        <f>(((J919/60)/60)/24)+DATE(1970,1,1)</f>
        <v>41802.94363425926</v>
      </c>
      <c r="T919" s="42">
        <f>(((I919/60)/60)/24)+DATE(1970,1,1)</f>
        <v>41834.104166666664</v>
      </c>
    </row>
    <row r="920" spans="1:20" customFormat="1" ht="43.5" x14ac:dyDescent="0.35">
      <c r="A920" s="9">
        <v>918</v>
      </c>
      <c r="B920" s="7" t="s">
        <v>919</v>
      </c>
      <c r="C920" s="7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2">
        <f>E920/D920</f>
        <v>5.0256410256410255E-2</v>
      </c>
      <c r="P920" s="22">
        <f>IF(ISERROR(E920/L920),0,E920/L920)</f>
        <v>19.600000000000001</v>
      </c>
      <c r="Q920" s="1" t="s">
        <v>8322</v>
      </c>
      <c r="R920" s="39" t="s">
        <v>8323</v>
      </c>
      <c r="S920" s="41">
        <f>(((J920/60)/60)/24)+DATE(1970,1,1)</f>
        <v>41944.916215277779</v>
      </c>
      <c r="T920" s="42">
        <f>(((I920/60)/60)/24)+DATE(1970,1,1)</f>
        <v>41974.957881944443</v>
      </c>
    </row>
    <row r="921" spans="1:20" customFormat="1" x14ac:dyDescent="0.35">
      <c r="A921" s="9">
        <v>919</v>
      </c>
      <c r="B921" s="7" t="s">
        <v>920</v>
      </c>
      <c r="C921" s="7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2">
        <f>E921/D921</f>
        <v>5.0000000000000001E-3</v>
      </c>
      <c r="P921" s="22">
        <f>IF(ISERROR(E921/L921),0,E921/L921)</f>
        <v>100</v>
      </c>
      <c r="Q921" s="1" t="s">
        <v>8322</v>
      </c>
      <c r="R921" s="39" t="s">
        <v>8323</v>
      </c>
      <c r="S921" s="41">
        <f>(((J921/60)/60)/24)+DATE(1970,1,1)</f>
        <v>41227.641724537039</v>
      </c>
      <c r="T921" s="42">
        <f>(((I921/60)/60)/24)+DATE(1970,1,1)</f>
        <v>41262.641724537039</v>
      </c>
    </row>
    <row r="922" spans="1:20" customFormat="1" ht="43.5" x14ac:dyDescent="0.35">
      <c r="A922" s="9">
        <v>920</v>
      </c>
      <c r="B922" s="7" t="s">
        <v>921</v>
      </c>
      <c r="C922" s="7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2">
        <f>E922/D922</f>
        <v>0</v>
      </c>
      <c r="P922" s="22">
        <f>IF(ISERROR(E922/L922),0,E922/L922)</f>
        <v>0</v>
      </c>
      <c r="Q922" s="1" t="s">
        <v>8322</v>
      </c>
      <c r="R922" s="39" t="s">
        <v>8323</v>
      </c>
      <c r="S922" s="41">
        <f>(((J922/60)/60)/24)+DATE(1970,1,1)</f>
        <v>41562.67155092593</v>
      </c>
      <c r="T922" s="42">
        <f>(((I922/60)/60)/24)+DATE(1970,1,1)</f>
        <v>41592.713217592594</v>
      </c>
    </row>
    <row r="923" spans="1:20" customFormat="1" ht="43.5" x14ac:dyDescent="0.35">
      <c r="A923" s="9">
        <v>921</v>
      </c>
      <c r="B923" s="7" t="s">
        <v>922</v>
      </c>
      <c r="C923" s="7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2">
        <f>E923/D923</f>
        <v>0.309</v>
      </c>
      <c r="P923" s="22">
        <f>IF(ISERROR(E923/L923),0,E923/L923)</f>
        <v>231.75</v>
      </c>
      <c r="Q923" s="1" t="s">
        <v>8322</v>
      </c>
      <c r="R923" s="39" t="s">
        <v>8323</v>
      </c>
      <c r="S923" s="41">
        <f>(((J923/60)/60)/24)+DATE(1970,1,1)</f>
        <v>40847.171018518515</v>
      </c>
      <c r="T923" s="42">
        <f>(((I923/60)/60)/24)+DATE(1970,1,1)</f>
        <v>40889.212685185186</v>
      </c>
    </row>
    <row r="924" spans="1:20" customFormat="1" ht="43.5" x14ac:dyDescent="0.35">
      <c r="A924" s="9">
        <v>922</v>
      </c>
      <c r="B924" s="7" t="s">
        <v>923</v>
      </c>
      <c r="C924" s="7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2">
        <f>E924/D924</f>
        <v>0.21037037037037037</v>
      </c>
      <c r="P924" s="22">
        <f>IF(ISERROR(E924/L924),0,E924/L924)</f>
        <v>189.33333333333334</v>
      </c>
      <c r="Q924" s="1" t="s">
        <v>8322</v>
      </c>
      <c r="R924" s="39" t="s">
        <v>8323</v>
      </c>
      <c r="S924" s="41">
        <f>(((J924/60)/60)/24)+DATE(1970,1,1)</f>
        <v>41878.530011574076</v>
      </c>
      <c r="T924" s="42">
        <f>(((I924/60)/60)/24)+DATE(1970,1,1)</f>
        <v>41913.530011574076</v>
      </c>
    </row>
    <row r="925" spans="1:20" customFormat="1" ht="43.5" x14ac:dyDescent="0.35">
      <c r="A925" s="9">
        <v>923</v>
      </c>
      <c r="B925" s="7" t="s">
        <v>924</v>
      </c>
      <c r="C925" s="7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2">
        <f>E925/D925</f>
        <v>2.1999999999999999E-2</v>
      </c>
      <c r="P925" s="22">
        <f>IF(ISERROR(E925/L925),0,E925/L925)</f>
        <v>55</v>
      </c>
      <c r="Q925" s="1" t="s">
        <v>8322</v>
      </c>
      <c r="R925" s="39" t="s">
        <v>8323</v>
      </c>
      <c r="S925" s="41">
        <f>(((J925/60)/60)/24)+DATE(1970,1,1)</f>
        <v>41934.959756944445</v>
      </c>
      <c r="T925" s="42">
        <f>(((I925/60)/60)/24)+DATE(1970,1,1)</f>
        <v>41965.001423611116</v>
      </c>
    </row>
    <row r="926" spans="1:20" customFormat="1" ht="43.5" x14ac:dyDescent="0.35">
      <c r="A926" s="9">
        <v>924</v>
      </c>
      <c r="B926" s="7" t="s">
        <v>925</v>
      </c>
      <c r="C926" s="7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2">
        <f>E926/D926</f>
        <v>0.109</v>
      </c>
      <c r="P926" s="22">
        <f>IF(ISERROR(E926/L926),0,E926/L926)</f>
        <v>21.8</v>
      </c>
      <c r="Q926" s="1" t="s">
        <v>8322</v>
      </c>
      <c r="R926" s="39" t="s">
        <v>8323</v>
      </c>
      <c r="S926" s="41">
        <f>(((J926/60)/60)/24)+DATE(1970,1,1)</f>
        <v>41288.942928240744</v>
      </c>
      <c r="T926" s="42">
        <f>(((I926/60)/60)/24)+DATE(1970,1,1)</f>
        <v>41318.942928240744</v>
      </c>
    </row>
    <row r="927" spans="1:20" customFormat="1" ht="43.5" x14ac:dyDescent="0.35">
      <c r="A927" s="9">
        <v>925</v>
      </c>
      <c r="B927" s="7" t="s">
        <v>926</v>
      </c>
      <c r="C927" s="7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2">
        <f>E927/D927</f>
        <v>2.6666666666666668E-2</v>
      </c>
      <c r="P927" s="22">
        <f>IF(ISERROR(E927/L927),0,E927/L927)</f>
        <v>32</v>
      </c>
      <c r="Q927" s="1" t="s">
        <v>8322</v>
      </c>
      <c r="R927" s="39" t="s">
        <v>8323</v>
      </c>
      <c r="S927" s="41">
        <f>(((J927/60)/60)/24)+DATE(1970,1,1)</f>
        <v>41575.880914351852</v>
      </c>
      <c r="T927" s="42">
        <f>(((I927/60)/60)/24)+DATE(1970,1,1)</f>
        <v>41605.922581018516</v>
      </c>
    </row>
    <row r="928" spans="1:20" customFormat="1" ht="43.5" x14ac:dyDescent="0.35">
      <c r="A928" s="9">
        <v>926</v>
      </c>
      <c r="B928" s="7" t="s">
        <v>927</v>
      </c>
      <c r="C928" s="7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2">
        <f>E928/D928</f>
        <v>0</v>
      </c>
      <c r="P928" s="22">
        <f>IF(ISERROR(E928/L928),0,E928/L928)</f>
        <v>0</v>
      </c>
      <c r="Q928" s="1" t="s">
        <v>8322</v>
      </c>
      <c r="R928" s="39" t="s">
        <v>8323</v>
      </c>
      <c r="S928" s="41">
        <f>(((J928/60)/60)/24)+DATE(1970,1,1)</f>
        <v>40338.02002314815</v>
      </c>
      <c r="T928" s="42">
        <f>(((I928/60)/60)/24)+DATE(1970,1,1)</f>
        <v>40367.944444444445</v>
      </c>
    </row>
    <row r="929" spans="1:20" customFormat="1" ht="29" x14ac:dyDescent="0.35">
      <c r="A929" s="9">
        <v>927</v>
      </c>
      <c r="B929" s="7" t="s">
        <v>928</v>
      </c>
      <c r="C929" s="7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2">
        <f>E929/D929</f>
        <v>0</v>
      </c>
      <c r="P929" s="22">
        <f>IF(ISERROR(E929/L929),0,E929/L929)</f>
        <v>0</v>
      </c>
      <c r="Q929" s="1" t="s">
        <v>8322</v>
      </c>
      <c r="R929" s="39" t="s">
        <v>8323</v>
      </c>
      <c r="S929" s="41">
        <f>(((J929/60)/60)/24)+DATE(1970,1,1)</f>
        <v>41013.822858796295</v>
      </c>
      <c r="T929" s="42">
        <f>(((I929/60)/60)/24)+DATE(1970,1,1)</f>
        <v>41043.822858796295</v>
      </c>
    </row>
    <row r="930" spans="1:20" customFormat="1" ht="43.5" x14ac:dyDescent="0.35">
      <c r="A930" s="9">
        <v>928</v>
      </c>
      <c r="B930" s="7" t="s">
        <v>929</v>
      </c>
      <c r="C930" s="7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2">
        <f>E930/D930</f>
        <v>0.10862068965517241</v>
      </c>
      <c r="P930" s="22">
        <f>IF(ISERROR(E930/L930),0,E930/L930)</f>
        <v>56.25</v>
      </c>
      <c r="Q930" s="1" t="s">
        <v>8322</v>
      </c>
      <c r="R930" s="39" t="s">
        <v>8323</v>
      </c>
      <c r="S930" s="41">
        <f>(((J930/60)/60)/24)+DATE(1970,1,1)</f>
        <v>41180.86241898148</v>
      </c>
      <c r="T930" s="42">
        <f>(((I930/60)/60)/24)+DATE(1970,1,1)</f>
        <v>41231</v>
      </c>
    </row>
    <row r="931" spans="1:20" customFormat="1" ht="43.5" x14ac:dyDescent="0.35">
      <c r="A931" s="9">
        <v>929</v>
      </c>
      <c r="B931" s="7" t="s">
        <v>930</v>
      </c>
      <c r="C931" s="7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2">
        <f>E931/D931</f>
        <v>0</v>
      </c>
      <c r="P931" s="22">
        <f>IF(ISERROR(E931/L931),0,E931/L931)</f>
        <v>0</v>
      </c>
      <c r="Q931" s="1" t="s">
        <v>8322</v>
      </c>
      <c r="R931" s="39" t="s">
        <v>8323</v>
      </c>
      <c r="S931" s="41">
        <f>(((J931/60)/60)/24)+DATE(1970,1,1)</f>
        <v>40978.238067129627</v>
      </c>
      <c r="T931" s="42">
        <f>(((I931/60)/60)/24)+DATE(1970,1,1)</f>
        <v>41008.196400462963</v>
      </c>
    </row>
    <row r="932" spans="1:20" customFormat="1" ht="43.5" x14ac:dyDescent="0.35">
      <c r="A932" s="9">
        <v>930</v>
      </c>
      <c r="B932" s="7" t="s">
        <v>931</v>
      </c>
      <c r="C932" s="7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2">
        <f>E932/D932</f>
        <v>0.38333333333333336</v>
      </c>
      <c r="P932" s="22">
        <f>IF(ISERROR(E932/L932),0,E932/L932)</f>
        <v>69</v>
      </c>
      <c r="Q932" s="1" t="s">
        <v>8322</v>
      </c>
      <c r="R932" s="39" t="s">
        <v>8323</v>
      </c>
      <c r="S932" s="41">
        <f>(((J932/60)/60)/24)+DATE(1970,1,1)</f>
        <v>40312.915578703702</v>
      </c>
      <c r="T932" s="42">
        <f>(((I932/60)/60)/24)+DATE(1970,1,1)</f>
        <v>40354.897222222222</v>
      </c>
    </row>
    <row r="933" spans="1:20" customFormat="1" ht="43.5" x14ac:dyDescent="0.35">
      <c r="A933" s="9">
        <v>931</v>
      </c>
      <c r="B933" s="7" t="s">
        <v>932</v>
      </c>
      <c r="C933" s="7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2">
        <f>E933/D933</f>
        <v>6.5500000000000003E-2</v>
      </c>
      <c r="P933" s="22">
        <f>IF(ISERROR(E933/L933),0,E933/L933)</f>
        <v>18.714285714285715</v>
      </c>
      <c r="Q933" s="1" t="s">
        <v>8322</v>
      </c>
      <c r="R933" s="39" t="s">
        <v>8323</v>
      </c>
      <c r="S933" s="41">
        <f>(((J933/60)/60)/24)+DATE(1970,1,1)</f>
        <v>41680.359976851854</v>
      </c>
      <c r="T933" s="42">
        <f>(((I933/60)/60)/24)+DATE(1970,1,1)</f>
        <v>41714.916666666664</v>
      </c>
    </row>
    <row r="934" spans="1:20" customFormat="1" ht="29" x14ac:dyDescent="0.35">
      <c r="A934" s="9">
        <v>932</v>
      </c>
      <c r="B934" s="7" t="s">
        <v>933</v>
      </c>
      <c r="C934" s="7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2">
        <f>E934/D934</f>
        <v>0.14536842105263159</v>
      </c>
      <c r="P934" s="22">
        <f>IF(ISERROR(E934/L934),0,E934/L934)</f>
        <v>46.033333333333331</v>
      </c>
      <c r="Q934" s="1" t="s">
        <v>8322</v>
      </c>
      <c r="R934" s="39" t="s">
        <v>8323</v>
      </c>
      <c r="S934" s="41">
        <f>(((J934/60)/60)/24)+DATE(1970,1,1)</f>
        <v>41310.969270833331</v>
      </c>
      <c r="T934" s="42">
        <f>(((I934/60)/60)/24)+DATE(1970,1,1)</f>
        <v>41355.927604166667</v>
      </c>
    </row>
    <row r="935" spans="1:20" customFormat="1" ht="43.5" x14ac:dyDescent="0.35">
      <c r="A935" s="9">
        <v>933</v>
      </c>
      <c r="B935" s="7" t="s">
        <v>934</v>
      </c>
      <c r="C935" s="7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2">
        <f>E935/D935</f>
        <v>0.06</v>
      </c>
      <c r="P935" s="22">
        <f>IF(ISERROR(E935/L935),0,E935/L935)</f>
        <v>60</v>
      </c>
      <c r="Q935" s="1" t="s">
        <v>8322</v>
      </c>
      <c r="R935" s="39" t="s">
        <v>8323</v>
      </c>
      <c r="S935" s="41">
        <f>(((J935/60)/60)/24)+DATE(1970,1,1)</f>
        <v>41711.169085648151</v>
      </c>
      <c r="T935" s="42">
        <f>(((I935/60)/60)/24)+DATE(1970,1,1)</f>
        <v>41771.169085648151</v>
      </c>
    </row>
    <row r="936" spans="1:20" customFormat="1" ht="43.5" x14ac:dyDescent="0.35">
      <c r="A936" s="9">
        <v>934</v>
      </c>
      <c r="B936" s="7" t="s">
        <v>935</v>
      </c>
      <c r="C936" s="7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2">
        <f>E936/D936</f>
        <v>0.30399999999999999</v>
      </c>
      <c r="P936" s="22">
        <f>IF(ISERROR(E936/L936),0,E936/L936)</f>
        <v>50.666666666666664</v>
      </c>
      <c r="Q936" s="1" t="s">
        <v>8322</v>
      </c>
      <c r="R936" s="39" t="s">
        <v>8323</v>
      </c>
      <c r="S936" s="41">
        <f>(((J936/60)/60)/24)+DATE(1970,1,1)</f>
        <v>41733.737083333333</v>
      </c>
      <c r="T936" s="42">
        <f>(((I936/60)/60)/24)+DATE(1970,1,1)</f>
        <v>41763.25</v>
      </c>
    </row>
    <row r="937" spans="1:20" customFormat="1" ht="43.5" x14ac:dyDescent="0.35">
      <c r="A937" s="9">
        <v>935</v>
      </c>
      <c r="B937" s="7" t="s">
        <v>936</v>
      </c>
      <c r="C937" s="7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2">
        <f>E937/D937</f>
        <v>1.4285714285714285E-2</v>
      </c>
      <c r="P937" s="22">
        <f>IF(ISERROR(E937/L937),0,E937/L937)</f>
        <v>25</v>
      </c>
      <c r="Q937" s="1" t="s">
        <v>8322</v>
      </c>
      <c r="R937" s="39" t="s">
        <v>8323</v>
      </c>
      <c r="S937" s="41">
        <f>(((J937/60)/60)/24)+DATE(1970,1,1)</f>
        <v>42368.333668981482</v>
      </c>
      <c r="T937" s="42">
        <f>(((I937/60)/60)/24)+DATE(1970,1,1)</f>
        <v>42398.333668981482</v>
      </c>
    </row>
    <row r="938" spans="1:20" customFormat="1" ht="43.5" x14ac:dyDescent="0.35">
      <c r="A938" s="9">
        <v>936</v>
      </c>
      <c r="B938" s="7" t="s">
        <v>937</v>
      </c>
      <c r="C938" s="7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2">
        <f>E938/D938</f>
        <v>0</v>
      </c>
      <c r="P938" s="22">
        <f>IF(ISERROR(E938/L938),0,E938/L938)</f>
        <v>0</v>
      </c>
      <c r="Q938" s="1" t="s">
        <v>8322</v>
      </c>
      <c r="R938" s="39" t="s">
        <v>8323</v>
      </c>
      <c r="S938" s="41">
        <f>(((J938/60)/60)/24)+DATE(1970,1,1)</f>
        <v>40883.024178240739</v>
      </c>
      <c r="T938" s="42">
        <f>(((I938/60)/60)/24)+DATE(1970,1,1)</f>
        <v>40926.833333333336</v>
      </c>
    </row>
    <row r="939" spans="1:20" customFormat="1" ht="43.5" x14ac:dyDescent="0.35">
      <c r="A939" s="9">
        <v>937</v>
      </c>
      <c r="B939" s="7" t="s">
        <v>938</v>
      </c>
      <c r="C939" s="7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2">
        <f>E939/D939</f>
        <v>1.1428571428571429E-2</v>
      </c>
      <c r="P939" s="22">
        <f>IF(ISERROR(E939/L939),0,E939/L939)</f>
        <v>20</v>
      </c>
      <c r="Q939" s="1" t="s">
        <v>8322</v>
      </c>
      <c r="R939" s="39" t="s">
        <v>8323</v>
      </c>
      <c r="S939" s="41">
        <f>(((J939/60)/60)/24)+DATE(1970,1,1)</f>
        <v>41551.798113425924</v>
      </c>
      <c r="T939" s="42">
        <f>(((I939/60)/60)/24)+DATE(1970,1,1)</f>
        <v>41581.839780092596</v>
      </c>
    </row>
    <row r="940" spans="1:20" customFormat="1" ht="43.5" x14ac:dyDescent="0.35">
      <c r="A940" s="9">
        <v>938</v>
      </c>
      <c r="B940" s="7" t="s">
        <v>939</v>
      </c>
      <c r="C940" s="7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2">
        <f>E940/D940</f>
        <v>3.5714285714285713E-3</v>
      </c>
      <c r="P940" s="22">
        <f>IF(ISERROR(E940/L940),0,E940/L940)</f>
        <v>25</v>
      </c>
      <c r="Q940" s="1" t="s">
        <v>8322</v>
      </c>
      <c r="R940" s="39" t="s">
        <v>8323</v>
      </c>
      <c r="S940" s="41">
        <f>(((J940/60)/60)/24)+DATE(1970,1,1)</f>
        <v>41124.479722222226</v>
      </c>
      <c r="T940" s="42">
        <f>(((I940/60)/60)/24)+DATE(1970,1,1)</f>
        <v>41154.479722222226</v>
      </c>
    </row>
    <row r="941" spans="1:20" customFormat="1" ht="43.5" x14ac:dyDescent="0.35">
      <c r="A941" s="9">
        <v>939</v>
      </c>
      <c r="B941" s="7" t="s">
        <v>940</v>
      </c>
      <c r="C941" s="7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2">
        <f>E941/D941</f>
        <v>1.4545454545454545E-2</v>
      </c>
      <c r="P941" s="22">
        <f>IF(ISERROR(E941/L941),0,E941/L941)</f>
        <v>20</v>
      </c>
      <c r="Q941" s="1" t="s">
        <v>8322</v>
      </c>
      <c r="R941" s="39" t="s">
        <v>8323</v>
      </c>
      <c r="S941" s="41">
        <f>(((J941/60)/60)/24)+DATE(1970,1,1)</f>
        <v>41416.763171296298</v>
      </c>
      <c r="T941" s="42">
        <f>(((I941/60)/60)/24)+DATE(1970,1,1)</f>
        <v>41455.831944444442</v>
      </c>
    </row>
    <row r="942" spans="1:20" customFormat="1" ht="43.5" x14ac:dyDescent="0.35">
      <c r="A942" s="9">
        <v>940</v>
      </c>
      <c r="B942" s="7" t="s">
        <v>941</v>
      </c>
      <c r="C942" s="7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2">
        <f>E942/D942</f>
        <v>0.17155555555555554</v>
      </c>
      <c r="P942" s="22">
        <f>IF(ISERROR(E942/L942),0,E942/L942)</f>
        <v>110.28571428571429</v>
      </c>
      <c r="Q942" s="1" t="s">
        <v>8317</v>
      </c>
      <c r="R942" s="39" t="s">
        <v>8319</v>
      </c>
      <c r="S942" s="41">
        <f>(((J942/60)/60)/24)+DATE(1970,1,1)</f>
        <v>42182.008402777778</v>
      </c>
      <c r="T942" s="42">
        <f>(((I942/60)/60)/24)+DATE(1970,1,1)</f>
        <v>42227.008402777778</v>
      </c>
    </row>
    <row r="943" spans="1:20" customFormat="1" ht="43.5" x14ac:dyDescent="0.35">
      <c r="A943" s="9">
        <v>941</v>
      </c>
      <c r="B943" s="7" t="s">
        <v>942</v>
      </c>
      <c r="C943" s="7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2">
        <f>E943/D943</f>
        <v>2.3220000000000001E-2</v>
      </c>
      <c r="P943" s="22">
        <f>IF(ISERROR(E943/L943),0,E943/L943)</f>
        <v>37.451612903225808</v>
      </c>
      <c r="Q943" s="1" t="s">
        <v>8317</v>
      </c>
      <c r="R943" s="39" t="s">
        <v>8319</v>
      </c>
      <c r="S943" s="41">
        <f>(((J943/60)/60)/24)+DATE(1970,1,1)</f>
        <v>42746.096585648149</v>
      </c>
      <c r="T943" s="42">
        <f>(((I943/60)/60)/24)+DATE(1970,1,1)</f>
        <v>42776.096585648149</v>
      </c>
    </row>
    <row r="944" spans="1:20" customFormat="1" ht="43.5" x14ac:dyDescent="0.35">
      <c r="A944" s="9">
        <v>942</v>
      </c>
      <c r="B944" s="7" t="s">
        <v>943</v>
      </c>
      <c r="C944" s="7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2">
        <f>E944/D944</f>
        <v>8.9066666666666669E-2</v>
      </c>
      <c r="P944" s="22">
        <f>IF(ISERROR(E944/L944),0,E944/L944)</f>
        <v>41.75</v>
      </c>
      <c r="Q944" s="1" t="s">
        <v>8317</v>
      </c>
      <c r="R944" s="39" t="s">
        <v>8319</v>
      </c>
      <c r="S944" s="41">
        <f>(((J944/60)/60)/24)+DATE(1970,1,1)</f>
        <v>42382.843287037031</v>
      </c>
      <c r="T944" s="42">
        <f>(((I944/60)/60)/24)+DATE(1970,1,1)</f>
        <v>42418.843287037031</v>
      </c>
    </row>
    <row r="945" spans="1:20" customFormat="1" ht="29" x14ac:dyDescent="0.35">
      <c r="A945" s="9">
        <v>943</v>
      </c>
      <c r="B945" s="7" t="s">
        <v>944</v>
      </c>
      <c r="C945" s="7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2">
        <f>E945/D945</f>
        <v>9.633333333333334E-2</v>
      </c>
      <c r="P945" s="22">
        <f>IF(ISERROR(E945/L945),0,E945/L945)</f>
        <v>24.083333333333332</v>
      </c>
      <c r="Q945" s="1" t="s">
        <v>8317</v>
      </c>
      <c r="R945" s="39" t="s">
        <v>8319</v>
      </c>
      <c r="S945" s="41">
        <f>(((J945/60)/60)/24)+DATE(1970,1,1)</f>
        <v>42673.66788194445</v>
      </c>
      <c r="T945" s="42">
        <f>(((I945/60)/60)/24)+DATE(1970,1,1)</f>
        <v>42703.709548611107</v>
      </c>
    </row>
    <row r="946" spans="1:20" customFormat="1" ht="43.5" x14ac:dyDescent="0.35">
      <c r="A946" s="9">
        <v>944</v>
      </c>
      <c r="B946" s="7" t="s">
        <v>945</v>
      </c>
      <c r="C946" s="7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2">
        <f>E946/D946</f>
        <v>0.13325999999999999</v>
      </c>
      <c r="P946" s="22">
        <f>IF(ISERROR(E946/L946),0,E946/L946)</f>
        <v>69.40625</v>
      </c>
      <c r="Q946" s="1" t="s">
        <v>8317</v>
      </c>
      <c r="R946" s="39" t="s">
        <v>8319</v>
      </c>
      <c r="S946" s="41">
        <f>(((J946/60)/60)/24)+DATE(1970,1,1)</f>
        <v>42444.583912037036</v>
      </c>
      <c r="T946" s="42">
        <f>(((I946/60)/60)/24)+DATE(1970,1,1)</f>
        <v>42478.583333333328</v>
      </c>
    </row>
    <row r="947" spans="1:20" customFormat="1" ht="43.5" x14ac:dyDescent="0.35">
      <c r="A947" s="9">
        <v>945</v>
      </c>
      <c r="B947" s="7" t="s">
        <v>946</v>
      </c>
      <c r="C947" s="7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2">
        <f>E947/D947</f>
        <v>2.4840000000000001E-2</v>
      </c>
      <c r="P947" s="22">
        <f>IF(ISERROR(E947/L947),0,E947/L947)</f>
        <v>155.25</v>
      </c>
      <c r="Q947" s="1" t="s">
        <v>8317</v>
      </c>
      <c r="R947" s="39" t="s">
        <v>8319</v>
      </c>
      <c r="S947" s="41">
        <f>(((J947/60)/60)/24)+DATE(1970,1,1)</f>
        <v>42732.872986111113</v>
      </c>
      <c r="T947" s="42">
        <f>(((I947/60)/60)/24)+DATE(1970,1,1)</f>
        <v>42784.999305555553</v>
      </c>
    </row>
    <row r="948" spans="1:20" customFormat="1" ht="29" x14ac:dyDescent="0.35">
      <c r="A948" s="9">
        <v>946</v>
      </c>
      <c r="B948" s="7" t="s">
        <v>947</v>
      </c>
      <c r="C948" s="7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2">
        <f>E948/D948</f>
        <v>1.9066666666666666E-2</v>
      </c>
      <c r="P948" s="22">
        <f>IF(ISERROR(E948/L948),0,E948/L948)</f>
        <v>57.2</v>
      </c>
      <c r="Q948" s="1" t="s">
        <v>8317</v>
      </c>
      <c r="R948" s="39" t="s">
        <v>8319</v>
      </c>
      <c r="S948" s="41">
        <f>(((J948/60)/60)/24)+DATE(1970,1,1)</f>
        <v>42592.750555555554</v>
      </c>
      <c r="T948" s="42">
        <f>(((I948/60)/60)/24)+DATE(1970,1,1)</f>
        <v>42622.750555555554</v>
      </c>
    </row>
    <row r="949" spans="1:20" customFormat="1" ht="43.5" x14ac:dyDescent="0.35">
      <c r="A949" s="9">
        <v>947</v>
      </c>
      <c r="B949" s="7" t="s">
        <v>948</v>
      </c>
      <c r="C949" s="7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2">
        <f>E949/D949</f>
        <v>0</v>
      </c>
      <c r="P949" s="22">
        <f>IF(ISERROR(E949/L949),0,E949/L949)</f>
        <v>0</v>
      </c>
      <c r="Q949" s="1" t="s">
        <v>8317</v>
      </c>
      <c r="R949" s="39" t="s">
        <v>8319</v>
      </c>
      <c r="S949" s="41">
        <f>(((J949/60)/60)/24)+DATE(1970,1,1)</f>
        <v>42491.781319444446</v>
      </c>
      <c r="T949" s="42">
        <f>(((I949/60)/60)/24)+DATE(1970,1,1)</f>
        <v>42551.781319444446</v>
      </c>
    </row>
    <row r="950" spans="1:20" customFormat="1" ht="43.5" x14ac:dyDescent="0.35">
      <c r="A950" s="9">
        <v>948</v>
      </c>
      <c r="B950" s="7" t="s">
        <v>949</v>
      </c>
      <c r="C950" s="7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2">
        <f>E950/D950</f>
        <v>0.12</v>
      </c>
      <c r="P950" s="22">
        <f>IF(ISERROR(E950/L950),0,E950/L950)</f>
        <v>60</v>
      </c>
      <c r="Q950" s="1" t="s">
        <v>8317</v>
      </c>
      <c r="R950" s="39" t="s">
        <v>8319</v>
      </c>
      <c r="S950" s="41">
        <f>(((J950/60)/60)/24)+DATE(1970,1,1)</f>
        <v>42411.828287037039</v>
      </c>
      <c r="T950" s="42">
        <f>(((I950/60)/60)/24)+DATE(1970,1,1)</f>
        <v>42441.828287037039</v>
      </c>
    </row>
    <row r="951" spans="1:20" customFormat="1" ht="43.5" x14ac:dyDescent="0.35">
      <c r="A951" s="9">
        <v>949</v>
      </c>
      <c r="B951" s="7" t="s">
        <v>950</v>
      </c>
      <c r="C951" s="7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2">
        <f>E951/D951</f>
        <v>1.3650000000000001E-2</v>
      </c>
      <c r="P951" s="22">
        <f>IF(ISERROR(E951/L951),0,E951/L951)</f>
        <v>39</v>
      </c>
      <c r="Q951" s="1" t="s">
        <v>8317</v>
      </c>
      <c r="R951" s="39" t="s">
        <v>8319</v>
      </c>
      <c r="S951" s="41">
        <f>(((J951/60)/60)/24)+DATE(1970,1,1)</f>
        <v>42361.043703703705</v>
      </c>
      <c r="T951" s="42">
        <f>(((I951/60)/60)/24)+DATE(1970,1,1)</f>
        <v>42421.043703703705</v>
      </c>
    </row>
    <row r="952" spans="1:20" customFormat="1" ht="43.5" x14ac:dyDescent="0.35">
      <c r="A952" s="9">
        <v>950</v>
      </c>
      <c r="B952" s="7" t="s">
        <v>951</v>
      </c>
      <c r="C952" s="7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2">
        <f>E952/D952</f>
        <v>0.28039999999999998</v>
      </c>
      <c r="P952" s="22">
        <f>IF(ISERROR(E952/L952),0,E952/L952)</f>
        <v>58.416666666666664</v>
      </c>
      <c r="Q952" s="1" t="s">
        <v>8317</v>
      </c>
      <c r="R952" s="39" t="s">
        <v>8319</v>
      </c>
      <c r="S952" s="41">
        <f>(((J952/60)/60)/24)+DATE(1970,1,1)</f>
        <v>42356.750706018516</v>
      </c>
      <c r="T952" s="42">
        <f>(((I952/60)/60)/24)+DATE(1970,1,1)</f>
        <v>42386.750706018516</v>
      </c>
    </row>
    <row r="953" spans="1:20" customFormat="1" x14ac:dyDescent="0.35">
      <c r="A953" s="9">
        <v>951</v>
      </c>
      <c r="B953" s="7" t="s">
        <v>952</v>
      </c>
      <c r="C953" s="7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2">
        <f>E953/D953</f>
        <v>0.38390000000000002</v>
      </c>
      <c r="P953" s="22">
        <f>IF(ISERROR(E953/L953),0,E953/L953)</f>
        <v>158.63636363636363</v>
      </c>
      <c r="Q953" s="1" t="s">
        <v>8317</v>
      </c>
      <c r="R953" s="39" t="s">
        <v>8319</v>
      </c>
      <c r="S953" s="41">
        <f>(((J953/60)/60)/24)+DATE(1970,1,1)</f>
        <v>42480.653611111105</v>
      </c>
      <c r="T953" s="42">
        <f>(((I953/60)/60)/24)+DATE(1970,1,1)</f>
        <v>42525.653611111105</v>
      </c>
    </row>
    <row r="954" spans="1:20" customFormat="1" ht="29" x14ac:dyDescent="0.35">
      <c r="A954" s="9">
        <v>952</v>
      </c>
      <c r="B954" s="7" t="s">
        <v>953</v>
      </c>
      <c r="C954" s="7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2">
        <f>E954/D954</f>
        <v>0.39942857142857141</v>
      </c>
      <c r="P954" s="22">
        <f>IF(ISERROR(E954/L954),0,E954/L954)</f>
        <v>99.857142857142861</v>
      </c>
      <c r="Q954" s="1" t="s">
        <v>8317</v>
      </c>
      <c r="R954" s="39" t="s">
        <v>8319</v>
      </c>
      <c r="S954" s="41">
        <f>(((J954/60)/60)/24)+DATE(1970,1,1)</f>
        <v>42662.613564814819</v>
      </c>
      <c r="T954" s="42">
        <f>(((I954/60)/60)/24)+DATE(1970,1,1)</f>
        <v>42692.655231481483</v>
      </c>
    </row>
    <row r="955" spans="1:20" customFormat="1" ht="43.5" x14ac:dyDescent="0.35">
      <c r="A955" s="9">
        <v>953</v>
      </c>
      <c r="B955" s="7" t="s">
        <v>954</v>
      </c>
      <c r="C955" s="7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2">
        <f>E955/D955</f>
        <v>8.3999999999999995E-3</v>
      </c>
      <c r="P955" s="22">
        <f>IF(ISERROR(E955/L955),0,E955/L955)</f>
        <v>25.2</v>
      </c>
      <c r="Q955" s="1" t="s">
        <v>8317</v>
      </c>
      <c r="R955" s="39" t="s">
        <v>8319</v>
      </c>
      <c r="S955" s="41">
        <f>(((J955/60)/60)/24)+DATE(1970,1,1)</f>
        <v>41999.164340277777</v>
      </c>
      <c r="T955" s="42">
        <f>(((I955/60)/60)/24)+DATE(1970,1,1)</f>
        <v>42029.164340277777</v>
      </c>
    </row>
    <row r="956" spans="1:20" customFormat="1" ht="43.5" x14ac:dyDescent="0.35">
      <c r="A956" s="9">
        <v>954</v>
      </c>
      <c r="B956" s="7" t="s">
        <v>955</v>
      </c>
      <c r="C956" s="7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2">
        <f>E956/D956</f>
        <v>0.43406666666666666</v>
      </c>
      <c r="P956" s="22">
        <f>IF(ISERROR(E956/L956),0,E956/L956)</f>
        <v>89.191780821917803</v>
      </c>
      <c r="Q956" s="1" t="s">
        <v>8317</v>
      </c>
      <c r="R956" s="39" t="s">
        <v>8319</v>
      </c>
      <c r="S956" s="41">
        <f>(((J956/60)/60)/24)+DATE(1970,1,1)</f>
        <v>42194.833784722221</v>
      </c>
      <c r="T956" s="42">
        <f>(((I956/60)/60)/24)+DATE(1970,1,1)</f>
        <v>42236.833784722221</v>
      </c>
    </row>
    <row r="957" spans="1:20" customFormat="1" ht="43.5" x14ac:dyDescent="0.35">
      <c r="A957" s="9">
        <v>955</v>
      </c>
      <c r="B957" s="7" t="s">
        <v>956</v>
      </c>
      <c r="C957" s="7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2">
        <f>E957/D957</f>
        <v>5.6613333333333335E-2</v>
      </c>
      <c r="P957" s="22">
        <f>IF(ISERROR(E957/L957),0,E957/L957)</f>
        <v>182.6236559139785</v>
      </c>
      <c r="Q957" s="1" t="s">
        <v>8317</v>
      </c>
      <c r="R957" s="39" t="s">
        <v>8319</v>
      </c>
      <c r="S957" s="41">
        <f>(((J957/60)/60)/24)+DATE(1970,1,1)</f>
        <v>42586.295138888891</v>
      </c>
      <c r="T957" s="42">
        <f>(((I957/60)/60)/24)+DATE(1970,1,1)</f>
        <v>42626.295138888891</v>
      </c>
    </row>
    <row r="958" spans="1:20" customFormat="1" ht="43.5" x14ac:dyDescent="0.35">
      <c r="A958" s="9">
        <v>956</v>
      </c>
      <c r="B958" s="7" t="s">
        <v>957</v>
      </c>
      <c r="C958" s="7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2">
        <f>E958/D958</f>
        <v>1.7219999999999999E-2</v>
      </c>
      <c r="P958" s="22">
        <f>IF(ISERROR(E958/L958),0,E958/L958)</f>
        <v>50.647058823529413</v>
      </c>
      <c r="Q958" s="1" t="s">
        <v>8317</v>
      </c>
      <c r="R958" s="39" t="s">
        <v>8319</v>
      </c>
      <c r="S958" s="41">
        <f>(((J958/60)/60)/24)+DATE(1970,1,1)</f>
        <v>42060.913877314815</v>
      </c>
      <c r="T958" s="42">
        <f>(((I958/60)/60)/24)+DATE(1970,1,1)</f>
        <v>42120.872210648144</v>
      </c>
    </row>
    <row r="959" spans="1:20" customFormat="1" ht="29" x14ac:dyDescent="0.35">
      <c r="A959" s="9">
        <v>957</v>
      </c>
      <c r="B959" s="7" t="s">
        <v>958</v>
      </c>
      <c r="C959" s="7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2">
        <f>E959/D959</f>
        <v>1.9416666666666665E-2</v>
      </c>
      <c r="P959" s="22">
        <f>IF(ISERROR(E959/L959),0,E959/L959)</f>
        <v>33.285714285714285</v>
      </c>
      <c r="Q959" s="1" t="s">
        <v>8317</v>
      </c>
      <c r="R959" s="39" t="s">
        <v>8319</v>
      </c>
      <c r="S959" s="41">
        <f>(((J959/60)/60)/24)+DATE(1970,1,1)</f>
        <v>42660.552465277782</v>
      </c>
      <c r="T959" s="42">
        <f>(((I959/60)/60)/24)+DATE(1970,1,1)</f>
        <v>42691.594131944439</v>
      </c>
    </row>
    <row r="960" spans="1:20" customFormat="1" ht="43.5" x14ac:dyDescent="0.35">
      <c r="A960" s="9">
        <v>958</v>
      </c>
      <c r="B960" s="7" t="s">
        <v>959</v>
      </c>
      <c r="C960" s="7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2">
        <f>E960/D960</f>
        <v>0.11328275684711328</v>
      </c>
      <c r="P960" s="22">
        <f>IF(ISERROR(E960/L960),0,E960/L960)</f>
        <v>51.823529411764703</v>
      </c>
      <c r="Q960" s="1" t="s">
        <v>8317</v>
      </c>
      <c r="R960" s="39" t="s">
        <v>8319</v>
      </c>
      <c r="S960" s="41">
        <f>(((J960/60)/60)/24)+DATE(1970,1,1)</f>
        <v>42082.802812499998</v>
      </c>
      <c r="T960" s="42">
        <f>(((I960/60)/60)/24)+DATE(1970,1,1)</f>
        <v>42104.207638888889</v>
      </c>
    </row>
    <row r="961" spans="1:20" customFormat="1" ht="43.5" x14ac:dyDescent="0.35">
      <c r="A961" s="9">
        <v>959</v>
      </c>
      <c r="B961" s="7" t="s">
        <v>960</v>
      </c>
      <c r="C961" s="7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2">
        <f>E961/D961</f>
        <v>0.3886</v>
      </c>
      <c r="P961" s="22">
        <f>IF(ISERROR(E961/L961),0,E961/L961)</f>
        <v>113.62573099415205</v>
      </c>
      <c r="Q961" s="1" t="s">
        <v>8317</v>
      </c>
      <c r="R961" s="39" t="s">
        <v>8319</v>
      </c>
      <c r="S961" s="41">
        <f>(((J961/60)/60)/24)+DATE(1970,1,1)</f>
        <v>41993.174363425926</v>
      </c>
      <c r="T961" s="42">
        <f>(((I961/60)/60)/24)+DATE(1970,1,1)</f>
        <v>42023.174363425926</v>
      </c>
    </row>
    <row r="962" spans="1:20" customFormat="1" ht="43.5" x14ac:dyDescent="0.35">
      <c r="A962" s="9">
        <v>960</v>
      </c>
      <c r="B962" s="7" t="s">
        <v>961</v>
      </c>
      <c r="C962" s="7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2">
        <f>E962/D962</f>
        <v>0.46100628930817611</v>
      </c>
      <c r="P962" s="22">
        <f>IF(ISERROR(E962/L962),0,E962/L962)</f>
        <v>136.46276595744681</v>
      </c>
      <c r="Q962" s="1" t="s">
        <v>8317</v>
      </c>
      <c r="R962" s="39" t="s">
        <v>8319</v>
      </c>
      <c r="S962" s="41">
        <f>(((J962/60)/60)/24)+DATE(1970,1,1)</f>
        <v>42766.626793981486</v>
      </c>
      <c r="T962" s="42">
        <f>(((I962/60)/60)/24)+DATE(1970,1,1)</f>
        <v>42808.585127314815</v>
      </c>
    </row>
    <row r="963" spans="1:20" customFormat="1" ht="29" x14ac:dyDescent="0.35">
      <c r="A963" s="9">
        <v>961</v>
      </c>
      <c r="B963" s="7" t="s">
        <v>962</v>
      </c>
      <c r="C963" s="7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2">
        <f>E963/D963</f>
        <v>0.42188421052631581</v>
      </c>
      <c r="P963" s="22">
        <f>IF(ISERROR(E963/L963),0,E963/L963)</f>
        <v>364.35454545454547</v>
      </c>
      <c r="Q963" s="1" t="s">
        <v>8317</v>
      </c>
      <c r="R963" s="39" t="s">
        <v>8319</v>
      </c>
      <c r="S963" s="41">
        <f>(((J963/60)/60)/24)+DATE(1970,1,1)</f>
        <v>42740.693692129629</v>
      </c>
      <c r="T963" s="42">
        <f>(((I963/60)/60)/24)+DATE(1970,1,1)</f>
        <v>42786.791666666672</v>
      </c>
    </row>
    <row r="964" spans="1:20" customFormat="1" ht="43.5" x14ac:dyDescent="0.35">
      <c r="A964" s="9">
        <v>962</v>
      </c>
      <c r="B964" s="7" t="s">
        <v>963</v>
      </c>
      <c r="C964" s="7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2">
        <f>E964/D964</f>
        <v>0.2848</v>
      </c>
      <c r="P964" s="22">
        <f>IF(ISERROR(E964/L964),0,E964/L964)</f>
        <v>19.243243243243242</v>
      </c>
      <c r="Q964" s="1" t="s">
        <v>8317</v>
      </c>
      <c r="R964" s="39" t="s">
        <v>8319</v>
      </c>
      <c r="S964" s="41">
        <f>(((J964/60)/60)/24)+DATE(1970,1,1)</f>
        <v>42373.712418981479</v>
      </c>
      <c r="T964" s="42">
        <f>(((I964/60)/60)/24)+DATE(1970,1,1)</f>
        <v>42411.712418981479</v>
      </c>
    </row>
    <row r="965" spans="1:20" customFormat="1" ht="29" x14ac:dyDescent="0.35">
      <c r="A965" s="9">
        <v>963</v>
      </c>
      <c r="B965" s="7" t="s">
        <v>964</v>
      </c>
      <c r="C965" s="7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2">
        <f>E965/D965</f>
        <v>1.0771428571428571E-2</v>
      </c>
      <c r="P965" s="22">
        <f>IF(ISERROR(E965/L965),0,E965/L965)</f>
        <v>41.888888888888886</v>
      </c>
      <c r="Q965" s="1" t="s">
        <v>8317</v>
      </c>
      <c r="R965" s="39" t="s">
        <v>8319</v>
      </c>
      <c r="S965" s="41">
        <f>(((J965/60)/60)/24)+DATE(1970,1,1)</f>
        <v>42625.635636574079</v>
      </c>
      <c r="T965" s="42">
        <f>(((I965/60)/60)/24)+DATE(1970,1,1)</f>
        <v>42660.635636574079</v>
      </c>
    </row>
    <row r="966" spans="1:20" customFormat="1" ht="43.5" x14ac:dyDescent="0.35">
      <c r="A966" s="9">
        <v>964</v>
      </c>
      <c r="B966" s="7" t="s">
        <v>965</v>
      </c>
      <c r="C966" s="7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2">
        <f>E966/D966</f>
        <v>7.9909090909090902E-3</v>
      </c>
      <c r="P966" s="22">
        <f>IF(ISERROR(E966/L966),0,E966/L966)</f>
        <v>30.310344827586206</v>
      </c>
      <c r="Q966" s="1" t="s">
        <v>8317</v>
      </c>
      <c r="R966" s="39" t="s">
        <v>8319</v>
      </c>
      <c r="S966" s="41">
        <f>(((J966/60)/60)/24)+DATE(1970,1,1)</f>
        <v>42208.628692129627</v>
      </c>
      <c r="T966" s="42">
        <f>(((I966/60)/60)/24)+DATE(1970,1,1)</f>
        <v>42248.628692129627</v>
      </c>
    </row>
    <row r="967" spans="1:20" customFormat="1" ht="43.5" x14ac:dyDescent="0.35">
      <c r="A967" s="9">
        <v>965</v>
      </c>
      <c r="B967" s="7" t="s">
        <v>966</v>
      </c>
      <c r="C967" s="7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2">
        <f>E967/D967</f>
        <v>1.192E-2</v>
      </c>
      <c r="P967" s="22">
        <f>IF(ISERROR(E967/L967),0,E967/L967)</f>
        <v>49.666666666666664</v>
      </c>
      <c r="Q967" s="1" t="s">
        <v>8317</v>
      </c>
      <c r="R967" s="39" t="s">
        <v>8319</v>
      </c>
      <c r="S967" s="41">
        <f>(((J967/60)/60)/24)+DATE(1970,1,1)</f>
        <v>42637.016736111109</v>
      </c>
      <c r="T967" s="42">
        <f>(((I967/60)/60)/24)+DATE(1970,1,1)</f>
        <v>42669.165972222225</v>
      </c>
    </row>
    <row r="968" spans="1:20" customFormat="1" ht="43.5" x14ac:dyDescent="0.35">
      <c r="A968" s="9">
        <v>966</v>
      </c>
      <c r="B968" s="7" t="s">
        <v>967</v>
      </c>
      <c r="C968" s="7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2">
        <f>E968/D968</f>
        <v>0.14799999999999999</v>
      </c>
      <c r="P968" s="22">
        <f>IF(ISERROR(E968/L968),0,E968/L968)</f>
        <v>59.2</v>
      </c>
      <c r="Q968" s="1" t="s">
        <v>8317</v>
      </c>
      <c r="R968" s="39" t="s">
        <v>8319</v>
      </c>
      <c r="S968" s="41">
        <f>(((J968/60)/60)/24)+DATE(1970,1,1)</f>
        <v>42619.635787037041</v>
      </c>
      <c r="T968" s="42">
        <f>(((I968/60)/60)/24)+DATE(1970,1,1)</f>
        <v>42649.635787037041</v>
      </c>
    </row>
    <row r="969" spans="1:20" customFormat="1" ht="29" x14ac:dyDescent="0.35">
      <c r="A969" s="9">
        <v>967</v>
      </c>
      <c r="B969" s="7" t="s">
        <v>968</v>
      </c>
      <c r="C969" s="7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2">
        <f>E969/D969</f>
        <v>0.17810000000000001</v>
      </c>
      <c r="P969" s="22">
        <f>IF(ISERROR(E969/L969),0,E969/L969)</f>
        <v>43.97530864197531</v>
      </c>
      <c r="Q969" s="1" t="s">
        <v>8317</v>
      </c>
      <c r="R969" s="39" t="s">
        <v>8319</v>
      </c>
      <c r="S969" s="41">
        <f>(((J969/60)/60)/24)+DATE(1970,1,1)</f>
        <v>42422.254328703704</v>
      </c>
      <c r="T969" s="42">
        <f>(((I969/60)/60)/24)+DATE(1970,1,1)</f>
        <v>42482.21266203704</v>
      </c>
    </row>
    <row r="970" spans="1:20" customFormat="1" ht="43.5" x14ac:dyDescent="0.35">
      <c r="A970" s="9">
        <v>968</v>
      </c>
      <c r="B970" s="7" t="s">
        <v>969</v>
      </c>
      <c r="C970" s="7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2">
        <f>E970/D970</f>
        <v>1.325E-2</v>
      </c>
      <c r="P970" s="22">
        <f>IF(ISERROR(E970/L970),0,E970/L970)</f>
        <v>26.5</v>
      </c>
      <c r="Q970" s="1" t="s">
        <v>8317</v>
      </c>
      <c r="R970" s="39" t="s">
        <v>8319</v>
      </c>
      <c r="S970" s="41">
        <f>(((J970/60)/60)/24)+DATE(1970,1,1)</f>
        <v>41836.847615740742</v>
      </c>
      <c r="T970" s="42">
        <f>(((I970/60)/60)/24)+DATE(1970,1,1)</f>
        <v>41866.847615740742</v>
      </c>
    </row>
    <row r="971" spans="1:20" customFormat="1" ht="29" x14ac:dyDescent="0.35">
      <c r="A971" s="9">
        <v>969</v>
      </c>
      <c r="B971" s="7" t="s">
        <v>970</v>
      </c>
      <c r="C971" s="7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2">
        <f>E971/D971</f>
        <v>0.46666666666666667</v>
      </c>
      <c r="P971" s="22">
        <f>IF(ISERROR(E971/L971),0,E971/L971)</f>
        <v>1272.7272727272727</v>
      </c>
      <c r="Q971" s="1" t="s">
        <v>8317</v>
      </c>
      <c r="R971" s="39" t="s">
        <v>8319</v>
      </c>
      <c r="S971" s="41">
        <f>(((J971/60)/60)/24)+DATE(1970,1,1)</f>
        <v>42742.30332175926</v>
      </c>
      <c r="T971" s="42">
        <f>(((I971/60)/60)/24)+DATE(1970,1,1)</f>
        <v>42775.30332175926</v>
      </c>
    </row>
    <row r="972" spans="1:20" customFormat="1" ht="43.5" x14ac:dyDescent="0.35">
      <c r="A972" s="9">
        <v>970</v>
      </c>
      <c r="B972" s="7" t="s">
        <v>971</v>
      </c>
      <c r="C972" s="7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2">
        <f>E972/D972</f>
        <v>0.4592</v>
      </c>
      <c r="P972" s="22">
        <f>IF(ISERROR(E972/L972),0,E972/L972)</f>
        <v>164</v>
      </c>
      <c r="Q972" s="1" t="s">
        <v>8317</v>
      </c>
      <c r="R972" s="39" t="s">
        <v>8319</v>
      </c>
      <c r="S972" s="41">
        <f>(((J972/60)/60)/24)+DATE(1970,1,1)</f>
        <v>42721.220520833333</v>
      </c>
      <c r="T972" s="42">
        <f>(((I972/60)/60)/24)+DATE(1970,1,1)</f>
        <v>42758.207638888889</v>
      </c>
    </row>
    <row r="973" spans="1:20" customFormat="1" ht="43.5" x14ac:dyDescent="0.35">
      <c r="A973" s="9">
        <v>971</v>
      </c>
      <c r="B973" s="7" t="s">
        <v>972</v>
      </c>
      <c r="C973" s="7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2">
        <f>E973/D973</f>
        <v>2.2599999999999999E-3</v>
      </c>
      <c r="P973" s="22">
        <f>IF(ISERROR(E973/L973),0,E973/L973)</f>
        <v>45.2</v>
      </c>
      <c r="Q973" s="1" t="s">
        <v>8317</v>
      </c>
      <c r="R973" s="39" t="s">
        <v>8319</v>
      </c>
      <c r="S973" s="41">
        <f>(((J973/60)/60)/24)+DATE(1970,1,1)</f>
        <v>42111.709027777775</v>
      </c>
      <c r="T973" s="42">
        <f>(((I973/60)/60)/24)+DATE(1970,1,1)</f>
        <v>42156.709027777775</v>
      </c>
    </row>
    <row r="974" spans="1:20" customFormat="1" ht="43.5" x14ac:dyDescent="0.35">
      <c r="A974" s="9">
        <v>972</v>
      </c>
      <c r="B974" s="7" t="s">
        <v>973</v>
      </c>
      <c r="C974" s="7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2">
        <f>E974/D974</f>
        <v>0.34625</v>
      </c>
      <c r="P974" s="22">
        <f>IF(ISERROR(E974/L974),0,E974/L974)</f>
        <v>153.88888888888889</v>
      </c>
      <c r="Q974" s="1" t="s">
        <v>8317</v>
      </c>
      <c r="R974" s="39" t="s">
        <v>8319</v>
      </c>
      <c r="S974" s="41">
        <f>(((J974/60)/60)/24)+DATE(1970,1,1)</f>
        <v>41856.865717592591</v>
      </c>
      <c r="T974" s="42">
        <f>(((I974/60)/60)/24)+DATE(1970,1,1)</f>
        <v>41886.290972222225</v>
      </c>
    </row>
    <row r="975" spans="1:20" customFormat="1" ht="43.5" x14ac:dyDescent="0.35">
      <c r="A975" s="9">
        <v>973</v>
      </c>
      <c r="B975" s="7" t="s">
        <v>974</v>
      </c>
      <c r="C975" s="7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2">
        <f>E975/D975</f>
        <v>2.0549999999999999E-2</v>
      </c>
      <c r="P975" s="22">
        <f>IF(ISERROR(E975/L975),0,E975/L975)</f>
        <v>51.375</v>
      </c>
      <c r="Q975" s="1" t="s">
        <v>8317</v>
      </c>
      <c r="R975" s="39" t="s">
        <v>8319</v>
      </c>
      <c r="S975" s="41">
        <f>(((J975/60)/60)/24)+DATE(1970,1,1)</f>
        <v>42257.014965277776</v>
      </c>
      <c r="T975" s="42">
        <f>(((I975/60)/60)/24)+DATE(1970,1,1)</f>
        <v>42317.056631944448</v>
      </c>
    </row>
    <row r="976" spans="1:20" customFormat="1" ht="43.5" x14ac:dyDescent="0.35">
      <c r="A976" s="9">
        <v>974</v>
      </c>
      <c r="B976" s="7" t="s">
        <v>975</v>
      </c>
      <c r="C976" s="7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2">
        <f>E976/D976</f>
        <v>5.5999999999999999E-3</v>
      </c>
      <c r="P976" s="22">
        <f>IF(ISERROR(E976/L976),0,E976/L976)</f>
        <v>93.333333333333329</v>
      </c>
      <c r="Q976" s="1" t="s">
        <v>8317</v>
      </c>
      <c r="R976" s="39" t="s">
        <v>8319</v>
      </c>
      <c r="S976" s="41">
        <f>(((J976/60)/60)/24)+DATE(1970,1,1)</f>
        <v>42424.749490740738</v>
      </c>
      <c r="T976" s="42">
        <f>(((I976/60)/60)/24)+DATE(1970,1,1)</f>
        <v>42454.707824074074</v>
      </c>
    </row>
    <row r="977" spans="1:20" customFormat="1" ht="43.5" x14ac:dyDescent="0.35">
      <c r="A977" s="9">
        <v>975</v>
      </c>
      <c r="B977" s="7" t="s">
        <v>976</v>
      </c>
      <c r="C977" s="7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2">
        <f>E977/D977</f>
        <v>2.6069999999999999E-2</v>
      </c>
      <c r="P977" s="22">
        <f>IF(ISERROR(E977/L977),0,E977/L977)</f>
        <v>108.625</v>
      </c>
      <c r="Q977" s="1" t="s">
        <v>8317</v>
      </c>
      <c r="R977" s="39" t="s">
        <v>8319</v>
      </c>
      <c r="S977" s="41">
        <f>(((J977/60)/60)/24)+DATE(1970,1,1)</f>
        <v>42489.696585648147</v>
      </c>
      <c r="T977" s="42">
        <f>(((I977/60)/60)/24)+DATE(1970,1,1)</f>
        <v>42549.696585648147</v>
      </c>
    </row>
    <row r="978" spans="1:20" customFormat="1" ht="43.5" x14ac:dyDescent="0.35">
      <c r="A978" s="9">
        <v>976</v>
      </c>
      <c r="B978" s="7" t="s">
        <v>977</v>
      </c>
      <c r="C978" s="7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2">
        <f>E978/D978</f>
        <v>1.9259999999999999E-2</v>
      </c>
      <c r="P978" s="22">
        <f>IF(ISERROR(E978/L978),0,E978/L978)</f>
        <v>160.5</v>
      </c>
      <c r="Q978" s="1" t="s">
        <v>8317</v>
      </c>
      <c r="R978" s="39" t="s">
        <v>8319</v>
      </c>
      <c r="S978" s="41">
        <f>(((J978/60)/60)/24)+DATE(1970,1,1)</f>
        <v>42185.058993055558</v>
      </c>
      <c r="T978" s="42">
        <f>(((I978/60)/60)/24)+DATE(1970,1,1)</f>
        <v>42230.058993055558</v>
      </c>
    </row>
    <row r="979" spans="1:20" customFormat="1" ht="43.5" x14ac:dyDescent="0.35">
      <c r="A979" s="9">
        <v>977</v>
      </c>
      <c r="B979" s="7" t="s">
        <v>978</v>
      </c>
      <c r="C979" s="7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2">
        <f>E979/D979</f>
        <v>0.33666666666666667</v>
      </c>
      <c r="P979" s="22">
        <f>IF(ISERROR(E979/L979),0,E979/L979)</f>
        <v>75.75</v>
      </c>
      <c r="Q979" s="1" t="s">
        <v>8317</v>
      </c>
      <c r="R979" s="39" t="s">
        <v>8319</v>
      </c>
      <c r="S979" s="41">
        <f>(((J979/60)/60)/24)+DATE(1970,1,1)</f>
        <v>42391.942094907412</v>
      </c>
      <c r="T979" s="42">
        <f>(((I979/60)/60)/24)+DATE(1970,1,1)</f>
        <v>42421.942094907412</v>
      </c>
    </row>
    <row r="980" spans="1:20" customFormat="1" ht="43.5" x14ac:dyDescent="0.35">
      <c r="A980" s="9">
        <v>978</v>
      </c>
      <c r="B980" s="7" t="s">
        <v>979</v>
      </c>
      <c r="C980" s="7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2">
        <f>E980/D980</f>
        <v>0.5626326718299024</v>
      </c>
      <c r="P980" s="22">
        <f>IF(ISERROR(E980/L980),0,E980/L980)</f>
        <v>790.83739837398377</v>
      </c>
      <c r="Q980" s="1" t="s">
        <v>8317</v>
      </c>
      <c r="R980" s="39" t="s">
        <v>8319</v>
      </c>
      <c r="S980" s="41">
        <f>(((J980/60)/60)/24)+DATE(1970,1,1)</f>
        <v>42395.309039351851</v>
      </c>
      <c r="T980" s="42">
        <f>(((I980/60)/60)/24)+DATE(1970,1,1)</f>
        <v>42425.309039351851</v>
      </c>
    </row>
    <row r="981" spans="1:20" customFormat="1" ht="43.5" x14ac:dyDescent="0.35">
      <c r="A981" s="9">
        <v>979</v>
      </c>
      <c r="B981" s="7" t="s">
        <v>980</v>
      </c>
      <c r="C981" s="7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2">
        <f>E981/D981</f>
        <v>0.82817600000000002</v>
      </c>
      <c r="P981" s="22">
        <f>IF(ISERROR(E981/L981),0,E981/L981)</f>
        <v>301.93916666666667</v>
      </c>
      <c r="Q981" s="1" t="s">
        <v>8317</v>
      </c>
      <c r="R981" s="39" t="s">
        <v>8319</v>
      </c>
      <c r="S981" s="41">
        <f>(((J981/60)/60)/24)+DATE(1970,1,1)</f>
        <v>42506.416990740734</v>
      </c>
      <c r="T981" s="42">
        <f>(((I981/60)/60)/24)+DATE(1970,1,1)</f>
        <v>42541.790972222225</v>
      </c>
    </row>
    <row r="982" spans="1:20" customFormat="1" ht="43.5" x14ac:dyDescent="0.35">
      <c r="A982" s="9">
        <v>980</v>
      </c>
      <c r="B982" s="7" t="s">
        <v>981</v>
      </c>
      <c r="C982" s="7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2">
        <f>E982/D982</f>
        <v>0.14860000000000001</v>
      </c>
      <c r="P982" s="22">
        <f>IF(ISERROR(E982/L982),0,E982/L982)</f>
        <v>47.935483870967744</v>
      </c>
      <c r="Q982" s="1" t="s">
        <v>8317</v>
      </c>
      <c r="R982" s="39" t="s">
        <v>8319</v>
      </c>
      <c r="S982" s="41">
        <f>(((J982/60)/60)/24)+DATE(1970,1,1)</f>
        <v>41928.904189814813</v>
      </c>
      <c r="T982" s="42">
        <f>(((I982/60)/60)/24)+DATE(1970,1,1)</f>
        <v>41973.945856481485</v>
      </c>
    </row>
    <row r="983" spans="1:20" customFormat="1" ht="43.5" x14ac:dyDescent="0.35">
      <c r="A983" s="9">
        <v>981</v>
      </c>
      <c r="B983" s="7" t="s">
        <v>982</v>
      </c>
      <c r="C983" s="7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2">
        <f>E983/D983</f>
        <v>1.2375123751237513E-4</v>
      </c>
      <c r="P983" s="22">
        <f>IF(ISERROR(E983/L983),0,E983/L983)</f>
        <v>2.75</v>
      </c>
      <c r="Q983" s="1" t="s">
        <v>8317</v>
      </c>
      <c r="R983" s="39" t="s">
        <v>8319</v>
      </c>
      <c r="S983" s="41">
        <f>(((J983/60)/60)/24)+DATE(1970,1,1)</f>
        <v>41830.947013888886</v>
      </c>
      <c r="T983" s="42">
        <f>(((I983/60)/60)/24)+DATE(1970,1,1)</f>
        <v>41860.947013888886</v>
      </c>
    </row>
    <row r="984" spans="1:20" customFormat="1" ht="29" x14ac:dyDescent="0.35">
      <c r="A984" s="9">
        <v>982</v>
      </c>
      <c r="B984" s="7" t="s">
        <v>983</v>
      </c>
      <c r="C984" s="7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2">
        <f>E984/D984</f>
        <v>1.7142857142857143E-4</v>
      </c>
      <c r="P984" s="22">
        <f>IF(ISERROR(E984/L984),0,E984/L984)</f>
        <v>1</v>
      </c>
      <c r="Q984" s="1" t="s">
        <v>8317</v>
      </c>
      <c r="R984" s="39" t="s">
        <v>8319</v>
      </c>
      <c r="S984" s="41">
        <f>(((J984/60)/60)/24)+DATE(1970,1,1)</f>
        <v>42615.753310185188</v>
      </c>
      <c r="T984" s="42">
        <f>(((I984/60)/60)/24)+DATE(1970,1,1)</f>
        <v>42645.753310185188</v>
      </c>
    </row>
    <row r="985" spans="1:20" customFormat="1" ht="43.5" x14ac:dyDescent="0.35">
      <c r="A985" s="9">
        <v>983</v>
      </c>
      <c r="B985" s="7" t="s">
        <v>984</v>
      </c>
      <c r="C985" s="7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2">
        <f>E985/D985</f>
        <v>0.2950613611721471</v>
      </c>
      <c r="P985" s="22">
        <f>IF(ISERROR(E985/L985),0,E985/L985)</f>
        <v>171.79329608938548</v>
      </c>
      <c r="Q985" s="1" t="s">
        <v>8317</v>
      </c>
      <c r="R985" s="39" t="s">
        <v>8319</v>
      </c>
      <c r="S985" s="41">
        <f>(((J985/60)/60)/24)+DATE(1970,1,1)</f>
        <v>42574.667650462965</v>
      </c>
      <c r="T985" s="42">
        <f>(((I985/60)/60)/24)+DATE(1970,1,1)</f>
        <v>42605.870833333334</v>
      </c>
    </row>
    <row r="986" spans="1:20" customFormat="1" ht="72.5" x14ac:dyDescent="0.35">
      <c r="A986" s="9">
        <v>984</v>
      </c>
      <c r="B986" s="7" t="s">
        <v>985</v>
      </c>
      <c r="C986" s="7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2">
        <f>E986/D986</f>
        <v>1.06E-2</v>
      </c>
      <c r="P986" s="22">
        <f>IF(ISERROR(E986/L986),0,E986/L986)</f>
        <v>35.333333333333336</v>
      </c>
      <c r="Q986" s="1" t="s">
        <v>8317</v>
      </c>
      <c r="R986" s="39" t="s">
        <v>8319</v>
      </c>
      <c r="S986" s="41">
        <f>(((J986/60)/60)/24)+DATE(1970,1,1)</f>
        <v>42061.11583333333</v>
      </c>
      <c r="T986" s="42">
        <f>(((I986/60)/60)/24)+DATE(1970,1,1)</f>
        <v>42091.074166666673</v>
      </c>
    </row>
    <row r="987" spans="1:20" customFormat="1" ht="43.5" x14ac:dyDescent="0.35">
      <c r="A987" s="9">
        <v>985</v>
      </c>
      <c r="B987" s="7" t="s">
        <v>986</v>
      </c>
      <c r="C987" s="7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2">
        <f>E987/D987</f>
        <v>6.2933333333333327E-2</v>
      </c>
      <c r="P987" s="22">
        <f>IF(ISERROR(E987/L987),0,E987/L987)</f>
        <v>82.086956521739125</v>
      </c>
      <c r="Q987" s="1" t="s">
        <v>8317</v>
      </c>
      <c r="R987" s="39" t="s">
        <v>8319</v>
      </c>
      <c r="S987" s="41">
        <f>(((J987/60)/60)/24)+DATE(1970,1,1)</f>
        <v>42339.967708333337</v>
      </c>
      <c r="T987" s="42">
        <f>(((I987/60)/60)/24)+DATE(1970,1,1)</f>
        <v>42369.958333333328</v>
      </c>
    </row>
    <row r="988" spans="1:20" customFormat="1" ht="43.5" x14ac:dyDescent="0.35">
      <c r="A988" s="9">
        <v>986</v>
      </c>
      <c r="B988" s="7" t="s">
        <v>987</v>
      </c>
      <c r="C988" s="7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2">
        <f>E988/D988</f>
        <v>0.1275</v>
      </c>
      <c r="P988" s="22">
        <f>IF(ISERROR(E988/L988),0,E988/L988)</f>
        <v>110.8695652173913</v>
      </c>
      <c r="Q988" s="1" t="s">
        <v>8317</v>
      </c>
      <c r="R988" s="39" t="s">
        <v>8319</v>
      </c>
      <c r="S988" s="41">
        <f>(((J988/60)/60)/24)+DATE(1970,1,1)</f>
        <v>42324.767361111109</v>
      </c>
      <c r="T988" s="42">
        <f>(((I988/60)/60)/24)+DATE(1970,1,1)</f>
        <v>42379</v>
      </c>
    </row>
    <row r="989" spans="1:20" customFormat="1" ht="43.5" x14ac:dyDescent="0.35">
      <c r="A989" s="9">
        <v>987</v>
      </c>
      <c r="B989" s="7" t="s">
        <v>988</v>
      </c>
      <c r="C989" s="7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2">
        <f>E989/D989</f>
        <v>0.13220000000000001</v>
      </c>
      <c r="P989" s="22">
        <f>IF(ISERROR(E989/L989),0,E989/L989)</f>
        <v>161.21951219512195</v>
      </c>
      <c r="Q989" s="1" t="s">
        <v>8317</v>
      </c>
      <c r="R989" s="39" t="s">
        <v>8319</v>
      </c>
      <c r="S989" s="41">
        <f>(((J989/60)/60)/24)+DATE(1970,1,1)</f>
        <v>41773.294560185182</v>
      </c>
      <c r="T989" s="42">
        <f>(((I989/60)/60)/24)+DATE(1970,1,1)</f>
        <v>41813.294560185182</v>
      </c>
    </row>
    <row r="990" spans="1:20" customFormat="1" ht="43.5" x14ac:dyDescent="0.35">
      <c r="A990" s="9">
        <v>988</v>
      </c>
      <c r="B990" s="7" t="s">
        <v>989</v>
      </c>
      <c r="C990" s="7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2">
        <f>E990/D990</f>
        <v>0</v>
      </c>
      <c r="P990" s="22">
        <f>IF(ISERROR(E990/L990),0,E990/L990)</f>
        <v>0</v>
      </c>
      <c r="Q990" s="1" t="s">
        <v>8317</v>
      </c>
      <c r="R990" s="39" t="s">
        <v>8319</v>
      </c>
      <c r="S990" s="41">
        <f>(((J990/60)/60)/24)+DATE(1970,1,1)</f>
        <v>42614.356770833328</v>
      </c>
      <c r="T990" s="42">
        <f>(((I990/60)/60)/24)+DATE(1970,1,1)</f>
        <v>42644.356770833328</v>
      </c>
    </row>
    <row r="991" spans="1:20" customFormat="1" x14ac:dyDescent="0.35">
      <c r="A991" s="9">
        <v>989</v>
      </c>
      <c r="B991" s="7" t="s">
        <v>990</v>
      </c>
      <c r="C991" s="7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2">
        <f>E991/D991</f>
        <v>0.16769999999999999</v>
      </c>
      <c r="P991" s="22">
        <f>IF(ISERROR(E991/L991),0,E991/L991)</f>
        <v>52.40625</v>
      </c>
      <c r="Q991" s="1" t="s">
        <v>8317</v>
      </c>
      <c r="R991" s="39" t="s">
        <v>8319</v>
      </c>
      <c r="S991" s="41">
        <f>(((J991/60)/60)/24)+DATE(1970,1,1)</f>
        <v>42611.933969907404</v>
      </c>
      <c r="T991" s="42">
        <f>(((I991/60)/60)/24)+DATE(1970,1,1)</f>
        <v>42641.933969907404</v>
      </c>
    </row>
    <row r="992" spans="1:20" customFormat="1" ht="43.5" x14ac:dyDescent="0.35">
      <c r="A992" s="9">
        <v>990</v>
      </c>
      <c r="B992" s="7" t="s">
        <v>991</v>
      </c>
      <c r="C992" s="7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2">
        <f>E992/D992</f>
        <v>1.0399999999999999E-3</v>
      </c>
      <c r="P992" s="22">
        <f>IF(ISERROR(E992/L992),0,E992/L992)</f>
        <v>13</v>
      </c>
      <c r="Q992" s="1" t="s">
        <v>8317</v>
      </c>
      <c r="R992" s="39" t="s">
        <v>8319</v>
      </c>
      <c r="S992" s="41">
        <f>(((J992/60)/60)/24)+DATE(1970,1,1)</f>
        <v>41855.784305555557</v>
      </c>
      <c r="T992" s="42">
        <f>(((I992/60)/60)/24)+DATE(1970,1,1)</f>
        <v>41885.784305555557</v>
      </c>
    </row>
    <row r="993" spans="1:20" customFormat="1" ht="72.5" x14ac:dyDescent="0.35">
      <c r="A993" s="9">
        <v>991</v>
      </c>
      <c r="B993" s="7" t="s">
        <v>992</v>
      </c>
      <c r="C993" s="7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2">
        <f>E993/D993</f>
        <v>4.24E-2</v>
      </c>
      <c r="P993" s="22">
        <f>IF(ISERROR(E993/L993),0,E993/L993)</f>
        <v>30.285714285714285</v>
      </c>
      <c r="Q993" s="1" t="s">
        <v>8317</v>
      </c>
      <c r="R993" s="39" t="s">
        <v>8319</v>
      </c>
      <c r="S993" s="41">
        <f>(((J993/60)/60)/24)+DATE(1970,1,1)</f>
        <v>42538.75680555556</v>
      </c>
      <c r="T993" s="42">
        <f>(((I993/60)/60)/24)+DATE(1970,1,1)</f>
        <v>42563.785416666666</v>
      </c>
    </row>
    <row r="994" spans="1:20" customFormat="1" ht="43.5" x14ac:dyDescent="0.35">
      <c r="A994" s="9">
        <v>992</v>
      </c>
      <c r="B994" s="7" t="s">
        <v>993</v>
      </c>
      <c r="C994" s="7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2">
        <f>E994/D994</f>
        <v>4.6699999999999997E-3</v>
      </c>
      <c r="P994" s="22">
        <f>IF(ISERROR(E994/L994),0,E994/L994)</f>
        <v>116.75</v>
      </c>
      <c r="Q994" s="1" t="s">
        <v>8317</v>
      </c>
      <c r="R994" s="39" t="s">
        <v>8319</v>
      </c>
      <c r="S994" s="41">
        <f>(((J994/60)/60)/24)+DATE(1970,1,1)</f>
        <v>42437.924988425926</v>
      </c>
      <c r="T994" s="42">
        <f>(((I994/60)/60)/24)+DATE(1970,1,1)</f>
        <v>42497.883321759262</v>
      </c>
    </row>
    <row r="995" spans="1:20" customFormat="1" ht="43.5" x14ac:dyDescent="0.35">
      <c r="A995" s="9">
        <v>993</v>
      </c>
      <c r="B995" s="7" t="s">
        <v>994</v>
      </c>
      <c r="C995" s="7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2">
        <f>E995/D995</f>
        <v>0.25087142857142858</v>
      </c>
      <c r="P995" s="22">
        <f>IF(ISERROR(E995/L995),0,E995/L995)</f>
        <v>89.59693877551021</v>
      </c>
      <c r="Q995" s="1" t="s">
        <v>8317</v>
      </c>
      <c r="R995" s="39" t="s">
        <v>8319</v>
      </c>
      <c r="S995" s="41">
        <f>(((J995/60)/60)/24)+DATE(1970,1,1)</f>
        <v>42652.964907407411</v>
      </c>
      <c r="T995" s="42">
        <f>(((I995/60)/60)/24)+DATE(1970,1,1)</f>
        <v>42686.208333333328</v>
      </c>
    </row>
    <row r="996" spans="1:20" customFormat="1" ht="58" x14ac:dyDescent="0.35">
      <c r="A996" s="9">
        <v>994</v>
      </c>
      <c r="B996" s="7" t="s">
        <v>995</v>
      </c>
      <c r="C996" s="7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2">
        <f>E996/D996</f>
        <v>2.3345000000000001E-2</v>
      </c>
      <c r="P996" s="22">
        <f>IF(ISERROR(E996/L996),0,E996/L996)</f>
        <v>424.45454545454544</v>
      </c>
      <c r="Q996" s="1" t="s">
        <v>8317</v>
      </c>
      <c r="R996" s="39" t="s">
        <v>8319</v>
      </c>
      <c r="S996" s="41">
        <f>(((J996/60)/60)/24)+DATE(1970,1,1)</f>
        <v>41921.263078703705</v>
      </c>
      <c r="T996" s="42">
        <f>(((I996/60)/60)/24)+DATE(1970,1,1)</f>
        <v>41973.957638888889</v>
      </c>
    </row>
    <row r="997" spans="1:20" customFormat="1" ht="43.5" x14ac:dyDescent="0.35">
      <c r="A997" s="9">
        <v>995</v>
      </c>
      <c r="B997" s="7" t="s">
        <v>996</v>
      </c>
      <c r="C997" s="7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2">
        <f>E997/D997</f>
        <v>7.2599999999999998E-2</v>
      </c>
      <c r="P997" s="22">
        <f>IF(ISERROR(E997/L997),0,E997/L997)</f>
        <v>80.666666666666671</v>
      </c>
      <c r="Q997" s="1" t="s">
        <v>8317</v>
      </c>
      <c r="R997" s="39" t="s">
        <v>8319</v>
      </c>
      <c r="S997" s="41">
        <f>(((J997/60)/60)/24)+DATE(1970,1,1)</f>
        <v>41947.940740740742</v>
      </c>
      <c r="T997" s="42">
        <f>(((I997/60)/60)/24)+DATE(1970,1,1)</f>
        <v>41972.666666666672</v>
      </c>
    </row>
    <row r="998" spans="1:20" customFormat="1" ht="29" x14ac:dyDescent="0.35">
      <c r="A998" s="9">
        <v>996</v>
      </c>
      <c r="B998" s="7" t="s">
        <v>997</v>
      </c>
      <c r="C998" s="7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2">
        <f>E998/D998</f>
        <v>1.6250000000000001E-2</v>
      </c>
      <c r="P998" s="22">
        <f>IF(ISERROR(E998/L998),0,E998/L998)</f>
        <v>13</v>
      </c>
      <c r="Q998" s="1" t="s">
        <v>8317</v>
      </c>
      <c r="R998" s="39" t="s">
        <v>8319</v>
      </c>
      <c r="S998" s="41">
        <f>(((J998/60)/60)/24)+DATE(1970,1,1)</f>
        <v>41817.866435185184</v>
      </c>
      <c r="T998" s="42">
        <f>(((I998/60)/60)/24)+DATE(1970,1,1)</f>
        <v>41847.643750000003</v>
      </c>
    </row>
    <row r="999" spans="1:20" customFormat="1" ht="29" x14ac:dyDescent="0.35">
      <c r="A999" s="9">
        <v>997</v>
      </c>
      <c r="B999" s="7" t="s">
        <v>998</v>
      </c>
      <c r="C999" s="7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2">
        <f>E999/D999</f>
        <v>1.2999999999999999E-2</v>
      </c>
      <c r="P999" s="22">
        <f>IF(ISERROR(E999/L999),0,E999/L999)</f>
        <v>8.125</v>
      </c>
      <c r="Q999" s="1" t="s">
        <v>8317</v>
      </c>
      <c r="R999" s="39" t="s">
        <v>8319</v>
      </c>
      <c r="S999" s="41">
        <f>(((J999/60)/60)/24)+DATE(1970,1,1)</f>
        <v>41941.10297453704</v>
      </c>
      <c r="T999" s="42">
        <f>(((I999/60)/60)/24)+DATE(1970,1,1)</f>
        <v>41971.144641203704</v>
      </c>
    </row>
    <row r="1000" spans="1:20" customFormat="1" ht="29" x14ac:dyDescent="0.35">
      <c r="A1000" s="9">
        <v>998</v>
      </c>
      <c r="B1000" s="7" t="s">
        <v>999</v>
      </c>
      <c r="C1000" s="7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2">
        <f>E1000/D1000</f>
        <v>0.58558333333333334</v>
      </c>
      <c r="P1000" s="22">
        <f>IF(ISERROR(E1000/L1000),0,E1000/L1000)</f>
        <v>153.42794759825327</v>
      </c>
      <c r="Q1000" s="1" t="s">
        <v>8317</v>
      </c>
      <c r="R1000" s="39" t="s">
        <v>8319</v>
      </c>
      <c r="S1000" s="41">
        <f>(((J1000/60)/60)/24)+DATE(1970,1,1)</f>
        <v>42282.168993055559</v>
      </c>
      <c r="T1000" s="42">
        <f>(((I1000/60)/60)/24)+DATE(1970,1,1)</f>
        <v>42327.210659722223</v>
      </c>
    </row>
    <row r="1001" spans="1:20" customFormat="1" ht="29" x14ac:dyDescent="0.35">
      <c r="A1001" s="9">
        <v>999</v>
      </c>
      <c r="B1001" s="7" t="s">
        <v>1000</v>
      </c>
      <c r="C1001" s="7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2">
        <f>E1001/D1001</f>
        <v>7.7886666666666673E-2</v>
      </c>
      <c r="P1001" s="22">
        <f>IF(ISERROR(E1001/L1001),0,E1001/L1001)</f>
        <v>292.07499999999999</v>
      </c>
      <c r="Q1001" s="1" t="s">
        <v>8317</v>
      </c>
      <c r="R1001" s="39" t="s">
        <v>8319</v>
      </c>
      <c r="S1001" s="41">
        <f>(((J1001/60)/60)/24)+DATE(1970,1,1)</f>
        <v>41926.29965277778</v>
      </c>
      <c r="T1001" s="42">
        <f>(((I1001/60)/60)/24)+DATE(1970,1,1)</f>
        <v>41956.334722222222</v>
      </c>
    </row>
    <row r="1002" spans="1:20" customFormat="1" ht="43.5" x14ac:dyDescent="0.35">
      <c r="A1002" s="9">
        <v>1000</v>
      </c>
      <c r="B1002" s="7" t="s">
        <v>1001</v>
      </c>
      <c r="C1002" s="7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2">
        <f>E1002/D1002</f>
        <v>2.2157147647256063E-2</v>
      </c>
      <c r="P1002" s="22">
        <f>IF(ISERROR(E1002/L1002),0,E1002/L1002)</f>
        <v>3304</v>
      </c>
      <c r="Q1002" s="1" t="s">
        <v>8317</v>
      </c>
      <c r="R1002" s="39" t="s">
        <v>8319</v>
      </c>
      <c r="S1002" s="41">
        <f>(((J1002/60)/60)/24)+DATE(1970,1,1)</f>
        <v>42749.059722222228</v>
      </c>
      <c r="T1002" s="42">
        <f>(((I1002/60)/60)/24)+DATE(1970,1,1)</f>
        <v>42809.018055555556</v>
      </c>
    </row>
    <row r="1003" spans="1:20" customFormat="1" ht="43.5" x14ac:dyDescent="0.35">
      <c r="A1003" s="9">
        <v>1001</v>
      </c>
      <c r="B1003" s="7" t="s">
        <v>1002</v>
      </c>
      <c r="C1003" s="7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2">
        <f>E1003/D1003</f>
        <v>1.04</v>
      </c>
      <c r="P1003" s="22">
        <f>IF(ISERROR(E1003/L1003),0,E1003/L1003)</f>
        <v>1300</v>
      </c>
      <c r="Q1003" s="1" t="s">
        <v>8317</v>
      </c>
      <c r="R1003" s="39" t="s">
        <v>8319</v>
      </c>
      <c r="S1003" s="41">
        <f>(((J1003/60)/60)/24)+DATE(1970,1,1)</f>
        <v>42720.720057870371</v>
      </c>
      <c r="T1003" s="42">
        <f>(((I1003/60)/60)/24)+DATE(1970,1,1)</f>
        <v>42765.720057870371</v>
      </c>
    </row>
    <row r="1004" spans="1:20" customFormat="1" ht="43.5" x14ac:dyDescent="0.35">
      <c r="A1004" s="9">
        <v>1002</v>
      </c>
      <c r="B1004" s="7" t="s">
        <v>1003</v>
      </c>
      <c r="C1004" s="7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2">
        <f>E1004/D1004</f>
        <v>0.29602960296029601</v>
      </c>
      <c r="P1004" s="22">
        <f>IF(ISERROR(E1004/L1004),0,E1004/L1004)</f>
        <v>134.54545454545453</v>
      </c>
      <c r="Q1004" s="1" t="s">
        <v>8317</v>
      </c>
      <c r="R1004" s="39" t="s">
        <v>8319</v>
      </c>
      <c r="S1004" s="41">
        <f>(((J1004/60)/60)/24)+DATE(1970,1,1)</f>
        <v>42325.684189814812</v>
      </c>
      <c r="T1004" s="42">
        <f>(((I1004/60)/60)/24)+DATE(1970,1,1)</f>
        <v>42355.249305555553</v>
      </c>
    </row>
    <row r="1005" spans="1:20" customFormat="1" ht="43.5" x14ac:dyDescent="0.35">
      <c r="A1005" s="9">
        <v>1003</v>
      </c>
      <c r="B1005" s="7" t="s">
        <v>1004</v>
      </c>
      <c r="C1005" s="7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2">
        <f>E1005/D1005</f>
        <v>0.16055</v>
      </c>
      <c r="P1005" s="22">
        <f>IF(ISERROR(E1005/L1005),0,E1005/L1005)</f>
        <v>214.06666666666666</v>
      </c>
      <c r="Q1005" s="1" t="s">
        <v>8317</v>
      </c>
      <c r="R1005" s="39" t="s">
        <v>8319</v>
      </c>
      <c r="S1005" s="41">
        <f>(((J1005/60)/60)/24)+DATE(1970,1,1)</f>
        <v>42780.709039351852</v>
      </c>
      <c r="T1005" s="42">
        <f>(((I1005/60)/60)/24)+DATE(1970,1,1)</f>
        <v>42810.667372685188</v>
      </c>
    </row>
    <row r="1006" spans="1:20" customFormat="1" ht="29" x14ac:dyDescent="0.35">
      <c r="A1006" s="9">
        <v>1004</v>
      </c>
      <c r="B1006" s="7" t="s">
        <v>1005</v>
      </c>
      <c r="C1006" s="7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2">
        <f>E1006/D1006</f>
        <v>0.82208000000000003</v>
      </c>
      <c r="P1006" s="22">
        <f>IF(ISERROR(E1006/L1006),0,E1006/L1006)</f>
        <v>216.33684210526314</v>
      </c>
      <c r="Q1006" s="1" t="s">
        <v>8317</v>
      </c>
      <c r="R1006" s="39" t="s">
        <v>8319</v>
      </c>
      <c r="S1006" s="41">
        <f>(((J1006/60)/60)/24)+DATE(1970,1,1)</f>
        <v>42388.708645833336</v>
      </c>
      <c r="T1006" s="42">
        <f>(((I1006/60)/60)/24)+DATE(1970,1,1)</f>
        <v>42418.708645833336</v>
      </c>
    </row>
    <row r="1007" spans="1:20" customFormat="1" ht="29" x14ac:dyDescent="0.35">
      <c r="A1007" s="9">
        <v>1005</v>
      </c>
      <c r="B1007" s="7" t="s">
        <v>1006</v>
      </c>
      <c r="C1007" s="7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2">
        <f>E1007/D1007</f>
        <v>0.75051000000000001</v>
      </c>
      <c r="P1007" s="22">
        <f>IF(ISERROR(E1007/L1007),0,E1007/L1007)</f>
        <v>932.31055900621118</v>
      </c>
      <c r="Q1007" s="1" t="s">
        <v>8317</v>
      </c>
      <c r="R1007" s="39" t="s">
        <v>8319</v>
      </c>
      <c r="S1007" s="41">
        <f>(((J1007/60)/60)/24)+DATE(1970,1,1)</f>
        <v>42276.624803240738</v>
      </c>
      <c r="T1007" s="42">
        <f>(((I1007/60)/60)/24)+DATE(1970,1,1)</f>
        <v>42307.624803240738</v>
      </c>
    </row>
    <row r="1008" spans="1:20" customFormat="1" ht="43.5" x14ac:dyDescent="0.35">
      <c r="A1008" s="9">
        <v>1006</v>
      </c>
      <c r="B1008" s="7" t="s">
        <v>1007</v>
      </c>
      <c r="C1008" s="7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2">
        <f>E1008/D1008</f>
        <v>5.8500000000000003E-2</v>
      </c>
      <c r="P1008" s="22">
        <f>IF(ISERROR(E1008/L1008),0,E1008/L1008)</f>
        <v>29.25</v>
      </c>
      <c r="Q1008" s="1" t="s">
        <v>8317</v>
      </c>
      <c r="R1008" s="39" t="s">
        <v>8319</v>
      </c>
      <c r="S1008" s="41">
        <f>(((J1008/60)/60)/24)+DATE(1970,1,1)</f>
        <v>41977.040185185186</v>
      </c>
      <c r="T1008" s="42">
        <f>(((I1008/60)/60)/24)+DATE(1970,1,1)</f>
        <v>41985.299305555556</v>
      </c>
    </row>
    <row r="1009" spans="1:20" customFormat="1" ht="43.5" x14ac:dyDescent="0.35">
      <c r="A1009" s="9">
        <v>1007</v>
      </c>
      <c r="B1009" s="7" t="s">
        <v>1008</v>
      </c>
      <c r="C1009" s="7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2">
        <f>E1009/D1009</f>
        <v>0.44319999999999998</v>
      </c>
      <c r="P1009" s="22">
        <f>IF(ISERROR(E1009/L1009),0,E1009/L1009)</f>
        <v>174.94736842105263</v>
      </c>
      <c r="Q1009" s="1" t="s">
        <v>8317</v>
      </c>
      <c r="R1009" s="39" t="s">
        <v>8319</v>
      </c>
      <c r="S1009" s="41">
        <f>(((J1009/60)/60)/24)+DATE(1970,1,1)</f>
        <v>42676.583599537036</v>
      </c>
      <c r="T1009" s="42">
        <f>(((I1009/60)/60)/24)+DATE(1970,1,1)</f>
        <v>42718.6252662037</v>
      </c>
    </row>
    <row r="1010" spans="1:20" customFormat="1" ht="43.5" x14ac:dyDescent="0.35">
      <c r="A1010" s="9">
        <v>1008</v>
      </c>
      <c r="B1010" s="7" t="s">
        <v>1009</v>
      </c>
      <c r="C1010" s="7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2">
        <f>E1010/D1010</f>
        <v>2.6737967914438501E-3</v>
      </c>
      <c r="P1010" s="22">
        <f>IF(ISERROR(E1010/L1010),0,E1010/L1010)</f>
        <v>250</v>
      </c>
      <c r="Q1010" s="1" t="s">
        <v>8317</v>
      </c>
      <c r="R1010" s="39" t="s">
        <v>8319</v>
      </c>
      <c r="S1010" s="41">
        <f>(((J1010/60)/60)/24)+DATE(1970,1,1)</f>
        <v>42702.809201388889</v>
      </c>
      <c r="T1010" s="42">
        <f>(((I1010/60)/60)/24)+DATE(1970,1,1)</f>
        <v>42732.809201388889</v>
      </c>
    </row>
    <row r="1011" spans="1:20" customFormat="1" ht="43.5" x14ac:dyDescent="0.35">
      <c r="A1011" s="9">
        <v>1009</v>
      </c>
      <c r="B1011" s="7" t="s">
        <v>1010</v>
      </c>
      <c r="C1011" s="7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2">
        <f>E1011/D1011</f>
        <v>0.1313</v>
      </c>
      <c r="P1011" s="22">
        <f>IF(ISERROR(E1011/L1011),0,E1011/L1011)</f>
        <v>65</v>
      </c>
      <c r="Q1011" s="1" t="s">
        <v>8317</v>
      </c>
      <c r="R1011" s="39" t="s">
        <v>8319</v>
      </c>
      <c r="S1011" s="41">
        <f>(((J1011/60)/60)/24)+DATE(1970,1,1)</f>
        <v>42510.604699074072</v>
      </c>
      <c r="T1011" s="42">
        <f>(((I1011/60)/60)/24)+DATE(1970,1,1)</f>
        <v>42540.604699074072</v>
      </c>
    </row>
    <row r="1012" spans="1:20" customFormat="1" ht="43.5" x14ac:dyDescent="0.35">
      <c r="A1012" s="9">
        <v>1010</v>
      </c>
      <c r="B1012" s="7" t="s">
        <v>1011</v>
      </c>
      <c r="C1012" s="7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2">
        <f>E1012/D1012</f>
        <v>1.9088937093275488E-3</v>
      </c>
      <c r="P1012" s="22">
        <f>IF(ISERROR(E1012/L1012),0,E1012/L1012)</f>
        <v>55</v>
      </c>
      <c r="Q1012" s="1" t="s">
        <v>8317</v>
      </c>
      <c r="R1012" s="39" t="s">
        <v>8319</v>
      </c>
      <c r="S1012" s="41">
        <f>(((J1012/60)/60)/24)+DATE(1970,1,1)</f>
        <v>42561.829421296294</v>
      </c>
      <c r="T1012" s="42">
        <f>(((I1012/60)/60)/24)+DATE(1970,1,1)</f>
        <v>42618.124305555553</v>
      </c>
    </row>
    <row r="1013" spans="1:20" customFormat="1" ht="43.5" x14ac:dyDescent="0.35">
      <c r="A1013" s="9">
        <v>1011</v>
      </c>
      <c r="B1013" s="7" t="s">
        <v>1012</v>
      </c>
      <c r="C1013" s="7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2">
        <f>E1013/D1013</f>
        <v>3.7499999999999999E-3</v>
      </c>
      <c r="P1013" s="22">
        <f>IF(ISERROR(E1013/L1013),0,E1013/L1013)</f>
        <v>75</v>
      </c>
      <c r="Q1013" s="1" t="s">
        <v>8317</v>
      </c>
      <c r="R1013" s="39" t="s">
        <v>8319</v>
      </c>
      <c r="S1013" s="41">
        <f>(((J1013/60)/60)/24)+DATE(1970,1,1)</f>
        <v>41946.898090277777</v>
      </c>
      <c r="T1013" s="42">
        <f>(((I1013/60)/60)/24)+DATE(1970,1,1)</f>
        <v>41991.898090277777</v>
      </c>
    </row>
    <row r="1014" spans="1:20" customFormat="1" ht="43.5" x14ac:dyDescent="0.35">
      <c r="A1014" s="9">
        <v>1012</v>
      </c>
      <c r="B1014" s="7" t="s">
        <v>1013</v>
      </c>
      <c r="C1014" s="7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2">
        <f>E1014/D1014</f>
        <v>215.35021</v>
      </c>
      <c r="P1014" s="22">
        <f>IF(ISERROR(E1014/L1014),0,E1014/L1014)</f>
        <v>1389.3561935483872</v>
      </c>
      <c r="Q1014" s="1" t="s">
        <v>8317</v>
      </c>
      <c r="R1014" s="39" t="s">
        <v>8319</v>
      </c>
      <c r="S1014" s="41">
        <f>(((J1014/60)/60)/24)+DATE(1970,1,1)</f>
        <v>42714.440416666665</v>
      </c>
      <c r="T1014" s="42">
        <f>(((I1014/60)/60)/24)+DATE(1970,1,1)</f>
        <v>42759.440416666665</v>
      </c>
    </row>
    <row r="1015" spans="1:20" customFormat="1" ht="43.5" x14ac:dyDescent="0.35">
      <c r="A1015" s="9">
        <v>1013</v>
      </c>
      <c r="B1015" s="7" t="s">
        <v>1014</v>
      </c>
      <c r="C1015" s="7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2">
        <f>E1015/D1015</f>
        <v>0.34527999999999998</v>
      </c>
      <c r="P1015" s="22">
        <f>IF(ISERROR(E1015/L1015),0,E1015/L1015)</f>
        <v>95.911111111111111</v>
      </c>
      <c r="Q1015" s="1" t="s">
        <v>8317</v>
      </c>
      <c r="R1015" s="39" t="s">
        <v>8319</v>
      </c>
      <c r="S1015" s="41">
        <f>(((J1015/60)/60)/24)+DATE(1970,1,1)</f>
        <v>42339.833981481483</v>
      </c>
      <c r="T1015" s="42">
        <f>(((I1015/60)/60)/24)+DATE(1970,1,1)</f>
        <v>42367.833333333328</v>
      </c>
    </row>
    <row r="1016" spans="1:20" customFormat="1" ht="29" x14ac:dyDescent="0.35">
      <c r="A1016" s="9">
        <v>1014</v>
      </c>
      <c r="B1016" s="7" t="s">
        <v>1015</v>
      </c>
      <c r="C1016" s="7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2">
        <f>E1016/D1016</f>
        <v>0.30599999999999999</v>
      </c>
      <c r="P1016" s="22">
        <f>IF(ISERROR(E1016/L1016),0,E1016/L1016)</f>
        <v>191.25</v>
      </c>
      <c r="Q1016" s="1" t="s">
        <v>8317</v>
      </c>
      <c r="R1016" s="39" t="s">
        <v>8319</v>
      </c>
      <c r="S1016" s="41">
        <f>(((J1016/60)/60)/24)+DATE(1970,1,1)</f>
        <v>41955.002488425926</v>
      </c>
      <c r="T1016" s="42">
        <f>(((I1016/60)/60)/24)+DATE(1970,1,1)</f>
        <v>42005.002488425926</v>
      </c>
    </row>
    <row r="1017" spans="1:20" customFormat="1" ht="29" x14ac:dyDescent="0.35">
      <c r="A1017" s="9">
        <v>1015</v>
      </c>
      <c r="B1017" s="7" t="s">
        <v>1016</v>
      </c>
      <c r="C1017" s="7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2">
        <f>E1017/D1017</f>
        <v>2.6666666666666668E-2</v>
      </c>
      <c r="P1017" s="22">
        <f>IF(ISERROR(E1017/L1017),0,E1017/L1017)</f>
        <v>40</v>
      </c>
      <c r="Q1017" s="1" t="s">
        <v>8317</v>
      </c>
      <c r="R1017" s="39" t="s">
        <v>8319</v>
      </c>
      <c r="S1017" s="41">
        <f>(((J1017/60)/60)/24)+DATE(1970,1,1)</f>
        <v>42303.878414351857</v>
      </c>
      <c r="T1017" s="42">
        <f>(((I1017/60)/60)/24)+DATE(1970,1,1)</f>
        <v>42333.920081018514</v>
      </c>
    </row>
    <row r="1018" spans="1:20" customFormat="1" ht="43.5" x14ac:dyDescent="0.35">
      <c r="A1018" s="9">
        <v>1016</v>
      </c>
      <c r="B1018" s="7" t="s">
        <v>1017</v>
      </c>
      <c r="C1018" s="7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2">
        <f>E1018/D1018</f>
        <v>2.8420000000000001E-2</v>
      </c>
      <c r="P1018" s="22">
        <f>IF(ISERROR(E1018/L1018),0,E1018/L1018)</f>
        <v>74.78947368421052</v>
      </c>
      <c r="Q1018" s="1" t="s">
        <v>8317</v>
      </c>
      <c r="R1018" s="39" t="s">
        <v>8319</v>
      </c>
      <c r="S1018" s="41">
        <f>(((J1018/60)/60)/24)+DATE(1970,1,1)</f>
        <v>42422.107129629629</v>
      </c>
      <c r="T1018" s="42">
        <f>(((I1018/60)/60)/24)+DATE(1970,1,1)</f>
        <v>42467.065462962957</v>
      </c>
    </row>
    <row r="1019" spans="1:20" customFormat="1" ht="43.5" x14ac:dyDescent="0.35">
      <c r="A1019" s="9">
        <v>1017</v>
      </c>
      <c r="B1019" s="7" t="s">
        <v>1018</v>
      </c>
      <c r="C1019" s="7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2">
        <f>E1019/D1019</f>
        <v>0.22878799999999999</v>
      </c>
      <c r="P1019" s="22">
        <f>IF(ISERROR(E1019/L1019),0,E1019/L1019)</f>
        <v>161.11830985915492</v>
      </c>
      <c r="Q1019" s="1" t="s">
        <v>8317</v>
      </c>
      <c r="R1019" s="39" t="s">
        <v>8319</v>
      </c>
      <c r="S1019" s="41">
        <f>(((J1019/60)/60)/24)+DATE(1970,1,1)</f>
        <v>42289.675173611111</v>
      </c>
      <c r="T1019" s="42">
        <f>(((I1019/60)/60)/24)+DATE(1970,1,1)</f>
        <v>42329.716840277775</v>
      </c>
    </row>
    <row r="1020" spans="1:20" customFormat="1" ht="29" x14ac:dyDescent="0.35">
      <c r="A1020" s="9">
        <v>1018</v>
      </c>
      <c r="B1020" s="7" t="s">
        <v>1019</v>
      </c>
      <c r="C1020" s="7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2">
        <f>E1020/D1020</f>
        <v>3.1050000000000001E-2</v>
      </c>
      <c r="P1020" s="22">
        <f>IF(ISERROR(E1020/L1020),0,E1020/L1020)</f>
        <v>88.714285714285708</v>
      </c>
      <c r="Q1020" s="1" t="s">
        <v>8317</v>
      </c>
      <c r="R1020" s="39" t="s">
        <v>8319</v>
      </c>
      <c r="S1020" s="41">
        <f>(((J1020/60)/60)/24)+DATE(1970,1,1)</f>
        <v>42535.492280092592</v>
      </c>
      <c r="T1020" s="42">
        <f>(((I1020/60)/60)/24)+DATE(1970,1,1)</f>
        <v>42565.492280092592</v>
      </c>
    </row>
    <row r="1021" spans="1:20" customFormat="1" ht="29" x14ac:dyDescent="0.35">
      <c r="A1021" s="9">
        <v>1019</v>
      </c>
      <c r="B1021" s="7" t="s">
        <v>1020</v>
      </c>
      <c r="C1021" s="7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2">
        <f>E1021/D1021</f>
        <v>0.47333333333333333</v>
      </c>
      <c r="P1021" s="22">
        <f>IF(ISERROR(E1021/L1021),0,E1021/L1021)</f>
        <v>53.25</v>
      </c>
      <c r="Q1021" s="1" t="s">
        <v>8317</v>
      </c>
      <c r="R1021" s="39" t="s">
        <v>8319</v>
      </c>
      <c r="S1021" s="41">
        <f>(((J1021/60)/60)/24)+DATE(1970,1,1)</f>
        <v>42009.973946759259</v>
      </c>
      <c r="T1021" s="42">
        <f>(((I1021/60)/60)/24)+DATE(1970,1,1)</f>
        <v>42039.973946759259</v>
      </c>
    </row>
    <row r="1022" spans="1:20" customFormat="1" ht="43.5" x14ac:dyDescent="0.35">
      <c r="A1022" s="9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3" t="s">
        <v>8219</v>
      </c>
      <c r="G1022" s="3" t="s">
        <v>8229</v>
      </c>
      <c r="H1022" s="3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3" t="s">
        <v>8280</v>
      </c>
      <c r="O1022" s="12">
        <f>E1022/D1022</f>
        <v>2.0554838709677421</v>
      </c>
      <c r="P1022" s="22">
        <f>IF(ISERROR(E1022/L1022),0,E1022/L1022)</f>
        <v>106.2</v>
      </c>
      <c r="Q1022" s="1" t="s">
        <v>8322</v>
      </c>
      <c r="R1022" s="39" t="s">
        <v>8358</v>
      </c>
      <c r="S1022" s="41">
        <f>(((J1022/60)/60)/24)+DATE(1970,1,1)</f>
        <v>42127.069548611107</v>
      </c>
      <c r="T1022" s="42">
        <f>(((I1022/60)/60)/24)+DATE(1970,1,1)</f>
        <v>42157.032638888893</v>
      </c>
    </row>
    <row r="1023" spans="1:20" customFormat="1" ht="29" x14ac:dyDescent="0.35">
      <c r="A1023" s="9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3" t="s">
        <v>8219</v>
      </c>
      <c r="G1023" s="3" t="s">
        <v>8224</v>
      </c>
      <c r="H1023" s="3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3" t="s">
        <v>8280</v>
      </c>
      <c r="O1023" s="12">
        <f>E1023/D1023</f>
        <v>3.5180366666666667</v>
      </c>
      <c r="P1023" s="22">
        <f>IF(ISERROR(E1023/L1023),0,E1023/L1023)</f>
        <v>22.079728033472804</v>
      </c>
      <c r="Q1023" s="1" t="s">
        <v>8322</v>
      </c>
      <c r="R1023" s="39" t="s">
        <v>8358</v>
      </c>
      <c r="S1023" s="41">
        <f>(((J1023/60)/60)/24)+DATE(1970,1,1)</f>
        <v>42271.251979166671</v>
      </c>
      <c r="T1023" s="42">
        <f>(((I1023/60)/60)/24)+DATE(1970,1,1)</f>
        <v>42294.166666666672</v>
      </c>
    </row>
    <row r="1024" spans="1:20" customFormat="1" ht="29" x14ac:dyDescent="0.35">
      <c r="A1024" s="9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3" t="s">
        <v>8219</v>
      </c>
      <c r="G1024" s="3" t="s">
        <v>8224</v>
      </c>
      <c r="H1024" s="3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3" t="s">
        <v>8280</v>
      </c>
      <c r="O1024" s="12">
        <f>E1024/D1024</f>
        <v>1.149</v>
      </c>
      <c r="P1024" s="22">
        <f>IF(ISERROR(E1024/L1024),0,E1024/L1024)</f>
        <v>31.054054054054053</v>
      </c>
      <c r="Q1024" s="1" t="s">
        <v>8322</v>
      </c>
      <c r="R1024" s="39" t="s">
        <v>8358</v>
      </c>
      <c r="S1024" s="41">
        <f>(((J1024/60)/60)/24)+DATE(1970,1,1)</f>
        <v>42111.646724537044</v>
      </c>
      <c r="T1024" s="42">
        <f>(((I1024/60)/60)/24)+DATE(1970,1,1)</f>
        <v>42141.646724537044</v>
      </c>
    </row>
    <row r="1025" spans="1:20" customFormat="1" ht="43.5" x14ac:dyDescent="0.35">
      <c r="A1025" s="9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3" t="s">
        <v>8219</v>
      </c>
      <c r="G1025" s="3" t="s">
        <v>8225</v>
      </c>
      <c r="H1025" s="3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3" t="s">
        <v>8280</v>
      </c>
      <c r="O1025" s="12">
        <f>E1025/D1025</f>
        <v>2.3715000000000002</v>
      </c>
      <c r="P1025" s="22">
        <f>IF(ISERROR(E1025/L1025),0,E1025/L1025)</f>
        <v>36.206106870229007</v>
      </c>
      <c r="Q1025" s="1" t="s">
        <v>8322</v>
      </c>
      <c r="R1025" s="39" t="s">
        <v>8358</v>
      </c>
      <c r="S1025" s="41">
        <f>(((J1025/60)/60)/24)+DATE(1970,1,1)</f>
        <v>42145.919687500005</v>
      </c>
      <c r="T1025" s="42">
        <f>(((I1025/60)/60)/24)+DATE(1970,1,1)</f>
        <v>42175.919687500005</v>
      </c>
    </row>
    <row r="1026" spans="1:20" customFormat="1" ht="43.5" x14ac:dyDescent="0.35">
      <c r="A1026" s="9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3" t="s">
        <v>8219</v>
      </c>
      <c r="G1026" s="3" t="s">
        <v>8235</v>
      </c>
      <c r="H1026" s="3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3" t="s">
        <v>8280</v>
      </c>
      <c r="O1026" s="12">
        <f>E1026/D1026</f>
        <v>1.1863774999999999</v>
      </c>
      <c r="P1026" s="22">
        <f>IF(ISERROR(E1026/L1026),0,E1026/L1026)</f>
        <v>388.9762295081967</v>
      </c>
      <c r="Q1026" s="1" t="s">
        <v>8322</v>
      </c>
      <c r="R1026" s="39" t="s">
        <v>8358</v>
      </c>
      <c r="S1026" s="41">
        <f>(((J1026/60)/60)/24)+DATE(1970,1,1)</f>
        <v>42370.580590277779</v>
      </c>
      <c r="T1026" s="42">
        <f>(((I1026/60)/60)/24)+DATE(1970,1,1)</f>
        <v>42400.580590277779</v>
      </c>
    </row>
    <row r="1027" spans="1:20" customFormat="1" ht="29" x14ac:dyDescent="0.35">
      <c r="A1027" s="9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3" t="s">
        <v>8219</v>
      </c>
      <c r="G1027" s="3" t="s">
        <v>8224</v>
      </c>
      <c r="H1027" s="3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3" t="s">
        <v>8280</v>
      </c>
      <c r="O1027" s="12">
        <f>E1027/D1027</f>
        <v>1.099283142857143</v>
      </c>
      <c r="P1027" s="22">
        <f>IF(ISERROR(E1027/L1027),0,E1027/L1027)</f>
        <v>71.848571428571432</v>
      </c>
      <c r="Q1027" s="1" t="s">
        <v>8322</v>
      </c>
      <c r="R1027" s="39" t="s">
        <v>8358</v>
      </c>
      <c r="S1027" s="41">
        <f>(((J1027/60)/60)/24)+DATE(1970,1,1)</f>
        <v>42049.833761574075</v>
      </c>
      <c r="T1027" s="42">
        <f>(((I1027/60)/60)/24)+DATE(1970,1,1)</f>
        <v>42079.792094907403</v>
      </c>
    </row>
    <row r="1028" spans="1:20" customFormat="1" ht="43.5" x14ac:dyDescent="0.35">
      <c r="A1028" s="9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3" t="s">
        <v>8219</v>
      </c>
      <c r="G1028" s="3" t="s">
        <v>8225</v>
      </c>
      <c r="H1028" s="3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3" t="s">
        <v>8280</v>
      </c>
      <c r="O1028" s="12">
        <f>E1028/D1028</f>
        <v>1.0000828571428571</v>
      </c>
      <c r="P1028" s="22">
        <f>IF(ISERROR(E1028/L1028),0,E1028/L1028)</f>
        <v>57.381803278688523</v>
      </c>
      <c r="Q1028" s="1" t="s">
        <v>8322</v>
      </c>
      <c r="R1028" s="39" t="s">
        <v>8358</v>
      </c>
      <c r="S1028" s="41">
        <f>(((J1028/60)/60)/24)+DATE(1970,1,1)</f>
        <v>42426.407592592594</v>
      </c>
      <c r="T1028" s="42">
        <f>(((I1028/60)/60)/24)+DATE(1970,1,1)</f>
        <v>42460.365925925929</v>
      </c>
    </row>
    <row r="1029" spans="1:20" customFormat="1" ht="43.5" x14ac:dyDescent="0.35">
      <c r="A1029" s="9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3" t="s">
        <v>8219</v>
      </c>
      <c r="G1029" s="3" t="s">
        <v>8224</v>
      </c>
      <c r="H1029" s="3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3" t="s">
        <v>8280</v>
      </c>
      <c r="O1029" s="12">
        <f>E1029/D1029</f>
        <v>1.0309292094387414</v>
      </c>
      <c r="P1029" s="22">
        <f>IF(ISERROR(E1029/L1029),0,E1029/L1029)</f>
        <v>69.666666666666671</v>
      </c>
      <c r="Q1029" s="1" t="s">
        <v>8322</v>
      </c>
      <c r="R1029" s="39" t="s">
        <v>8358</v>
      </c>
      <c r="S1029" s="41">
        <f>(((J1029/60)/60)/24)+DATE(1970,1,1)</f>
        <v>41905.034108796295</v>
      </c>
      <c r="T1029" s="42">
        <f>(((I1029/60)/60)/24)+DATE(1970,1,1)</f>
        <v>41935.034108796295</v>
      </c>
    </row>
    <row r="1030" spans="1:20" customFormat="1" ht="43.5" x14ac:dyDescent="0.35">
      <c r="A1030" s="9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3" t="s">
        <v>8219</v>
      </c>
      <c r="G1030" s="3" t="s">
        <v>8225</v>
      </c>
      <c r="H1030" s="3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3" t="s">
        <v>8280</v>
      </c>
      <c r="O1030" s="12">
        <f>E1030/D1030</f>
        <v>1.1727000000000001</v>
      </c>
      <c r="P1030" s="22">
        <f>IF(ISERROR(E1030/L1030),0,E1030/L1030)</f>
        <v>45.988235294117644</v>
      </c>
      <c r="Q1030" s="1" t="s">
        <v>8322</v>
      </c>
      <c r="R1030" s="39" t="s">
        <v>8358</v>
      </c>
      <c r="S1030" s="41">
        <f>(((J1030/60)/60)/24)+DATE(1970,1,1)</f>
        <v>42755.627372685187</v>
      </c>
      <c r="T1030" s="42">
        <f>(((I1030/60)/60)/24)+DATE(1970,1,1)</f>
        <v>42800.833333333328</v>
      </c>
    </row>
    <row r="1031" spans="1:20" customFormat="1" ht="29" x14ac:dyDescent="0.35">
      <c r="A1031" s="9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3" t="s">
        <v>8219</v>
      </c>
      <c r="G1031" s="3" t="s">
        <v>8235</v>
      </c>
      <c r="H1031" s="3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3" t="s">
        <v>8280</v>
      </c>
      <c r="O1031" s="12">
        <f>E1031/D1031</f>
        <v>1.1175999999999999</v>
      </c>
      <c r="P1031" s="22">
        <f>IF(ISERROR(E1031/L1031),0,E1031/L1031)</f>
        <v>79.262411347517727</v>
      </c>
      <c r="Q1031" s="1" t="s">
        <v>8322</v>
      </c>
      <c r="R1031" s="39" t="s">
        <v>8358</v>
      </c>
      <c r="S1031" s="41">
        <f>(((J1031/60)/60)/24)+DATE(1970,1,1)</f>
        <v>42044.711886574078</v>
      </c>
      <c r="T1031" s="42">
        <f>(((I1031/60)/60)/24)+DATE(1970,1,1)</f>
        <v>42098.915972222225</v>
      </c>
    </row>
    <row r="1032" spans="1:20" customFormat="1" ht="29" x14ac:dyDescent="0.35">
      <c r="A1032" s="9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3" t="s">
        <v>8219</v>
      </c>
      <c r="G1032" s="3" t="s">
        <v>8224</v>
      </c>
      <c r="H1032" s="3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3" t="s">
        <v>8280</v>
      </c>
      <c r="O1032" s="12">
        <f>E1032/D1032</f>
        <v>3.4209999999999998</v>
      </c>
      <c r="P1032" s="22">
        <f>IF(ISERROR(E1032/L1032),0,E1032/L1032)</f>
        <v>43.031446540880502</v>
      </c>
      <c r="Q1032" s="1" t="s">
        <v>8322</v>
      </c>
      <c r="R1032" s="39" t="s">
        <v>8358</v>
      </c>
      <c r="S1032" s="41">
        <f>(((J1032/60)/60)/24)+DATE(1970,1,1)</f>
        <v>42611.483206018514</v>
      </c>
      <c r="T1032" s="42">
        <f>(((I1032/60)/60)/24)+DATE(1970,1,1)</f>
        <v>42625.483206018514</v>
      </c>
    </row>
    <row r="1033" spans="1:20" customFormat="1" ht="43.5" x14ac:dyDescent="0.35">
      <c r="A1033" s="9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3" t="s">
        <v>8219</v>
      </c>
      <c r="G1033" s="3" t="s">
        <v>8224</v>
      </c>
      <c r="H1033" s="3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3" t="s">
        <v>8280</v>
      </c>
      <c r="O1033" s="12">
        <f>E1033/D1033</f>
        <v>1.0740000000000001</v>
      </c>
      <c r="P1033" s="22">
        <f>IF(ISERROR(E1033/L1033),0,E1033/L1033)</f>
        <v>108.48484848484848</v>
      </c>
      <c r="Q1033" s="1" t="s">
        <v>8322</v>
      </c>
      <c r="R1033" s="39" t="s">
        <v>8358</v>
      </c>
      <c r="S1033" s="41">
        <f>(((J1033/60)/60)/24)+DATE(1970,1,1)</f>
        <v>42324.764004629629</v>
      </c>
      <c r="T1033" s="42">
        <f>(((I1033/60)/60)/24)+DATE(1970,1,1)</f>
        <v>42354.764004629629</v>
      </c>
    </row>
    <row r="1034" spans="1:20" customFormat="1" x14ac:dyDescent="0.35">
      <c r="A1034" s="9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3" t="s">
        <v>8219</v>
      </c>
      <c r="G1034" s="3" t="s">
        <v>8224</v>
      </c>
      <c r="H1034" s="3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3" t="s">
        <v>8280</v>
      </c>
      <c r="O1034" s="12">
        <f>E1034/D1034</f>
        <v>1.0849703703703704</v>
      </c>
      <c r="P1034" s="22">
        <f>IF(ISERROR(E1034/L1034),0,E1034/L1034)</f>
        <v>61.029583333333335</v>
      </c>
      <c r="Q1034" s="1" t="s">
        <v>8322</v>
      </c>
      <c r="R1034" s="39" t="s">
        <v>8358</v>
      </c>
      <c r="S1034" s="41">
        <f>(((J1034/60)/60)/24)+DATE(1970,1,1)</f>
        <v>42514.666956018518</v>
      </c>
      <c r="T1034" s="42">
        <f>(((I1034/60)/60)/24)+DATE(1970,1,1)</f>
        <v>42544.666956018518</v>
      </c>
    </row>
    <row r="1035" spans="1:20" customFormat="1" ht="43.5" x14ac:dyDescent="0.35">
      <c r="A1035" s="9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3" t="s">
        <v>8219</v>
      </c>
      <c r="G1035" s="3" t="s">
        <v>8225</v>
      </c>
      <c r="H1035" s="3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3" t="s">
        <v>8280</v>
      </c>
      <c r="O1035" s="12">
        <f>E1035/D1035</f>
        <v>1.0286144578313252</v>
      </c>
      <c r="P1035" s="22">
        <f>IF(ISERROR(E1035/L1035),0,E1035/L1035)</f>
        <v>50.592592592592595</v>
      </c>
      <c r="Q1035" s="1" t="s">
        <v>8322</v>
      </c>
      <c r="R1035" s="39" t="s">
        <v>8358</v>
      </c>
      <c r="S1035" s="41">
        <f>(((J1035/60)/60)/24)+DATE(1970,1,1)</f>
        <v>42688.732407407413</v>
      </c>
      <c r="T1035" s="42">
        <f>(((I1035/60)/60)/24)+DATE(1970,1,1)</f>
        <v>42716.732407407413</v>
      </c>
    </row>
    <row r="1036" spans="1:20" customFormat="1" ht="43.5" x14ac:dyDescent="0.35">
      <c r="A1036" s="9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3" t="s">
        <v>8219</v>
      </c>
      <c r="G1036" s="3" t="s">
        <v>8224</v>
      </c>
      <c r="H1036" s="3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3" t="s">
        <v>8280</v>
      </c>
      <c r="O1036" s="12">
        <f>E1036/D1036</f>
        <v>1.3000180000000001</v>
      </c>
      <c r="P1036" s="22">
        <f>IF(ISERROR(E1036/L1036),0,E1036/L1036)</f>
        <v>39.157168674698795</v>
      </c>
      <c r="Q1036" s="1" t="s">
        <v>8322</v>
      </c>
      <c r="R1036" s="39" t="s">
        <v>8358</v>
      </c>
      <c r="S1036" s="41">
        <f>(((J1036/60)/60)/24)+DATE(1970,1,1)</f>
        <v>42555.166712962964</v>
      </c>
      <c r="T1036" s="42">
        <f>(((I1036/60)/60)/24)+DATE(1970,1,1)</f>
        <v>42587.165972222225</v>
      </c>
    </row>
    <row r="1037" spans="1:20" customFormat="1" ht="43.5" x14ac:dyDescent="0.35">
      <c r="A1037" s="9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3" t="s">
        <v>8219</v>
      </c>
      <c r="G1037" s="3" t="s">
        <v>8224</v>
      </c>
      <c r="H1037" s="3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3" t="s">
        <v>8280</v>
      </c>
      <c r="O1037" s="12">
        <f>E1037/D1037</f>
        <v>1.0765217391304347</v>
      </c>
      <c r="P1037" s="22">
        <f>IF(ISERROR(E1037/L1037),0,E1037/L1037)</f>
        <v>65.15789473684211</v>
      </c>
      <c r="Q1037" s="1" t="s">
        <v>8322</v>
      </c>
      <c r="R1037" s="39" t="s">
        <v>8358</v>
      </c>
      <c r="S1037" s="41">
        <f>(((J1037/60)/60)/24)+DATE(1970,1,1)</f>
        <v>42016.641435185185</v>
      </c>
      <c r="T1037" s="42">
        <f>(((I1037/60)/60)/24)+DATE(1970,1,1)</f>
        <v>42046.641435185185</v>
      </c>
    </row>
    <row r="1038" spans="1:20" customFormat="1" ht="29" x14ac:dyDescent="0.35">
      <c r="A1038" s="9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3" t="s">
        <v>8219</v>
      </c>
      <c r="G1038" s="3" t="s">
        <v>8224</v>
      </c>
      <c r="H1038" s="3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3" t="s">
        <v>8280</v>
      </c>
      <c r="O1038" s="12">
        <f>E1038/D1038</f>
        <v>1.1236044444444444</v>
      </c>
      <c r="P1038" s="22">
        <f>IF(ISERROR(E1038/L1038),0,E1038/L1038)</f>
        <v>23.963127962085309</v>
      </c>
      <c r="Q1038" s="1" t="s">
        <v>8322</v>
      </c>
      <c r="R1038" s="39" t="s">
        <v>8358</v>
      </c>
      <c r="S1038" s="41">
        <f>(((J1038/60)/60)/24)+DATE(1970,1,1)</f>
        <v>41249.448958333334</v>
      </c>
      <c r="T1038" s="42">
        <f>(((I1038/60)/60)/24)+DATE(1970,1,1)</f>
        <v>41281.333333333336</v>
      </c>
    </row>
    <row r="1039" spans="1:20" customFormat="1" ht="43.5" x14ac:dyDescent="0.35">
      <c r="A1039" s="9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3" t="s">
        <v>8219</v>
      </c>
      <c r="G1039" s="3" t="s">
        <v>8224</v>
      </c>
      <c r="H1039" s="3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3" t="s">
        <v>8280</v>
      </c>
      <c r="O1039" s="12">
        <f>E1039/D1039</f>
        <v>1.0209999999999999</v>
      </c>
      <c r="P1039" s="22">
        <f>IF(ISERROR(E1039/L1039),0,E1039/L1039)</f>
        <v>48.61904761904762</v>
      </c>
      <c r="Q1039" s="1" t="s">
        <v>8322</v>
      </c>
      <c r="R1039" s="39" t="s">
        <v>8358</v>
      </c>
      <c r="S1039" s="41">
        <f>(((J1039/60)/60)/24)+DATE(1970,1,1)</f>
        <v>42119.822476851856</v>
      </c>
      <c r="T1039" s="42">
        <f>(((I1039/60)/60)/24)+DATE(1970,1,1)</f>
        <v>42142.208333333328</v>
      </c>
    </row>
    <row r="1040" spans="1:20" customFormat="1" ht="43.5" x14ac:dyDescent="0.35">
      <c r="A1040" s="9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3" t="s">
        <v>8219</v>
      </c>
      <c r="G1040" s="3" t="s">
        <v>8224</v>
      </c>
      <c r="H1040" s="3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3" t="s">
        <v>8280</v>
      </c>
      <c r="O1040" s="12">
        <f>E1040/D1040</f>
        <v>1.4533333333333334</v>
      </c>
      <c r="P1040" s="22">
        <f>IF(ISERROR(E1040/L1040),0,E1040/L1040)</f>
        <v>35.73770491803279</v>
      </c>
      <c r="Q1040" s="1" t="s">
        <v>8322</v>
      </c>
      <c r="R1040" s="39" t="s">
        <v>8358</v>
      </c>
      <c r="S1040" s="41">
        <f>(((J1040/60)/60)/24)+DATE(1970,1,1)</f>
        <v>42418.231747685189</v>
      </c>
      <c r="T1040" s="42">
        <f>(((I1040/60)/60)/24)+DATE(1970,1,1)</f>
        <v>42448.190081018518</v>
      </c>
    </row>
    <row r="1041" spans="1:20" customFormat="1" ht="43.5" x14ac:dyDescent="0.35">
      <c r="A1041" s="9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3" t="s">
        <v>8219</v>
      </c>
      <c r="G1041" s="3" t="s">
        <v>8224</v>
      </c>
      <c r="H1041" s="3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3" t="s">
        <v>8280</v>
      </c>
      <c r="O1041" s="12">
        <f>E1041/D1041</f>
        <v>1.282</v>
      </c>
      <c r="P1041" s="22">
        <f>IF(ISERROR(E1041/L1041),0,E1041/L1041)</f>
        <v>21.366666666666667</v>
      </c>
      <c r="Q1041" s="1" t="s">
        <v>8322</v>
      </c>
      <c r="R1041" s="39" t="s">
        <v>8358</v>
      </c>
      <c r="S1041" s="41">
        <f>(((J1041/60)/60)/24)+DATE(1970,1,1)</f>
        <v>42692.109328703707</v>
      </c>
      <c r="T1041" s="42">
        <f>(((I1041/60)/60)/24)+DATE(1970,1,1)</f>
        <v>42717.332638888889</v>
      </c>
    </row>
    <row r="1042" spans="1:20" customFormat="1" ht="43.5" x14ac:dyDescent="0.35">
      <c r="A1042" s="9">
        <v>1040</v>
      </c>
      <c r="B1042" s="7" t="s">
        <v>1041</v>
      </c>
      <c r="C1042" s="7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2">
        <f>E1042/D1042</f>
        <v>2.9411764705882353E-3</v>
      </c>
      <c r="P1042" s="22">
        <f>IF(ISERROR(E1042/L1042),0,E1042/L1042)</f>
        <v>250</v>
      </c>
      <c r="Q1042" s="1" t="s">
        <v>8325</v>
      </c>
      <c r="R1042" s="39" t="s">
        <v>8326</v>
      </c>
      <c r="S1042" s="41">
        <f>(((J1042/60)/60)/24)+DATE(1970,1,1)</f>
        <v>42579.708437499998</v>
      </c>
      <c r="T1042" s="42">
        <f>(((I1042/60)/60)/24)+DATE(1970,1,1)</f>
        <v>42609.708437499998</v>
      </c>
    </row>
    <row r="1043" spans="1:20" customFormat="1" ht="29" x14ac:dyDescent="0.35">
      <c r="A1043" s="9">
        <v>1041</v>
      </c>
      <c r="B1043" s="7" t="s">
        <v>1042</v>
      </c>
      <c r="C1043" s="7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2">
        <f>E1043/D1043</f>
        <v>0</v>
      </c>
      <c r="P1043" s="22">
        <f>IF(ISERROR(E1043/L1043),0,E1043/L1043)</f>
        <v>0</v>
      </c>
      <c r="Q1043" s="1" t="s">
        <v>8325</v>
      </c>
      <c r="R1043" s="39" t="s">
        <v>8326</v>
      </c>
      <c r="S1043" s="41">
        <f>(((J1043/60)/60)/24)+DATE(1970,1,1)</f>
        <v>41831.060092592597</v>
      </c>
      <c r="T1043" s="42">
        <f>(((I1043/60)/60)/24)+DATE(1970,1,1)</f>
        <v>41851.060092592597</v>
      </c>
    </row>
    <row r="1044" spans="1:20" customFormat="1" ht="43.5" x14ac:dyDescent="0.35">
      <c r="A1044" s="9">
        <v>1042</v>
      </c>
      <c r="B1044" s="7" t="s">
        <v>1043</v>
      </c>
      <c r="C1044" s="7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2">
        <f>E1044/D1044</f>
        <v>1.5384615384615385E-2</v>
      </c>
      <c r="P1044" s="22">
        <f>IF(ISERROR(E1044/L1044),0,E1044/L1044)</f>
        <v>10</v>
      </c>
      <c r="Q1044" s="1" t="s">
        <v>8325</v>
      </c>
      <c r="R1044" s="39" t="s">
        <v>8326</v>
      </c>
      <c r="S1044" s="41">
        <f>(((J1044/60)/60)/24)+DATE(1970,1,1)</f>
        <v>41851.696157407408</v>
      </c>
      <c r="T1044" s="42">
        <f>(((I1044/60)/60)/24)+DATE(1970,1,1)</f>
        <v>41894.416666666664</v>
      </c>
    </row>
    <row r="1045" spans="1:20" customFormat="1" ht="29" x14ac:dyDescent="0.35">
      <c r="A1045" s="9">
        <v>1043</v>
      </c>
      <c r="B1045" s="7" t="s">
        <v>1044</v>
      </c>
      <c r="C1045" s="7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2">
        <f>E1045/D1045</f>
        <v>8.5370000000000001E-2</v>
      </c>
      <c r="P1045" s="22">
        <f>IF(ISERROR(E1045/L1045),0,E1045/L1045)</f>
        <v>29.236301369863014</v>
      </c>
      <c r="Q1045" s="1" t="s">
        <v>8325</v>
      </c>
      <c r="R1045" s="39" t="s">
        <v>8326</v>
      </c>
      <c r="S1045" s="41">
        <f>(((J1045/60)/60)/24)+DATE(1970,1,1)</f>
        <v>42114.252951388888</v>
      </c>
      <c r="T1045" s="42">
        <f>(((I1045/60)/60)/24)+DATE(1970,1,1)</f>
        <v>42144.252951388888</v>
      </c>
    </row>
    <row r="1046" spans="1:20" customFormat="1" ht="43.5" x14ac:dyDescent="0.35">
      <c r="A1046" s="9">
        <v>1044</v>
      </c>
      <c r="B1046" s="7" t="s">
        <v>1045</v>
      </c>
      <c r="C1046" s="7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2">
        <f>E1046/D1046</f>
        <v>8.571428571428571E-4</v>
      </c>
      <c r="P1046" s="22">
        <f>IF(ISERROR(E1046/L1046),0,E1046/L1046)</f>
        <v>3</v>
      </c>
      <c r="Q1046" s="1" t="s">
        <v>8325</v>
      </c>
      <c r="R1046" s="39" t="s">
        <v>8326</v>
      </c>
      <c r="S1046" s="41">
        <f>(((J1046/60)/60)/24)+DATE(1970,1,1)</f>
        <v>42011.925937499997</v>
      </c>
      <c r="T1046" s="42">
        <f>(((I1046/60)/60)/24)+DATE(1970,1,1)</f>
        <v>42068.852083333331</v>
      </c>
    </row>
    <row r="1047" spans="1:20" customFormat="1" ht="43.5" x14ac:dyDescent="0.35">
      <c r="A1047" s="9">
        <v>1045</v>
      </c>
      <c r="B1047" s="7" t="s">
        <v>1046</v>
      </c>
      <c r="C1047" s="7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2">
        <f>E1047/D1047</f>
        <v>2.6599999999999999E-2</v>
      </c>
      <c r="P1047" s="22">
        <f>IF(ISERROR(E1047/L1047),0,E1047/L1047)</f>
        <v>33.25</v>
      </c>
      <c r="Q1047" s="1" t="s">
        <v>8325</v>
      </c>
      <c r="R1047" s="39" t="s">
        <v>8326</v>
      </c>
      <c r="S1047" s="41">
        <f>(((J1047/60)/60)/24)+DATE(1970,1,1)</f>
        <v>41844.874421296299</v>
      </c>
      <c r="T1047" s="42">
        <f>(((I1047/60)/60)/24)+DATE(1970,1,1)</f>
        <v>41874.874421296299</v>
      </c>
    </row>
    <row r="1048" spans="1:20" customFormat="1" ht="43.5" x14ac:dyDescent="0.35">
      <c r="A1048" s="9">
        <v>1046</v>
      </c>
      <c r="B1048" s="7" t="s">
        <v>1047</v>
      </c>
      <c r="C1048" s="7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2">
        <f>E1048/D1048</f>
        <v>0</v>
      </c>
      <c r="P1048" s="22">
        <f>IF(ISERROR(E1048/L1048),0,E1048/L1048)</f>
        <v>0</v>
      </c>
      <c r="Q1048" s="1" t="s">
        <v>8325</v>
      </c>
      <c r="R1048" s="39" t="s">
        <v>8326</v>
      </c>
      <c r="S1048" s="41">
        <f>(((J1048/60)/60)/24)+DATE(1970,1,1)</f>
        <v>42319.851388888885</v>
      </c>
      <c r="T1048" s="42">
        <f>(((I1048/60)/60)/24)+DATE(1970,1,1)</f>
        <v>42364.851388888885</v>
      </c>
    </row>
    <row r="1049" spans="1:20" customFormat="1" ht="43.5" x14ac:dyDescent="0.35">
      <c r="A1049" s="9">
        <v>1047</v>
      </c>
      <c r="B1049" s="7" t="s">
        <v>1048</v>
      </c>
      <c r="C1049" s="7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2">
        <f>E1049/D1049</f>
        <v>5.0000000000000001E-4</v>
      </c>
      <c r="P1049" s="22">
        <f>IF(ISERROR(E1049/L1049),0,E1049/L1049)</f>
        <v>1</v>
      </c>
      <c r="Q1049" s="1" t="s">
        <v>8325</v>
      </c>
      <c r="R1049" s="39" t="s">
        <v>8326</v>
      </c>
      <c r="S1049" s="41">
        <f>(((J1049/60)/60)/24)+DATE(1970,1,1)</f>
        <v>41918.818460648145</v>
      </c>
      <c r="T1049" s="42">
        <f>(((I1049/60)/60)/24)+DATE(1970,1,1)</f>
        <v>41948.860127314816</v>
      </c>
    </row>
    <row r="1050" spans="1:20" customFormat="1" ht="43.5" x14ac:dyDescent="0.35">
      <c r="A1050" s="9">
        <v>1048</v>
      </c>
      <c r="B1050" s="7" t="s">
        <v>1049</v>
      </c>
      <c r="C1050" s="7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2">
        <f>E1050/D1050</f>
        <v>1.4133333333333333E-2</v>
      </c>
      <c r="P1050" s="22">
        <f>IF(ISERROR(E1050/L1050),0,E1050/L1050)</f>
        <v>53</v>
      </c>
      <c r="Q1050" s="1" t="s">
        <v>8325</v>
      </c>
      <c r="R1050" s="39" t="s">
        <v>8326</v>
      </c>
      <c r="S1050" s="41">
        <f>(((J1050/60)/60)/24)+DATE(1970,1,1)</f>
        <v>42598.053113425922</v>
      </c>
      <c r="T1050" s="42">
        <f>(((I1050/60)/60)/24)+DATE(1970,1,1)</f>
        <v>42638.053113425922</v>
      </c>
    </row>
    <row r="1051" spans="1:20" customFormat="1" x14ac:dyDescent="0.35">
      <c r="A1051" s="9">
        <v>1049</v>
      </c>
      <c r="B1051" s="7" t="s">
        <v>1050</v>
      </c>
      <c r="C1051" s="7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2">
        <f>E1051/D1051</f>
        <v>0</v>
      </c>
      <c r="P1051" s="22">
        <f>IF(ISERROR(E1051/L1051),0,E1051/L1051)</f>
        <v>0</v>
      </c>
      <c r="Q1051" s="1" t="s">
        <v>8325</v>
      </c>
      <c r="R1051" s="39" t="s">
        <v>8326</v>
      </c>
      <c r="S1051" s="41">
        <f>(((J1051/60)/60)/24)+DATE(1970,1,1)</f>
        <v>42382.431076388893</v>
      </c>
      <c r="T1051" s="42">
        <f>(((I1051/60)/60)/24)+DATE(1970,1,1)</f>
        <v>42412.431076388893</v>
      </c>
    </row>
    <row r="1052" spans="1:20" customFormat="1" x14ac:dyDescent="0.35">
      <c r="A1052" s="9">
        <v>1050</v>
      </c>
      <c r="B1052" s="7" t="s">
        <v>1051</v>
      </c>
      <c r="C1052" s="7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2">
        <f>E1052/D1052</f>
        <v>0</v>
      </c>
      <c r="P1052" s="22">
        <f>IF(ISERROR(E1052/L1052),0,E1052/L1052)</f>
        <v>0</v>
      </c>
      <c r="Q1052" s="1" t="s">
        <v>8325</v>
      </c>
      <c r="R1052" s="39" t="s">
        <v>8326</v>
      </c>
      <c r="S1052" s="41">
        <f>(((J1052/60)/60)/24)+DATE(1970,1,1)</f>
        <v>42231.7971875</v>
      </c>
      <c r="T1052" s="42">
        <f>(((I1052/60)/60)/24)+DATE(1970,1,1)</f>
        <v>42261.7971875</v>
      </c>
    </row>
    <row r="1053" spans="1:20" customFormat="1" ht="43.5" x14ac:dyDescent="0.35">
      <c r="A1053" s="9">
        <v>1051</v>
      </c>
      <c r="B1053" s="7" t="s">
        <v>1052</v>
      </c>
      <c r="C1053" s="7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2">
        <f>E1053/D1053</f>
        <v>0</v>
      </c>
      <c r="P1053" s="22">
        <f>IF(ISERROR(E1053/L1053),0,E1053/L1053)</f>
        <v>0</v>
      </c>
      <c r="Q1053" s="1" t="s">
        <v>8325</v>
      </c>
      <c r="R1053" s="39" t="s">
        <v>8326</v>
      </c>
      <c r="S1053" s="41">
        <f>(((J1053/60)/60)/24)+DATE(1970,1,1)</f>
        <v>41850.014178240745</v>
      </c>
      <c r="T1053" s="42">
        <f>(((I1053/60)/60)/24)+DATE(1970,1,1)</f>
        <v>41878.014178240745</v>
      </c>
    </row>
    <row r="1054" spans="1:20" customFormat="1" ht="58" x14ac:dyDescent="0.35">
      <c r="A1054" s="9">
        <v>1052</v>
      </c>
      <c r="B1054" s="7" t="s">
        <v>1053</v>
      </c>
      <c r="C1054" s="7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2">
        <f>E1054/D1054</f>
        <v>0</v>
      </c>
      <c r="P1054" s="22">
        <f>IF(ISERROR(E1054/L1054),0,E1054/L1054)</f>
        <v>0</v>
      </c>
      <c r="Q1054" s="1" t="s">
        <v>8325</v>
      </c>
      <c r="R1054" s="39" t="s">
        <v>8326</v>
      </c>
      <c r="S1054" s="41">
        <f>(((J1054/60)/60)/24)+DATE(1970,1,1)</f>
        <v>42483.797395833331</v>
      </c>
      <c r="T1054" s="42">
        <f>(((I1054/60)/60)/24)+DATE(1970,1,1)</f>
        <v>42527.839583333334</v>
      </c>
    </row>
    <row r="1055" spans="1:20" customFormat="1" ht="43.5" x14ac:dyDescent="0.35">
      <c r="A1055" s="9">
        <v>1053</v>
      </c>
      <c r="B1055" s="7" t="s">
        <v>1054</v>
      </c>
      <c r="C1055" s="7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2">
        <f>E1055/D1055</f>
        <v>0.01</v>
      </c>
      <c r="P1055" s="22">
        <f>IF(ISERROR(E1055/L1055),0,E1055/L1055)</f>
        <v>15</v>
      </c>
      <c r="Q1055" s="1" t="s">
        <v>8325</v>
      </c>
      <c r="R1055" s="39" t="s">
        <v>8326</v>
      </c>
      <c r="S1055" s="41">
        <f>(((J1055/60)/60)/24)+DATE(1970,1,1)</f>
        <v>42775.172824074078</v>
      </c>
      <c r="T1055" s="42">
        <f>(((I1055/60)/60)/24)+DATE(1970,1,1)</f>
        <v>42800.172824074078</v>
      </c>
    </row>
    <row r="1056" spans="1:20" customFormat="1" ht="43.5" x14ac:dyDescent="0.35">
      <c r="A1056" s="9">
        <v>1054</v>
      </c>
      <c r="B1056" s="7" t="s">
        <v>1055</v>
      </c>
      <c r="C1056" s="7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2">
        <f>E1056/D1056</f>
        <v>0</v>
      </c>
      <c r="P1056" s="22">
        <f>IF(ISERROR(E1056/L1056),0,E1056/L1056)</f>
        <v>0</v>
      </c>
      <c r="Q1056" s="1" t="s">
        <v>8325</v>
      </c>
      <c r="R1056" s="39" t="s">
        <v>8326</v>
      </c>
      <c r="S1056" s="41">
        <f>(((J1056/60)/60)/24)+DATE(1970,1,1)</f>
        <v>41831.851840277777</v>
      </c>
      <c r="T1056" s="42">
        <f>(((I1056/60)/60)/24)+DATE(1970,1,1)</f>
        <v>41861.916666666664</v>
      </c>
    </row>
    <row r="1057" spans="1:20" customFormat="1" ht="43.5" x14ac:dyDescent="0.35">
      <c r="A1057" s="9">
        <v>1055</v>
      </c>
      <c r="B1057" s="7" t="s">
        <v>1056</v>
      </c>
      <c r="C1057" s="7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2">
        <f>E1057/D1057</f>
        <v>0</v>
      </c>
      <c r="P1057" s="22">
        <f>IF(ISERROR(E1057/L1057),0,E1057/L1057)</f>
        <v>0</v>
      </c>
      <c r="Q1057" s="1" t="s">
        <v>8325</v>
      </c>
      <c r="R1057" s="39" t="s">
        <v>8326</v>
      </c>
      <c r="S1057" s="41">
        <f>(((J1057/60)/60)/24)+DATE(1970,1,1)</f>
        <v>42406.992418981477</v>
      </c>
      <c r="T1057" s="42">
        <f>(((I1057/60)/60)/24)+DATE(1970,1,1)</f>
        <v>42436.992418981477</v>
      </c>
    </row>
    <row r="1058" spans="1:20" customFormat="1" ht="43.5" x14ac:dyDescent="0.35">
      <c r="A1058" s="9">
        <v>1056</v>
      </c>
      <c r="B1058" s="7" t="s">
        <v>1057</v>
      </c>
      <c r="C1058" s="7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2">
        <f>E1058/D1058</f>
        <v>0</v>
      </c>
      <c r="P1058" s="22">
        <f>IF(ISERROR(E1058/L1058),0,E1058/L1058)</f>
        <v>0</v>
      </c>
      <c r="Q1058" s="1" t="s">
        <v>8325</v>
      </c>
      <c r="R1058" s="39" t="s">
        <v>8326</v>
      </c>
      <c r="S1058" s="41">
        <f>(((J1058/60)/60)/24)+DATE(1970,1,1)</f>
        <v>42058.719641203701</v>
      </c>
      <c r="T1058" s="42">
        <f>(((I1058/60)/60)/24)+DATE(1970,1,1)</f>
        <v>42118.677974537044</v>
      </c>
    </row>
    <row r="1059" spans="1:20" customFormat="1" ht="29" x14ac:dyDescent="0.35">
      <c r="A1059" s="9">
        <v>1057</v>
      </c>
      <c r="B1059" s="7" t="s">
        <v>1058</v>
      </c>
      <c r="C1059" s="7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2">
        <f>E1059/D1059</f>
        <v>0</v>
      </c>
      <c r="P1059" s="22">
        <f>IF(ISERROR(E1059/L1059),0,E1059/L1059)</f>
        <v>0</v>
      </c>
      <c r="Q1059" s="1" t="s">
        <v>8325</v>
      </c>
      <c r="R1059" s="39" t="s">
        <v>8326</v>
      </c>
      <c r="S1059" s="41">
        <f>(((J1059/60)/60)/24)+DATE(1970,1,1)</f>
        <v>42678.871331018512</v>
      </c>
      <c r="T1059" s="42">
        <f>(((I1059/60)/60)/24)+DATE(1970,1,1)</f>
        <v>42708.912997685184</v>
      </c>
    </row>
    <row r="1060" spans="1:20" customFormat="1" ht="43.5" x14ac:dyDescent="0.35">
      <c r="A1060" s="9">
        <v>1058</v>
      </c>
      <c r="B1060" s="7" t="s">
        <v>1059</v>
      </c>
      <c r="C1060" s="7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2">
        <f>E1060/D1060</f>
        <v>0</v>
      </c>
      <c r="P1060" s="22">
        <f>IF(ISERROR(E1060/L1060),0,E1060/L1060)</f>
        <v>0</v>
      </c>
      <c r="Q1060" s="1" t="s">
        <v>8325</v>
      </c>
      <c r="R1060" s="39" t="s">
        <v>8326</v>
      </c>
      <c r="S1060" s="41">
        <f>(((J1060/60)/60)/24)+DATE(1970,1,1)</f>
        <v>42047.900960648149</v>
      </c>
      <c r="T1060" s="42">
        <f>(((I1060/60)/60)/24)+DATE(1970,1,1)</f>
        <v>42089</v>
      </c>
    </row>
    <row r="1061" spans="1:20" customFormat="1" x14ac:dyDescent="0.35">
      <c r="A1061" s="9">
        <v>1059</v>
      </c>
      <c r="B1061" s="7" t="s">
        <v>1060</v>
      </c>
      <c r="C1061" s="7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2">
        <f>E1061/D1061</f>
        <v>0</v>
      </c>
      <c r="P1061" s="22">
        <f>IF(ISERROR(E1061/L1061),0,E1061/L1061)</f>
        <v>0</v>
      </c>
      <c r="Q1061" s="1" t="s">
        <v>8325</v>
      </c>
      <c r="R1061" s="39" t="s">
        <v>8326</v>
      </c>
      <c r="S1061" s="41">
        <f>(((J1061/60)/60)/24)+DATE(1970,1,1)</f>
        <v>42046.79</v>
      </c>
      <c r="T1061" s="42">
        <f>(((I1061/60)/60)/24)+DATE(1970,1,1)</f>
        <v>42076.748333333337</v>
      </c>
    </row>
    <row r="1062" spans="1:20" customFormat="1" ht="43.5" x14ac:dyDescent="0.35">
      <c r="A1062" s="9">
        <v>1060</v>
      </c>
      <c r="B1062" s="7" t="s">
        <v>1061</v>
      </c>
      <c r="C1062" s="7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2">
        <f>E1062/D1062</f>
        <v>0.01</v>
      </c>
      <c r="P1062" s="22">
        <f>IF(ISERROR(E1062/L1062),0,E1062/L1062)</f>
        <v>50</v>
      </c>
      <c r="Q1062" s="1" t="s">
        <v>8325</v>
      </c>
      <c r="R1062" s="39" t="s">
        <v>8326</v>
      </c>
      <c r="S1062" s="41">
        <f>(((J1062/60)/60)/24)+DATE(1970,1,1)</f>
        <v>42079.913113425922</v>
      </c>
      <c r="T1062" s="42">
        <f>(((I1062/60)/60)/24)+DATE(1970,1,1)</f>
        <v>42109.913113425922</v>
      </c>
    </row>
    <row r="1063" spans="1:20" customFormat="1" ht="29" x14ac:dyDescent="0.35">
      <c r="A1063" s="9">
        <v>1061</v>
      </c>
      <c r="B1063" s="7" t="s">
        <v>1062</v>
      </c>
      <c r="C1063" s="7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2">
        <f>E1063/D1063</f>
        <v>0</v>
      </c>
      <c r="P1063" s="22">
        <f>IF(ISERROR(E1063/L1063),0,E1063/L1063)</f>
        <v>0</v>
      </c>
      <c r="Q1063" s="1" t="s">
        <v>8325</v>
      </c>
      <c r="R1063" s="39" t="s">
        <v>8326</v>
      </c>
      <c r="S1063" s="41">
        <f>(((J1063/60)/60)/24)+DATE(1970,1,1)</f>
        <v>42432.276712962965</v>
      </c>
      <c r="T1063" s="42">
        <f>(((I1063/60)/60)/24)+DATE(1970,1,1)</f>
        <v>42492.041666666672</v>
      </c>
    </row>
    <row r="1064" spans="1:20" customFormat="1" x14ac:dyDescent="0.35">
      <c r="A1064" s="9">
        <v>1062</v>
      </c>
      <c r="B1064" s="7" t="s">
        <v>1063</v>
      </c>
      <c r="C1064" s="7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2">
        <f>E1064/D1064</f>
        <v>0.95477386934673369</v>
      </c>
      <c r="P1064" s="22">
        <f>IF(ISERROR(E1064/L1064),0,E1064/L1064)</f>
        <v>47.5</v>
      </c>
      <c r="Q1064" s="1" t="s">
        <v>8325</v>
      </c>
      <c r="R1064" s="39" t="s">
        <v>8326</v>
      </c>
      <c r="S1064" s="41">
        <f>(((J1064/60)/60)/24)+DATE(1970,1,1)</f>
        <v>42556.807187500002</v>
      </c>
      <c r="T1064" s="42">
        <f>(((I1064/60)/60)/24)+DATE(1970,1,1)</f>
        <v>42563.807187500002</v>
      </c>
    </row>
    <row r="1065" spans="1:20" customFormat="1" ht="43.5" x14ac:dyDescent="0.35">
      <c r="A1065" s="9">
        <v>1063</v>
      </c>
      <c r="B1065" s="7" t="s">
        <v>1064</v>
      </c>
      <c r="C1065" s="7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2">
        <f>E1065/D1065</f>
        <v>0</v>
      </c>
      <c r="P1065" s="22">
        <f>IF(ISERROR(E1065/L1065),0,E1065/L1065)</f>
        <v>0</v>
      </c>
      <c r="Q1065" s="1" t="s">
        <v>8325</v>
      </c>
      <c r="R1065" s="39" t="s">
        <v>8326</v>
      </c>
      <c r="S1065" s="41">
        <f>(((J1065/60)/60)/24)+DATE(1970,1,1)</f>
        <v>42583.030810185184</v>
      </c>
      <c r="T1065" s="42">
        <f>(((I1065/60)/60)/24)+DATE(1970,1,1)</f>
        <v>42613.030810185184</v>
      </c>
    </row>
    <row r="1066" spans="1:20" customFormat="1" ht="43.5" x14ac:dyDescent="0.35">
      <c r="A1066" s="9">
        <v>1064</v>
      </c>
      <c r="B1066" s="7" t="s">
        <v>1065</v>
      </c>
      <c r="C1066" s="7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2">
        <f>E1066/D1066</f>
        <v>8.9744444444444446E-2</v>
      </c>
      <c r="P1066" s="22">
        <f>IF(ISERROR(E1066/L1066),0,E1066/L1066)</f>
        <v>65.666666666666671</v>
      </c>
      <c r="Q1066" s="1" t="s">
        <v>8327</v>
      </c>
      <c r="R1066" s="39" t="s">
        <v>8328</v>
      </c>
      <c r="S1066" s="41">
        <f>(((J1066/60)/60)/24)+DATE(1970,1,1)</f>
        <v>41417.228043981479</v>
      </c>
      <c r="T1066" s="42">
        <f>(((I1066/60)/60)/24)+DATE(1970,1,1)</f>
        <v>41462.228043981479</v>
      </c>
    </row>
    <row r="1067" spans="1:20" customFormat="1" ht="43.5" x14ac:dyDescent="0.35">
      <c r="A1067" s="9">
        <v>1065</v>
      </c>
      <c r="B1067" s="7" t="s">
        <v>1066</v>
      </c>
      <c r="C1067" s="7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2">
        <f>E1067/D1067</f>
        <v>2.7E-2</v>
      </c>
      <c r="P1067" s="22">
        <f>IF(ISERROR(E1067/L1067),0,E1067/L1067)</f>
        <v>16.2</v>
      </c>
      <c r="Q1067" s="1" t="s">
        <v>8327</v>
      </c>
      <c r="R1067" s="39" t="s">
        <v>8328</v>
      </c>
      <c r="S1067" s="41">
        <f>(((J1067/60)/60)/24)+DATE(1970,1,1)</f>
        <v>41661.381041666667</v>
      </c>
      <c r="T1067" s="42">
        <f>(((I1067/60)/60)/24)+DATE(1970,1,1)</f>
        <v>41689.381041666667</v>
      </c>
    </row>
    <row r="1068" spans="1:20" customFormat="1" ht="43.5" x14ac:dyDescent="0.35">
      <c r="A1068" s="9">
        <v>1066</v>
      </c>
      <c r="B1068" s="7" t="s">
        <v>1067</v>
      </c>
      <c r="C1068" s="7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2">
        <f>E1068/D1068</f>
        <v>3.3673333333333333E-2</v>
      </c>
      <c r="P1068" s="22">
        <f>IF(ISERROR(E1068/L1068),0,E1068/L1068)</f>
        <v>34.128378378378379</v>
      </c>
      <c r="Q1068" s="1" t="s">
        <v>8327</v>
      </c>
      <c r="R1068" s="39" t="s">
        <v>8328</v>
      </c>
      <c r="S1068" s="41">
        <f>(((J1068/60)/60)/24)+DATE(1970,1,1)</f>
        <v>41445.962754629632</v>
      </c>
      <c r="T1068" s="42">
        <f>(((I1068/60)/60)/24)+DATE(1970,1,1)</f>
        <v>41490.962754629632</v>
      </c>
    </row>
    <row r="1069" spans="1:20" customFormat="1" ht="43.5" x14ac:dyDescent="0.35">
      <c r="A1069" s="9">
        <v>1067</v>
      </c>
      <c r="B1069" s="7" t="s">
        <v>1068</v>
      </c>
      <c r="C1069" s="7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2">
        <f>E1069/D1069</f>
        <v>0.26</v>
      </c>
      <c r="P1069" s="22">
        <f>IF(ISERROR(E1069/L1069),0,E1069/L1069)</f>
        <v>13</v>
      </c>
      <c r="Q1069" s="1" t="s">
        <v>8327</v>
      </c>
      <c r="R1069" s="39" t="s">
        <v>8328</v>
      </c>
      <c r="S1069" s="41">
        <f>(((J1069/60)/60)/24)+DATE(1970,1,1)</f>
        <v>41599.855682870373</v>
      </c>
      <c r="T1069" s="42">
        <f>(((I1069/60)/60)/24)+DATE(1970,1,1)</f>
        <v>41629.855682870373</v>
      </c>
    </row>
    <row r="1070" spans="1:20" customFormat="1" ht="43.5" x14ac:dyDescent="0.35">
      <c r="A1070" s="9">
        <v>1068</v>
      </c>
      <c r="B1070" s="7" t="s">
        <v>1069</v>
      </c>
      <c r="C1070" s="7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2">
        <f>E1070/D1070</f>
        <v>1.5E-3</v>
      </c>
      <c r="P1070" s="22">
        <f>IF(ISERROR(E1070/L1070),0,E1070/L1070)</f>
        <v>11.25</v>
      </c>
      <c r="Q1070" s="1" t="s">
        <v>8327</v>
      </c>
      <c r="R1070" s="39" t="s">
        <v>8328</v>
      </c>
      <c r="S1070" s="41">
        <f>(((J1070/60)/60)/24)+DATE(1970,1,1)</f>
        <v>42440.371111111104</v>
      </c>
      <c r="T1070" s="42">
        <f>(((I1070/60)/60)/24)+DATE(1970,1,1)</f>
        <v>42470.329444444447</v>
      </c>
    </row>
    <row r="1071" spans="1:20" customFormat="1" ht="43.5" x14ac:dyDescent="0.35">
      <c r="A1071" s="9">
        <v>1069</v>
      </c>
      <c r="B1071" s="7" t="s">
        <v>1070</v>
      </c>
      <c r="C1071" s="7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2">
        <f>E1071/D1071</f>
        <v>0.38636363636363635</v>
      </c>
      <c r="P1071" s="22">
        <f>IF(ISERROR(E1071/L1071),0,E1071/L1071)</f>
        <v>40.476190476190474</v>
      </c>
      <c r="Q1071" s="1" t="s">
        <v>8327</v>
      </c>
      <c r="R1071" s="39" t="s">
        <v>8328</v>
      </c>
      <c r="S1071" s="41">
        <f>(((J1071/60)/60)/24)+DATE(1970,1,1)</f>
        <v>41572.229849537034</v>
      </c>
      <c r="T1071" s="42">
        <f>(((I1071/60)/60)/24)+DATE(1970,1,1)</f>
        <v>41604.271516203706</v>
      </c>
    </row>
    <row r="1072" spans="1:20" customFormat="1" ht="43.5" x14ac:dyDescent="0.35">
      <c r="A1072" s="9">
        <v>1070</v>
      </c>
      <c r="B1072" s="7" t="s">
        <v>1071</v>
      </c>
      <c r="C1072" s="7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2">
        <f>E1072/D1072</f>
        <v>7.0000000000000001E-3</v>
      </c>
      <c r="P1072" s="22">
        <f>IF(ISERROR(E1072/L1072),0,E1072/L1072)</f>
        <v>35</v>
      </c>
      <c r="Q1072" s="1" t="s">
        <v>8327</v>
      </c>
      <c r="R1072" s="39" t="s">
        <v>8328</v>
      </c>
      <c r="S1072" s="41">
        <f>(((J1072/60)/60)/24)+DATE(1970,1,1)</f>
        <v>41163.011828703704</v>
      </c>
      <c r="T1072" s="42">
        <f>(((I1072/60)/60)/24)+DATE(1970,1,1)</f>
        <v>41183.011828703704</v>
      </c>
    </row>
    <row r="1073" spans="1:20" customFormat="1" ht="43.5" x14ac:dyDescent="0.35">
      <c r="A1073" s="9">
        <v>1071</v>
      </c>
      <c r="B1073" s="7" t="s">
        <v>1072</v>
      </c>
      <c r="C1073" s="7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2">
        <f>E1073/D1073</f>
        <v>0</v>
      </c>
      <c r="P1073" s="22">
        <f>IF(ISERROR(E1073/L1073),0,E1073/L1073)</f>
        <v>0</v>
      </c>
      <c r="Q1073" s="1" t="s">
        <v>8327</v>
      </c>
      <c r="R1073" s="39" t="s">
        <v>8328</v>
      </c>
      <c r="S1073" s="41">
        <f>(((J1073/60)/60)/24)+DATE(1970,1,1)</f>
        <v>42295.753391203703</v>
      </c>
      <c r="T1073" s="42">
        <f>(((I1073/60)/60)/24)+DATE(1970,1,1)</f>
        <v>42325.795057870375</v>
      </c>
    </row>
    <row r="1074" spans="1:20" customFormat="1" ht="43.5" x14ac:dyDescent="0.35">
      <c r="A1074" s="9">
        <v>1072</v>
      </c>
      <c r="B1074" s="7" t="s">
        <v>1073</v>
      </c>
      <c r="C1074" s="7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2">
        <f>E1074/D1074</f>
        <v>6.8000000000000005E-4</v>
      </c>
      <c r="P1074" s="22">
        <f>IF(ISERROR(E1074/L1074),0,E1074/L1074)</f>
        <v>12.75</v>
      </c>
      <c r="Q1074" s="1" t="s">
        <v>8327</v>
      </c>
      <c r="R1074" s="39" t="s">
        <v>8328</v>
      </c>
      <c r="S1074" s="41">
        <f>(((J1074/60)/60)/24)+DATE(1970,1,1)</f>
        <v>41645.832141203704</v>
      </c>
      <c r="T1074" s="42">
        <f>(((I1074/60)/60)/24)+DATE(1970,1,1)</f>
        <v>41675.832141203704</v>
      </c>
    </row>
    <row r="1075" spans="1:20" customFormat="1" ht="29" x14ac:dyDescent="0.35">
      <c r="A1075" s="9">
        <v>1073</v>
      </c>
      <c r="B1075" s="7" t="s">
        <v>1074</v>
      </c>
      <c r="C1075" s="7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2">
        <f>E1075/D1075</f>
        <v>1.3333333333333334E-2</v>
      </c>
      <c r="P1075" s="22">
        <f>IF(ISERROR(E1075/L1075),0,E1075/L1075)</f>
        <v>10</v>
      </c>
      <c r="Q1075" s="1" t="s">
        <v>8327</v>
      </c>
      <c r="R1075" s="39" t="s">
        <v>8328</v>
      </c>
      <c r="S1075" s="41">
        <f>(((J1075/60)/60)/24)+DATE(1970,1,1)</f>
        <v>40802.964594907404</v>
      </c>
      <c r="T1075" s="42">
        <f>(((I1075/60)/60)/24)+DATE(1970,1,1)</f>
        <v>40832.964594907404</v>
      </c>
    </row>
    <row r="1076" spans="1:20" customFormat="1" ht="43.5" x14ac:dyDescent="0.35">
      <c r="A1076" s="9">
        <v>1074</v>
      </c>
      <c r="B1076" s="7" t="s">
        <v>1075</v>
      </c>
      <c r="C1076" s="7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2">
        <f>E1076/D1076</f>
        <v>6.3092592592592589E-2</v>
      </c>
      <c r="P1076" s="22">
        <f>IF(ISERROR(E1076/L1076),0,E1076/L1076)</f>
        <v>113.56666666666666</v>
      </c>
      <c r="Q1076" s="1" t="s">
        <v>8327</v>
      </c>
      <c r="R1076" s="39" t="s">
        <v>8328</v>
      </c>
      <c r="S1076" s="41">
        <f>(((J1076/60)/60)/24)+DATE(1970,1,1)</f>
        <v>41613.172974537039</v>
      </c>
      <c r="T1076" s="42">
        <f>(((I1076/60)/60)/24)+DATE(1970,1,1)</f>
        <v>41643.172974537039</v>
      </c>
    </row>
    <row r="1077" spans="1:20" customFormat="1" ht="29" x14ac:dyDescent="0.35">
      <c r="A1077" s="9">
        <v>1075</v>
      </c>
      <c r="B1077" s="7" t="s">
        <v>1076</v>
      </c>
      <c r="C1077" s="7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2">
        <f>E1077/D1077</f>
        <v>4.4999999999999998E-2</v>
      </c>
      <c r="P1077" s="22">
        <f>IF(ISERROR(E1077/L1077),0,E1077/L1077)</f>
        <v>15</v>
      </c>
      <c r="Q1077" s="1" t="s">
        <v>8327</v>
      </c>
      <c r="R1077" s="39" t="s">
        <v>8328</v>
      </c>
      <c r="S1077" s="41">
        <f>(((J1077/60)/60)/24)+DATE(1970,1,1)</f>
        <v>41005.904120370367</v>
      </c>
      <c r="T1077" s="42">
        <f>(((I1077/60)/60)/24)+DATE(1970,1,1)</f>
        <v>41035.904120370367</v>
      </c>
    </row>
    <row r="1078" spans="1:20" customFormat="1" ht="43.5" x14ac:dyDescent="0.35">
      <c r="A1078" s="9">
        <v>1076</v>
      </c>
      <c r="B1078" s="7" t="s">
        <v>1077</v>
      </c>
      <c r="C1078" s="7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2">
        <f>E1078/D1078</f>
        <v>0.62765333333333329</v>
      </c>
      <c r="P1078" s="22">
        <f>IF(ISERROR(E1078/L1078),0,E1078/L1078)</f>
        <v>48.281025641025643</v>
      </c>
      <c r="Q1078" s="1" t="s">
        <v>8327</v>
      </c>
      <c r="R1078" s="39" t="s">
        <v>8328</v>
      </c>
      <c r="S1078" s="41">
        <f>(((J1078/60)/60)/24)+DATE(1970,1,1)</f>
        <v>41838.377893518518</v>
      </c>
      <c r="T1078" s="42">
        <f>(((I1078/60)/60)/24)+DATE(1970,1,1)</f>
        <v>41893.377893518518</v>
      </c>
    </row>
    <row r="1079" spans="1:20" customFormat="1" ht="43.5" x14ac:dyDescent="0.35">
      <c r="A1079" s="9">
        <v>1077</v>
      </c>
      <c r="B1079" s="7" t="s">
        <v>1078</v>
      </c>
      <c r="C1079" s="7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2">
        <f>E1079/D1079</f>
        <v>0.29376000000000002</v>
      </c>
      <c r="P1079" s="22">
        <f>IF(ISERROR(E1079/L1079),0,E1079/L1079)</f>
        <v>43.976047904191617</v>
      </c>
      <c r="Q1079" s="1" t="s">
        <v>8327</v>
      </c>
      <c r="R1079" s="39" t="s">
        <v>8328</v>
      </c>
      <c r="S1079" s="41">
        <f>(((J1079/60)/60)/24)+DATE(1970,1,1)</f>
        <v>42353.16679398148</v>
      </c>
      <c r="T1079" s="42">
        <f>(((I1079/60)/60)/24)+DATE(1970,1,1)</f>
        <v>42383.16679398148</v>
      </c>
    </row>
    <row r="1080" spans="1:20" customFormat="1" ht="43.5" x14ac:dyDescent="0.35">
      <c r="A1080" s="9">
        <v>1078</v>
      </c>
      <c r="B1080" s="7" t="s">
        <v>1079</v>
      </c>
      <c r="C1080" s="7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2">
        <f>E1080/D1080</f>
        <v>7.4999999999999997E-2</v>
      </c>
      <c r="P1080" s="22">
        <f>IF(ISERROR(E1080/L1080),0,E1080/L1080)</f>
        <v>9</v>
      </c>
      <c r="Q1080" s="1" t="s">
        <v>8327</v>
      </c>
      <c r="R1080" s="39" t="s">
        <v>8328</v>
      </c>
      <c r="S1080" s="41">
        <f>(((J1080/60)/60)/24)+DATE(1970,1,1)</f>
        <v>40701.195844907408</v>
      </c>
      <c r="T1080" s="42">
        <f>(((I1080/60)/60)/24)+DATE(1970,1,1)</f>
        <v>40746.195844907408</v>
      </c>
    </row>
    <row r="1081" spans="1:20" customFormat="1" ht="43.5" x14ac:dyDescent="0.35">
      <c r="A1081" s="9">
        <v>1079</v>
      </c>
      <c r="B1081" s="7" t="s">
        <v>1080</v>
      </c>
      <c r="C1081" s="7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2">
        <f>E1081/D1081</f>
        <v>2.6076923076923077E-2</v>
      </c>
      <c r="P1081" s="22">
        <f>IF(ISERROR(E1081/L1081),0,E1081/L1081)</f>
        <v>37.666666666666664</v>
      </c>
      <c r="Q1081" s="1" t="s">
        <v>8327</v>
      </c>
      <c r="R1081" s="39" t="s">
        <v>8328</v>
      </c>
      <c r="S1081" s="41">
        <f>(((J1081/60)/60)/24)+DATE(1970,1,1)</f>
        <v>42479.566388888896</v>
      </c>
      <c r="T1081" s="42">
        <f>(((I1081/60)/60)/24)+DATE(1970,1,1)</f>
        <v>42504.566388888896</v>
      </c>
    </row>
    <row r="1082" spans="1:20" customFormat="1" ht="29" x14ac:dyDescent="0.35">
      <c r="A1082" s="9">
        <v>1080</v>
      </c>
      <c r="B1082" s="7" t="s">
        <v>1081</v>
      </c>
      <c r="C1082" s="7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2">
        <f>E1082/D1082</f>
        <v>9.1050000000000006E-2</v>
      </c>
      <c r="P1082" s="22">
        <f>IF(ISERROR(E1082/L1082),0,E1082/L1082)</f>
        <v>18.581632653061224</v>
      </c>
      <c r="Q1082" s="1" t="s">
        <v>8327</v>
      </c>
      <c r="R1082" s="39" t="s">
        <v>8328</v>
      </c>
      <c r="S1082" s="41">
        <f>(((J1082/60)/60)/24)+DATE(1970,1,1)</f>
        <v>41740.138113425928</v>
      </c>
      <c r="T1082" s="42">
        <f>(((I1082/60)/60)/24)+DATE(1970,1,1)</f>
        <v>41770.138113425928</v>
      </c>
    </row>
    <row r="1083" spans="1:20" customFormat="1" ht="43.5" x14ac:dyDescent="0.35">
      <c r="A1083" s="9">
        <v>1081</v>
      </c>
      <c r="B1083" s="7" t="s">
        <v>1082</v>
      </c>
      <c r="C1083" s="7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2">
        <f>E1083/D1083</f>
        <v>1.7647058823529413E-4</v>
      </c>
      <c r="P1083" s="22">
        <f>IF(ISERROR(E1083/L1083),0,E1083/L1083)</f>
        <v>3</v>
      </c>
      <c r="Q1083" s="1" t="s">
        <v>8327</v>
      </c>
      <c r="R1083" s="39" t="s">
        <v>8328</v>
      </c>
      <c r="S1083" s="41">
        <f>(((J1083/60)/60)/24)+DATE(1970,1,1)</f>
        <v>42002.926990740743</v>
      </c>
      <c r="T1083" s="42">
        <f>(((I1083/60)/60)/24)+DATE(1970,1,1)</f>
        <v>42032.926990740743</v>
      </c>
    </row>
    <row r="1084" spans="1:20" customFormat="1" ht="29" x14ac:dyDescent="0.35">
      <c r="A1084" s="9">
        <v>1082</v>
      </c>
      <c r="B1084" s="7" t="s">
        <v>1083</v>
      </c>
      <c r="C1084" s="7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2">
        <f>E1084/D1084</f>
        <v>5.5999999999999999E-3</v>
      </c>
      <c r="P1084" s="22">
        <f>IF(ISERROR(E1084/L1084),0,E1084/L1084)</f>
        <v>18.666666666666668</v>
      </c>
      <c r="Q1084" s="1" t="s">
        <v>8327</v>
      </c>
      <c r="R1084" s="39" t="s">
        <v>8328</v>
      </c>
      <c r="S1084" s="41">
        <f>(((J1084/60)/60)/24)+DATE(1970,1,1)</f>
        <v>41101.906111111115</v>
      </c>
      <c r="T1084" s="42">
        <f>(((I1084/60)/60)/24)+DATE(1970,1,1)</f>
        <v>41131.906111111115</v>
      </c>
    </row>
    <row r="1085" spans="1:20" customFormat="1" ht="43.5" x14ac:dyDescent="0.35">
      <c r="A1085" s="9">
        <v>1083</v>
      </c>
      <c r="B1085" s="7" t="s">
        <v>1084</v>
      </c>
      <c r="C1085" s="7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2">
        <f>E1085/D1085</f>
        <v>8.2000000000000007E-3</v>
      </c>
      <c r="P1085" s="22">
        <f>IF(ISERROR(E1085/L1085),0,E1085/L1085)</f>
        <v>410</v>
      </c>
      <c r="Q1085" s="1" t="s">
        <v>8327</v>
      </c>
      <c r="R1085" s="39" t="s">
        <v>8328</v>
      </c>
      <c r="S1085" s="41">
        <f>(((J1085/60)/60)/24)+DATE(1970,1,1)</f>
        <v>41793.659525462965</v>
      </c>
      <c r="T1085" s="42">
        <f>(((I1085/60)/60)/24)+DATE(1970,1,1)</f>
        <v>41853.659525462965</v>
      </c>
    </row>
    <row r="1086" spans="1:20" customFormat="1" x14ac:dyDescent="0.35">
      <c r="A1086" s="9">
        <v>1084</v>
      </c>
      <c r="B1086" s="7" t="s">
        <v>1085</v>
      </c>
      <c r="C1086" s="7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2">
        <f>E1086/D1086</f>
        <v>0</v>
      </c>
      <c r="P1086" s="22">
        <f>IF(ISERROR(E1086/L1086),0,E1086/L1086)</f>
        <v>0</v>
      </c>
      <c r="Q1086" s="1" t="s">
        <v>8327</v>
      </c>
      <c r="R1086" s="39" t="s">
        <v>8328</v>
      </c>
      <c r="S1086" s="41">
        <f>(((J1086/60)/60)/24)+DATE(1970,1,1)</f>
        <v>41829.912083333329</v>
      </c>
      <c r="T1086" s="42">
        <f>(((I1086/60)/60)/24)+DATE(1970,1,1)</f>
        <v>41859.912083333329</v>
      </c>
    </row>
    <row r="1087" spans="1:20" customFormat="1" ht="29" x14ac:dyDescent="0.35">
      <c r="A1087" s="9">
        <v>1085</v>
      </c>
      <c r="B1087" s="7" t="s">
        <v>1086</v>
      </c>
      <c r="C1087" s="7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2">
        <f>E1087/D1087</f>
        <v>3.4200000000000001E-2</v>
      </c>
      <c r="P1087" s="22">
        <f>IF(ISERROR(E1087/L1087),0,E1087/L1087)</f>
        <v>114</v>
      </c>
      <c r="Q1087" s="1" t="s">
        <v>8327</v>
      </c>
      <c r="R1087" s="39" t="s">
        <v>8328</v>
      </c>
      <c r="S1087" s="41">
        <f>(((J1087/60)/60)/24)+DATE(1970,1,1)</f>
        <v>42413.671006944445</v>
      </c>
      <c r="T1087" s="42">
        <f>(((I1087/60)/60)/24)+DATE(1970,1,1)</f>
        <v>42443.629340277781</v>
      </c>
    </row>
    <row r="1088" spans="1:20" customFormat="1" x14ac:dyDescent="0.35">
      <c r="A1088" s="9">
        <v>1086</v>
      </c>
      <c r="B1088" s="7" t="s">
        <v>1087</v>
      </c>
      <c r="C1088" s="7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2">
        <f>E1088/D1088</f>
        <v>8.3333333333333339E-4</v>
      </c>
      <c r="P1088" s="22">
        <f>IF(ISERROR(E1088/L1088),0,E1088/L1088)</f>
        <v>7.5</v>
      </c>
      <c r="Q1088" s="1" t="s">
        <v>8327</v>
      </c>
      <c r="R1088" s="39" t="s">
        <v>8328</v>
      </c>
      <c r="S1088" s="41">
        <f>(((J1088/60)/60)/24)+DATE(1970,1,1)</f>
        <v>41845.866793981484</v>
      </c>
      <c r="T1088" s="42">
        <f>(((I1088/60)/60)/24)+DATE(1970,1,1)</f>
        <v>41875.866793981484</v>
      </c>
    </row>
    <row r="1089" spans="1:20" customFormat="1" ht="43.5" x14ac:dyDescent="0.35">
      <c r="A1089" s="9">
        <v>1087</v>
      </c>
      <c r="B1089" s="7" t="s">
        <v>1088</v>
      </c>
      <c r="C1089" s="7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2">
        <f>E1089/D1089</f>
        <v>0</v>
      </c>
      <c r="P1089" s="22">
        <f>IF(ISERROR(E1089/L1089),0,E1089/L1089)</f>
        <v>0</v>
      </c>
      <c r="Q1089" s="1" t="s">
        <v>8327</v>
      </c>
      <c r="R1089" s="39" t="s">
        <v>8328</v>
      </c>
      <c r="S1089" s="41">
        <f>(((J1089/60)/60)/24)+DATE(1970,1,1)</f>
        <v>41775.713969907411</v>
      </c>
      <c r="T1089" s="42">
        <f>(((I1089/60)/60)/24)+DATE(1970,1,1)</f>
        <v>41805.713969907411</v>
      </c>
    </row>
    <row r="1090" spans="1:20" customFormat="1" ht="29" x14ac:dyDescent="0.35">
      <c r="A1090" s="9">
        <v>1088</v>
      </c>
      <c r="B1090" s="7" t="s">
        <v>1089</v>
      </c>
      <c r="C1090" s="7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2">
        <f>E1090/D1090</f>
        <v>0.14182977777777778</v>
      </c>
      <c r="P1090" s="22">
        <f>IF(ISERROR(E1090/L1090),0,E1090/L1090)</f>
        <v>43.41727891156463</v>
      </c>
      <c r="Q1090" s="1" t="s">
        <v>8327</v>
      </c>
      <c r="R1090" s="39" t="s">
        <v>8328</v>
      </c>
      <c r="S1090" s="41">
        <f>(((J1090/60)/60)/24)+DATE(1970,1,1)</f>
        <v>41723.799386574072</v>
      </c>
      <c r="T1090" s="42">
        <f>(((I1090/60)/60)/24)+DATE(1970,1,1)</f>
        <v>41753.799386574072</v>
      </c>
    </row>
    <row r="1091" spans="1:20" customFormat="1" ht="29" x14ac:dyDescent="0.35">
      <c r="A1091" s="9">
        <v>1089</v>
      </c>
      <c r="B1091" s="7" t="s">
        <v>1090</v>
      </c>
      <c r="C1091" s="7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2">
        <f>E1091/D1091</f>
        <v>7.8266666666666665E-2</v>
      </c>
      <c r="P1091" s="22">
        <f>IF(ISERROR(E1091/L1091),0,E1091/L1091)</f>
        <v>23.959183673469386</v>
      </c>
      <c r="Q1091" s="1" t="s">
        <v>8327</v>
      </c>
      <c r="R1091" s="39" t="s">
        <v>8328</v>
      </c>
      <c r="S1091" s="41">
        <f>(((J1091/60)/60)/24)+DATE(1970,1,1)</f>
        <v>42151.189525462964</v>
      </c>
      <c r="T1091" s="42">
        <f>(((I1091/60)/60)/24)+DATE(1970,1,1)</f>
        <v>42181.189525462964</v>
      </c>
    </row>
    <row r="1092" spans="1:20" customFormat="1" ht="43.5" x14ac:dyDescent="0.35">
      <c r="A1092" s="9">
        <v>1090</v>
      </c>
      <c r="B1092" s="7" t="s">
        <v>1091</v>
      </c>
      <c r="C1092" s="7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2">
        <f>E1092/D1092</f>
        <v>3.8464497269020693E-4</v>
      </c>
      <c r="P1092" s="22">
        <f>IF(ISERROR(E1092/L1092),0,E1092/L1092)</f>
        <v>5</v>
      </c>
      <c r="Q1092" s="1" t="s">
        <v>8327</v>
      </c>
      <c r="R1092" s="39" t="s">
        <v>8328</v>
      </c>
      <c r="S1092" s="41">
        <f>(((J1092/60)/60)/24)+DATE(1970,1,1)</f>
        <v>42123.185798611114</v>
      </c>
      <c r="T1092" s="42">
        <f>(((I1092/60)/60)/24)+DATE(1970,1,1)</f>
        <v>42153.185798611114</v>
      </c>
    </row>
    <row r="1093" spans="1:20" customFormat="1" ht="43.5" x14ac:dyDescent="0.35">
      <c r="A1093" s="9">
        <v>1091</v>
      </c>
      <c r="B1093" s="7" t="s">
        <v>1092</v>
      </c>
      <c r="C1093" s="7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2">
        <f>E1093/D1093</f>
        <v>0.125</v>
      </c>
      <c r="P1093" s="22">
        <f>IF(ISERROR(E1093/L1093),0,E1093/L1093)</f>
        <v>12.5</v>
      </c>
      <c r="Q1093" s="1" t="s">
        <v>8327</v>
      </c>
      <c r="R1093" s="39" t="s">
        <v>8328</v>
      </c>
      <c r="S1093" s="41">
        <f>(((J1093/60)/60)/24)+DATE(1970,1,1)</f>
        <v>42440.820277777777</v>
      </c>
      <c r="T1093" s="42">
        <f>(((I1093/60)/60)/24)+DATE(1970,1,1)</f>
        <v>42470.778611111105</v>
      </c>
    </row>
    <row r="1094" spans="1:20" customFormat="1" ht="43.5" x14ac:dyDescent="0.35">
      <c r="A1094" s="9">
        <v>1092</v>
      </c>
      <c r="B1094" s="7" t="s">
        <v>1093</v>
      </c>
      <c r="C1094" s="7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2">
        <f>E1094/D1094</f>
        <v>1.0500000000000001E-2</v>
      </c>
      <c r="P1094" s="22">
        <f>IF(ISERROR(E1094/L1094),0,E1094/L1094)</f>
        <v>3</v>
      </c>
      <c r="Q1094" s="1" t="s">
        <v>8327</v>
      </c>
      <c r="R1094" s="39" t="s">
        <v>8328</v>
      </c>
      <c r="S1094" s="41">
        <f>(((J1094/60)/60)/24)+DATE(1970,1,1)</f>
        <v>41250.025902777779</v>
      </c>
      <c r="T1094" s="42">
        <f>(((I1094/60)/60)/24)+DATE(1970,1,1)</f>
        <v>41280.025902777779</v>
      </c>
    </row>
    <row r="1095" spans="1:20" customFormat="1" ht="43.5" x14ac:dyDescent="0.35">
      <c r="A1095" s="9">
        <v>1093</v>
      </c>
      <c r="B1095" s="7" t="s">
        <v>1094</v>
      </c>
      <c r="C1095" s="7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2">
        <f>E1095/D1095</f>
        <v>0.14083333333333334</v>
      </c>
      <c r="P1095" s="22">
        <f>IF(ISERROR(E1095/L1095),0,E1095/L1095)</f>
        <v>10.5625</v>
      </c>
      <c r="Q1095" s="1" t="s">
        <v>8327</v>
      </c>
      <c r="R1095" s="39" t="s">
        <v>8328</v>
      </c>
      <c r="S1095" s="41">
        <f>(((J1095/60)/60)/24)+DATE(1970,1,1)</f>
        <v>42396.973807870367</v>
      </c>
      <c r="T1095" s="42">
        <f>(((I1095/60)/60)/24)+DATE(1970,1,1)</f>
        <v>42411.973807870367</v>
      </c>
    </row>
    <row r="1096" spans="1:20" customFormat="1" ht="43.5" x14ac:dyDescent="0.35">
      <c r="A1096" s="9">
        <v>1094</v>
      </c>
      <c r="B1096" s="7" t="s">
        <v>1095</v>
      </c>
      <c r="C1096" s="7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2">
        <f>E1096/D1096</f>
        <v>0.18300055555555556</v>
      </c>
      <c r="P1096" s="22">
        <f>IF(ISERROR(E1096/L1096),0,E1096/L1096)</f>
        <v>122.00037037037038</v>
      </c>
      <c r="Q1096" s="1" t="s">
        <v>8327</v>
      </c>
      <c r="R1096" s="39" t="s">
        <v>8328</v>
      </c>
      <c r="S1096" s="41">
        <f>(((J1096/60)/60)/24)+DATE(1970,1,1)</f>
        <v>40795.713344907403</v>
      </c>
      <c r="T1096" s="42">
        <f>(((I1096/60)/60)/24)+DATE(1970,1,1)</f>
        <v>40825.713344907403</v>
      </c>
    </row>
    <row r="1097" spans="1:20" customFormat="1" ht="43.5" x14ac:dyDescent="0.35">
      <c r="A1097" s="9">
        <v>1095</v>
      </c>
      <c r="B1097" s="7" t="s">
        <v>1096</v>
      </c>
      <c r="C1097" s="7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2">
        <f>E1097/D1097</f>
        <v>5.0347999999999997E-2</v>
      </c>
      <c r="P1097" s="22">
        <f>IF(ISERROR(E1097/L1097),0,E1097/L1097)</f>
        <v>267.80851063829789</v>
      </c>
      <c r="Q1097" s="1" t="s">
        <v>8327</v>
      </c>
      <c r="R1097" s="39" t="s">
        <v>8328</v>
      </c>
      <c r="S1097" s="41">
        <f>(((J1097/60)/60)/24)+DATE(1970,1,1)</f>
        <v>41486.537268518521</v>
      </c>
      <c r="T1097" s="42">
        <f>(((I1097/60)/60)/24)+DATE(1970,1,1)</f>
        <v>41516.537268518521</v>
      </c>
    </row>
    <row r="1098" spans="1:20" customFormat="1" ht="43.5" x14ac:dyDescent="0.35">
      <c r="A1098" s="9">
        <v>1096</v>
      </c>
      <c r="B1098" s="7" t="s">
        <v>1097</v>
      </c>
      <c r="C1098" s="7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2">
        <f>E1098/D1098</f>
        <v>0.17933333333333334</v>
      </c>
      <c r="P1098" s="22">
        <f>IF(ISERROR(E1098/L1098),0,E1098/L1098)</f>
        <v>74.206896551724142</v>
      </c>
      <c r="Q1098" s="1" t="s">
        <v>8327</v>
      </c>
      <c r="R1098" s="39" t="s">
        <v>8328</v>
      </c>
      <c r="S1098" s="41">
        <f>(((J1098/60)/60)/24)+DATE(1970,1,1)</f>
        <v>41885.51798611111</v>
      </c>
      <c r="T1098" s="42">
        <f>(((I1098/60)/60)/24)+DATE(1970,1,1)</f>
        <v>41916.145833333336</v>
      </c>
    </row>
    <row r="1099" spans="1:20" customFormat="1" ht="43.5" x14ac:dyDescent="0.35">
      <c r="A1099" s="9">
        <v>1097</v>
      </c>
      <c r="B1099" s="7" t="s">
        <v>1098</v>
      </c>
      <c r="C1099" s="7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2">
        <f>E1099/D1099</f>
        <v>4.6999999999999999E-4</v>
      </c>
      <c r="P1099" s="22">
        <f>IF(ISERROR(E1099/L1099),0,E1099/L1099)</f>
        <v>6.7142857142857144</v>
      </c>
      <c r="Q1099" s="1" t="s">
        <v>8327</v>
      </c>
      <c r="R1099" s="39" t="s">
        <v>8328</v>
      </c>
      <c r="S1099" s="41">
        <f>(((J1099/60)/60)/24)+DATE(1970,1,1)</f>
        <v>41660.792557870373</v>
      </c>
      <c r="T1099" s="42">
        <f>(((I1099/60)/60)/24)+DATE(1970,1,1)</f>
        <v>41700.792557870373</v>
      </c>
    </row>
    <row r="1100" spans="1:20" customFormat="1" ht="29" x14ac:dyDescent="0.35">
      <c r="A1100" s="9">
        <v>1098</v>
      </c>
      <c r="B1100" s="7" t="s">
        <v>1099</v>
      </c>
      <c r="C1100" s="7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2">
        <f>E1100/D1100</f>
        <v>7.2120000000000004E-2</v>
      </c>
      <c r="P1100" s="22">
        <f>IF(ISERROR(E1100/L1100),0,E1100/L1100)</f>
        <v>81.954545454545453</v>
      </c>
      <c r="Q1100" s="1" t="s">
        <v>8327</v>
      </c>
      <c r="R1100" s="39" t="s">
        <v>8328</v>
      </c>
      <c r="S1100" s="41">
        <f>(((J1100/60)/60)/24)+DATE(1970,1,1)</f>
        <v>41712.762673611112</v>
      </c>
      <c r="T1100" s="42">
        <f>(((I1100/60)/60)/24)+DATE(1970,1,1)</f>
        <v>41742.762673611112</v>
      </c>
    </row>
    <row r="1101" spans="1:20" customFormat="1" ht="43.5" x14ac:dyDescent="0.35">
      <c r="A1101" s="9">
        <v>1099</v>
      </c>
      <c r="B1101" s="7" t="s">
        <v>1100</v>
      </c>
      <c r="C1101" s="7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2">
        <f>E1101/D1101</f>
        <v>5.0000000000000001E-3</v>
      </c>
      <c r="P1101" s="22">
        <f>IF(ISERROR(E1101/L1101),0,E1101/L1101)</f>
        <v>25</v>
      </c>
      <c r="Q1101" s="1" t="s">
        <v>8327</v>
      </c>
      <c r="R1101" s="39" t="s">
        <v>8328</v>
      </c>
      <c r="S1101" s="41">
        <f>(((J1101/60)/60)/24)+DATE(1970,1,1)</f>
        <v>42107.836435185185</v>
      </c>
      <c r="T1101" s="42">
        <f>(((I1101/60)/60)/24)+DATE(1970,1,1)</f>
        <v>42137.836435185185</v>
      </c>
    </row>
    <row r="1102" spans="1:20" customFormat="1" ht="43.5" x14ac:dyDescent="0.35">
      <c r="A1102" s="9">
        <v>1100</v>
      </c>
      <c r="B1102" s="7" t="s">
        <v>1101</v>
      </c>
      <c r="C1102" s="7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2">
        <f>E1102/D1102</f>
        <v>2.5000000000000001E-2</v>
      </c>
      <c r="P1102" s="22">
        <f>IF(ISERROR(E1102/L1102),0,E1102/L1102)</f>
        <v>10</v>
      </c>
      <c r="Q1102" s="1" t="s">
        <v>8327</v>
      </c>
      <c r="R1102" s="39" t="s">
        <v>8328</v>
      </c>
      <c r="S1102" s="41">
        <f>(((J1102/60)/60)/24)+DATE(1970,1,1)</f>
        <v>42384.110775462963</v>
      </c>
      <c r="T1102" s="42">
        <f>(((I1102/60)/60)/24)+DATE(1970,1,1)</f>
        <v>42414.110775462963</v>
      </c>
    </row>
    <row r="1103" spans="1:20" customFormat="1" ht="29" x14ac:dyDescent="0.35">
      <c r="A1103" s="9">
        <v>1101</v>
      </c>
      <c r="B1103" s="7" t="s">
        <v>1102</v>
      </c>
      <c r="C1103" s="7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2">
        <f>E1103/D1103</f>
        <v>4.0999999999999999E-4</v>
      </c>
      <c r="P1103" s="22">
        <f>IF(ISERROR(E1103/L1103),0,E1103/L1103)</f>
        <v>6.833333333333333</v>
      </c>
      <c r="Q1103" s="1" t="s">
        <v>8327</v>
      </c>
      <c r="R1103" s="39" t="s">
        <v>8328</v>
      </c>
      <c r="S1103" s="41">
        <f>(((J1103/60)/60)/24)+DATE(1970,1,1)</f>
        <v>42538.77243055556</v>
      </c>
      <c r="T1103" s="42">
        <f>(((I1103/60)/60)/24)+DATE(1970,1,1)</f>
        <v>42565.758333333331</v>
      </c>
    </row>
    <row r="1104" spans="1:20" customFormat="1" ht="43.5" x14ac:dyDescent="0.35">
      <c r="A1104" s="9">
        <v>1102</v>
      </c>
      <c r="B1104" s="7" t="s">
        <v>1103</v>
      </c>
      <c r="C1104" s="7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2">
        <f>E1104/D1104</f>
        <v>5.3124999999999999E-2</v>
      </c>
      <c r="P1104" s="22">
        <f>IF(ISERROR(E1104/L1104),0,E1104/L1104)</f>
        <v>17.708333333333332</v>
      </c>
      <c r="Q1104" s="1" t="s">
        <v>8327</v>
      </c>
      <c r="R1104" s="39" t="s">
        <v>8328</v>
      </c>
      <c r="S1104" s="41">
        <f>(((J1104/60)/60)/24)+DATE(1970,1,1)</f>
        <v>41577.045428240745</v>
      </c>
      <c r="T1104" s="42">
        <f>(((I1104/60)/60)/24)+DATE(1970,1,1)</f>
        <v>41617.249305555553</v>
      </c>
    </row>
    <row r="1105" spans="1:20" customFormat="1" ht="43.5" x14ac:dyDescent="0.35">
      <c r="A1105" s="9">
        <v>1103</v>
      </c>
      <c r="B1105" s="7" t="s">
        <v>1104</v>
      </c>
      <c r="C1105" s="7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2">
        <f>E1105/D1105</f>
        <v>1.6199999999999999E-2</v>
      </c>
      <c r="P1105" s="22">
        <f>IF(ISERROR(E1105/L1105),0,E1105/L1105)</f>
        <v>16.2</v>
      </c>
      <c r="Q1105" s="1" t="s">
        <v>8327</v>
      </c>
      <c r="R1105" s="39" t="s">
        <v>8328</v>
      </c>
      <c r="S1105" s="41">
        <f>(((J1105/60)/60)/24)+DATE(1970,1,1)</f>
        <v>42479.22210648148</v>
      </c>
      <c r="T1105" s="42">
        <f>(((I1105/60)/60)/24)+DATE(1970,1,1)</f>
        <v>42539.22210648148</v>
      </c>
    </row>
    <row r="1106" spans="1:20" customFormat="1" ht="43.5" x14ac:dyDescent="0.35">
      <c r="A1106" s="9">
        <v>1104</v>
      </c>
      <c r="B1106" s="7" t="s">
        <v>1105</v>
      </c>
      <c r="C1106" s="7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2">
        <f>E1106/D1106</f>
        <v>4.9516666666666667E-2</v>
      </c>
      <c r="P1106" s="22">
        <f>IF(ISERROR(E1106/L1106),0,E1106/L1106)</f>
        <v>80.297297297297291</v>
      </c>
      <c r="Q1106" s="1" t="s">
        <v>8327</v>
      </c>
      <c r="R1106" s="39" t="s">
        <v>8328</v>
      </c>
      <c r="S1106" s="41">
        <f>(((J1106/60)/60)/24)+DATE(1970,1,1)</f>
        <v>41771.40996527778</v>
      </c>
      <c r="T1106" s="42">
        <f>(((I1106/60)/60)/24)+DATE(1970,1,1)</f>
        <v>41801.40996527778</v>
      </c>
    </row>
    <row r="1107" spans="1:20" customFormat="1" ht="43.5" x14ac:dyDescent="0.35">
      <c r="A1107" s="9">
        <v>1105</v>
      </c>
      <c r="B1107" s="7" t="s">
        <v>1106</v>
      </c>
      <c r="C1107" s="7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2">
        <f>E1107/D1107</f>
        <v>1.5900000000000001E-3</v>
      </c>
      <c r="P1107" s="22">
        <f>IF(ISERROR(E1107/L1107),0,E1107/L1107)</f>
        <v>71.55</v>
      </c>
      <c r="Q1107" s="1" t="s">
        <v>8327</v>
      </c>
      <c r="R1107" s="39" t="s">
        <v>8328</v>
      </c>
      <c r="S1107" s="41">
        <f>(((J1107/60)/60)/24)+DATE(1970,1,1)</f>
        <v>41692.135729166665</v>
      </c>
      <c r="T1107" s="42">
        <f>(((I1107/60)/60)/24)+DATE(1970,1,1)</f>
        <v>41722.0940625</v>
      </c>
    </row>
    <row r="1108" spans="1:20" customFormat="1" ht="43.5" x14ac:dyDescent="0.35">
      <c r="A1108" s="9">
        <v>1106</v>
      </c>
      <c r="B1108" s="7" t="s">
        <v>1107</v>
      </c>
      <c r="C1108" s="7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2">
        <f>E1108/D1108</f>
        <v>0.41249999999999998</v>
      </c>
      <c r="P1108" s="22">
        <f>IF(ISERROR(E1108/L1108),0,E1108/L1108)</f>
        <v>23.571428571428573</v>
      </c>
      <c r="Q1108" s="1" t="s">
        <v>8327</v>
      </c>
      <c r="R1108" s="39" t="s">
        <v>8328</v>
      </c>
      <c r="S1108" s="41">
        <f>(((J1108/60)/60)/24)+DATE(1970,1,1)</f>
        <v>40973.740451388891</v>
      </c>
      <c r="T1108" s="42">
        <f>(((I1108/60)/60)/24)+DATE(1970,1,1)</f>
        <v>41003.698784722219</v>
      </c>
    </row>
    <row r="1109" spans="1:20" customFormat="1" ht="43.5" x14ac:dyDescent="0.35">
      <c r="A1109" s="9">
        <v>1107</v>
      </c>
      <c r="B1109" s="7" t="s">
        <v>1108</v>
      </c>
      <c r="C1109" s="7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2">
        <f>E1109/D1109</f>
        <v>0</v>
      </c>
      <c r="P1109" s="22">
        <f>IF(ISERROR(E1109/L1109),0,E1109/L1109)</f>
        <v>0</v>
      </c>
      <c r="Q1109" s="1" t="s">
        <v>8327</v>
      </c>
      <c r="R1109" s="39" t="s">
        <v>8328</v>
      </c>
      <c r="S1109" s="41">
        <f>(((J1109/60)/60)/24)+DATE(1970,1,1)</f>
        <v>41813.861388888887</v>
      </c>
      <c r="T1109" s="42">
        <f>(((I1109/60)/60)/24)+DATE(1970,1,1)</f>
        <v>41843.861388888887</v>
      </c>
    </row>
    <row r="1110" spans="1:20" customFormat="1" ht="43.5" x14ac:dyDescent="0.35">
      <c r="A1110" s="9">
        <v>1108</v>
      </c>
      <c r="B1110" s="7" t="s">
        <v>1109</v>
      </c>
      <c r="C1110" s="7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2">
        <f>E1110/D1110</f>
        <v>2.93E-2</v>
      </c>
      <c r="P1110" s="22">
        <f>IF(ISERROR(E1110/L1110),0,E1110/L1110)</f>
        <v>34.88095238095238</v>
      </c>
      <c r="Q1110" s="1" t="s">
        <v>8327</v>
      </c>
      <c r="R1110" s="39" t="s">
        <v>8328</v>
      </c>
      <c r="S1110" s="41">
        <f>(((J1110/60)/60)/24)+DATE(1970,1,1)</f>
        <v>40952.636979166666</v>
      </c>
      <c r="T1110" s="42">
        <f>(((I1110/60)/60)/24)+DATE(1970,1,1)</f>
        <v>41012.595312500001</v>
      </c>
    </row>
    <row r="1111" spans="1:20" customFormat="1" ht="43.5" x14ac:dyDescent="0.35">
      <c r="A1111" s="9">
        <v>1109</v>
      </c>
      <c r="B1111" s="7" t="s">
        <v>1110</v>
      </c>
      <c r="C1111" s="7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2">
        <f>E1111/D1111</f>
        <v>4.4999999999999997E-3</v>
      </c>
      <c r="P1111" s="22">
        <f>IF(ISERROR(E1111/L1111),0,E1111/L1111)</f>
        <v>15</v>
      </c>
      <c r="Q1111" s="1" t="s">
        <v>8327</v>
      </c>
      <c r="R1111" s="39" t="s">
        <v>8328</v>
      </c>
      <c r="S1111" s="41">
        <f>(((J1111/60)/60)/24)+DATE(1970,1,1)</f>
        <v>42662.752199074079</v>
      </c>
      <c r="T1111" s="42">
        <f>(((I1111/60)/60)/24)+DATE(1970,1,1)</f>
        <v>42692.793865740736</v>
      </c>
    </row>
    <row r="1112" spans="1:20" customFormat="1" ht="43.5" x14ac:dyDescent="0.35">
      <c r="A1112" s="9">
        <v>1110</v>
      </c>
      <c r="B1112" s="7" t="s">
        <v>1111</v>
      </c>
      <c r="C1112" s="7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2">
        <f>E1112/D1112</f>
        <v>5.1000000000000004E-3</v>
      </c>
      <c r="P1112" s="22">
        <f>IF(ISERROR(E1112/L1112),0,E1112/L1112)</f>
        <v>23.181818181818183</v>
      </c>
      <c r="Q1112" s="1" t="s">
        <v>8327</v>
      </c>
      <c r="R1112" s="39" t="s">
        <v>8328</v>
      </c>
      <c r="S1112" s="41">
        <f>(((J1112/60)/60)/24)+DATE(1970,1,1)</f>
        <v>41220.933124999996</v>
      </c>
      <c r="T1112" s="42">
        <f>(((I1112/60)/60)/24)+DATE(1970,1,1)</f>
        <v>41250.933124999996</v>
      </c>
    </row>
    <row r="1113" spans="1:20" customFormat="1" ht="43.5" x14ac:dyDescent="0.35">
      <c r="A1113" s="9">
        <v>1111</v>
      </c>
      <c r="B1113" s="7" t="s">
        <v>1112</v>
      </c>
      <c r="C1113" s="7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2">
        <f>E1113/D1113</f>
        <v>4.0000000000000002E-4</v>
      </c>
      <c r="P1113" s="22">
        <f>IF(ISERROR(E1113/L1113),0,E1113/L1113)</f>
        <v>1</v>
      </c>
      <c r="Q1113" s="1" t="s">
        <v>8327</v>
      </c>
      <c r="R1113" s="39" t="s">
        <v>8328</v>
      </c>
      <c r="S1113" s="41">
        <f>(((J1113/60)/60)/24)+DATE(1970,1,1)</f>
        <v>42347.203587962969</v>
      </c>
      <c r="T1113" s="42">
        <f>(((I1113/60)/60)/24)+DATE(1970,1,1)</f>
        <v>42377.203587962969</v>
      </c>
    </row>
    <row r="1114" spans="1:20" customFormat="1" ht="43.5" x14ac:dyDescent="0.35">
      <c r="A1114" s="9">
        <v>1112</v>
      </c>
      <c r="B1114" s="7" t="s">
        <v>1113</v>
      </c>
      <c r="C1114" s="7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2">
        <f>E1114/D1114</f>
        <v>0.35537409090909089</v>
      </c>
      <c r="P1114" s="22">
        <f>IF(ISERROR(E1114/L1114),0,E1114/L1114)</f>
        <v>100.23371794871794</v>
      </c>
      <c r="Q1114" s="1" t="s">
        <v>8327</v>
      </c>
      <c r="R1114" s="39" t="s">
        <v>8328</v>
      </c>
      <c r="S1114" s="41">
        <f>(((J1114/60)/60)/24)+DATE(1970,1,1)</f>
        <v>41963.759386574078</v>
      </c>
      <c r="T1114" s="42">
        <f>(((I1114/60)/60)/24)+DATE(1970,1,1)</f>
        <v>42023.354166666672</v>
      </c>
    </row>
    <row r="1115" spans="1:20" customFormat="1" ht="43.5" x14ac:dyDescent="0.35">
      <c r="A1115" s="9">
        <v>1113</v>
      </c>
      <c r="B1115" s="7" t="s">
        <v>1114</v>
      </c>
      <c r="C1115" s="7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2">
        <f>E1115/D1115</f>
        <v>5.0000000000000001E-3</v>
      </c>
      <c r="P1115" s="22">
        <f>IF(ISERROR(E1115/L1115),0,E1115/L1115)</f>
        <v>5</v>
      </c>
      <c r="Q1115" s="1" t="s">
        <v>8327</v>
      </c>
      <c r="R1115" s="39" t="s">
        <v>8328</v>
      </c>
      <c r="S1115" s="41">
        <f>(((J1115/60)/60)/24)+DATE(1970,1,1)</f>
        <v>41835.977083333331</v>
      </c>
      <c r="T1115" s="42">
        <f>(((I1115/60)/60)/24)+DATE(1970,1,1)</f>
        <v>41865.977083333331</v>
      </c>
    </row>
    <row r="1116" spans="1:20" customFormat="1" ht="43.5" x14ac:dyDescent="0.35">
      <c r="A1116" s="9">
        <v>1114</v>
      </c>
      <c r="B1116" s="7" t="s">
        <v>1115</v>
      </c>
      <c r="C1116" s="7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2">
        <f>E1116/D1116</f>
        <v>1.6666666666666668E-3</v>
      </c>
      <c r="P1116" s="22">
        <f>IF(ISERROR(E1116/L1116),0,E1116/L1116)</f>
        <v>3.3333333333333335</v>
      </c>
      <c r="Q1116" s="1" t="s">
        <v>8327</v>
      </c>
      <c r="R1116" s="39" t="s">
        <v>8328</v>
      </c>
      <c r="S1116" s="41">
        <f>(((J1116/60)/60)/24)+DATE(1970,1,1)</f>
        <v>41526.345914351856</v>
      </c>
      <c r="T1116" s="42">
        <f>(((I1116/60)/60)/24)+DATE(1970,1,1)</f>
        <v>41556.345914351856</v>
      </c>
    </row>
    <row r="1117" spans="1:20" customFormat="1" ht="43.5" x14ac:dyDescent="0.35">
      <c r="A1117" s="9">
        <v>1115</v>
      </c>
      <c r="B1117" s="7" t="s">
        <v>1116</v>
      </c>
      <c r="C1117" s="7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2">
        <f>E1117/D1117</f>
        <v>1.325E-3</v>
      </c>
      <c r="P1117" s="22">
        <f>IF(ISERROR(E1117/L1117),0,E1117/L1117)</f>
        <v>13.25</v>
      </c>
      <c r="Q1117" s="1" t="s">
        <v>8327</v>
      </c>
      <c r="R1117" s="39" t="s">
        <v>8328</v>
      </c>
      <c r="S1117" s="41">
        <f>(((J1117/60)/60)/24)+DATE(1970,1,1)</f>
        <v>42429.695543981477</v>
      </c>
      <c r="T1117" s="42">
        <f>(((I1117/60)/60)/24)+DATE(1970,1,1)</f>
        <v>42459.653877314813</v>
      </c>
    </row>
    <row r="1118" spans="1:20" customFormat="1" ht="29" x14ac:dyDescent="0.35">
      <c r="A1118" s="9">
        <v>1116</v>
      </c>
      <c r="B1118" s="7" t="s">
        <v>1117</v>
      </c>
      <c r="C1118" s="7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2">
        <f>E1118/D1118</f>
        <v>3.5704000000000004E-4</v>
      </c>
      <c r="P1118" s="22">
        <f>IF(ISERROR(E1118/L1118),0,E1118/L1118)</f>
        <v>17.852</v>
      </c>
      <c r="Q1118" s="1" t="s">
        <v>8327</v>
      </c>
      <c r="R1118" s="39" t="s">
        <v>8328</v>
      </c>
      <c r="S1118" s="41">
        <f>(((J1118/60)/60)/24)+DATE(1970,1,1)</f>
        <v>41009.847314814811</v>
      </c>
      <c r="T1118" s="42">
        <f>(((I1118/60)/60)/24)+DATE(1970,1,1)</f>
        <v>41069.847314814811</v>
      </c>
    </row>
    <row r="1119" spans="1:20" customFormat="1" ht="43.5" x14ac:dyDescent="0.35">
      <c r="A1119" s="9">
        <v>1117</v>
      </c>
      <c r="B1119" s="7" t="s">
        <v>1118</v>
      </c>
      <c r="C1119" s="7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2">
        <f>E1119/D1119</f>
        <v>8.3000000000000004E-2</v>
      </c>
      <c r="P1119" s="22">
        <f>IF(ISERROR(E1119/L1119),0,E1119/L1119)</f>
        <v>10.375</v>
      </c>
      <c r="Q1119" s="1" t="s">
        <v>8327</v>
      </c>
      <c r="R1119" s="39" t="s">
        <v>8328</v>
      </c>
      <c r="S1119" s="41">
        <f>(((J1119/60)/60)/24)+DATE(1970,1,1)</f>
        <v>42333.598530092597</v>
      </c>
      <c r="T1119" s="42">
        <f>(((I1119/60)/60)/24)+DATE(1970,1,1)</f>
        <v>42363.598530092597</v>
      </c>
    </row>
    <row r="1120" spans="1:20" customFormat="1" ht="43.5" x14ac:dyDescent="0.35">
      <c r="A1120" s="9">
        <v>1118</v>
      </c>
      <c r="B1120" s="7" t="s">
        <v>1119</v>
      </c>
      <c r="C1120" s="7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2">
        <f>E1120/D1120</f>
        <v>2.4222222222222221E-2</v>
      </c>
      <c r="P1120" s="22">
        <f>IF(ISERROR(E1120/L1120),0,E1120/L1120)</f>
        <v>36.333333333333336</v>
      </c>
      <c r="Q1120" s="1" t="s">
        <v>8327</v>
      </c>
      <c r="R1120" s="39" t="s">
        <v>8328</v>
      </c>
      <c r="S1120" s="41">
        <f>(((J1120/60)/60)/24)+DATE(1970,1,1)</f>
        <v>41704.16642361111</v>
      </c>
      <c r="T1120" s="42">
        <f>(((I1120/60)/60)/24)+DATE(1970,1,1)</f>
        <v>41734.124756944446</v>
      </c>
    </row>
    <row r="1121" spans="1:20" customFormat="1" ht="43.5" x14ac:dyDescent="0.35">
      <c r="A1121" s="9">
        <v>1119</v>
      </c>
      <c r="B1121" s="7" t="s">
        <v>1120</v>
      </c>
      <c r="C1121" s="7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2">
        <f>E1121/D1121</f>
        <v>2.3809523809523812E-3</v>
      </c>
      <c r="P1121" s="22">
        <f>IF(ISERROR(E1121/L1121),0,E1121/L1121)</f>
        <v>5</v>
      </c>
      <c r="Q1121" s="1" t="s">
        <v>8327</v>
      </c>
      <c r="R1121" s="39" t="s">
        <v>8328</v>
      </c>
      <c r="S1121" s="41">
        <f>(((J1121/60)/60)/24)+DATE(1970,1,1)</f>
        <v>41722.792407407411</v>
      </c>
      <c r="T1121" s="42">
        <f>(((I1121/60)/60)/24)+DATE(1970,1,1)</f>
        <v>41735.792407407411</v>
      </c>
    </row>
    <row r="1122" spans="1:20" customFormat="1" ht="29" x14ac:dyDescent="0.35">
      <c r="A1122" s="9">
        <v>1120</v>
      </c>
      <c r="B1122" s="7" t="s">
        <v>1121</v>
      </c>
      <c r="C1122" s="7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2">
        <f>E1122/D1122</f>
        <v>0</v>
      </c>
      <c r="P1122" s="22">
        <f>IF(ISERROR(E1122/L1122),0,E1122/L1122)</f>
        <v>0</v>
      </c>
      <c r="Q1122" s="1" t="s">
        <v>8327</v>
      </c>
      <c r="R1122" s="39" t="s">
        <v>8328</v>
      </c>
      <c r="S1122" s="41">
        <f>(((J1122/60)/60)/24)+DATE(1970,1,1)</f>
        <v>40799.872685185182</v>
      </c>
      <c r="T1122" s="42">
        <f>(((I1122/60)/60)/24)+DATE(1970,1,1)</f>
        <v>40844.872685185182</v>
      </c>
    </row>
    <row r="1123" spans="1:20" customFormat="1" ht="43.5" x14ac:dyDescent="0.35">
      <c r="A1123" s="9">
        <v>1121</v>
      </c>
      <c r="B1123" s="7" t="s">
        <v>1122</v>
      </c>
      <c r="C1123" s="7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2">
        <f>E1123/D1123</f>
        <v>1.16E-4</v>
      </c>
      <c r="P1123" s="22">
        <f>IF(ISERROR(E1123/L1123),0,E1123/L1123)</f>
        <v>5.8</v>
      </c>
      <c r="Q1123" s="1" t="s">
        <v>8327</v>
      </c>
      <c r="R1123" s="39" t="s">
        <v>8328</v>
      </c>
      <c r="S1123" s="41">
        <f>(((J1123/60)/60)/24)+DATE(1970,1,1)</f>
        <v>42412.934212962966</v>
      </c>
      <c r="T1123" s="42">
        <f>(((I1123/60)/60)/24)+DATE(1970,1,1)</f>
        <v>42442.892546296294</v>
      </c>
    </row>
    <row r="1124" spans="1:20" customFormat="1" ht="43.5" x14ac:dyDescent="0.35">
      <c r="A1124" s="9">
        <v>1122</v>
      </c>
      <c r="B1124" s="7" t="s">
        <v>1123</v>
      </c>
      <c r="C1124" s="7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2">
        <f>E1124/D1124</f>
        <v>0</v>
      </c>
      <c r="P1124" s="22">
        <f>IF(ISERROR(E1124/L1124),0,E1124/L1124)</f>
        <v>0</v>
      </c>
      <c r="Q1124" s="1" t="s">
        <v>8327</v>
      </c>
      <c r="R1124" s="39" t="s">
        <v>8328</v>
      </c>
      <c r="S1124" s="41">
        <f>(((J1124/60)/60)/24)+DATE(1970,1,1)</f>
        <v>41410.703993055555</v>
      </c>
      <c r="T1124" s="42">
        <f>(((I1124/60)/60)/24)+DATE(1970,1,1)</f>
        <v>41424.703993055555</v>
      </c>
    </row>
    <row r="1125" spans="1:20" customFormat="1" ht="43.5" x14ac:dyDescent="0.35">
      <c r="A1125" s="9">
        <v>1123</v>
      </c>
      <c r="B1125" s="7" t="s">
        <v>1124</v>
      </c>
      <c r="C1125" s="7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2">
        <f>E1125/D1125</f>
        <v>2.2000000000000001E-3</v>
      </c>
      <c r="P1125" s="22">
        <f>IF(ISERROR(E1125/L1125),0,E1125/L1125)</f>
        <v>3.6666666666666665</v>
      </c>
      <c r="Q1125" s="1" t="s">
        <v>8327</v>
      </c>
      <c r="R1125" s="39" t="s">
        <v>8328</v>
      </c>
      <c r="S1125" s="41">
        <f>(((J1125/60)/60)/24)+DATE(1970,1,1)</f>
        <v>41718.5237037037</v>
      </c>
      <c r="T1125" s="42">
        <f>(((I1125/60)/60)/24)+DATE(1970,1,1)</f>
        <v>41748.5237037037</v>
      </c>
    </row>
    <row r="1126" spans="1:20" customFormat="1" ht="43.5" x14ac:dyDescent="0.35">
      <c r="A1126" s="9">
        <v>1124</v>
      </c>
      <c r="B1126" s="7" t="s">
        <v>1125</v>
      </c>
      <c r="C1126" s="7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2">
        <f>E1126/D1126</f>
        <v>4.7222222222222223E-3</v>
      </c>
      <c r="P1126" s="22">
        <f>IF(ISERROR(E1126/L1126),0,E1126/L1126)</f>
        <v>60.714285714285715</v>
      </c>
      <c r="Q1126" s="1" t="s">
        <v>8327</v>
      </c>
      <c r="R1126" s="39" t="s">
        <v>8329</v>
      </c>
      <c r="S1126" s="41">
        <f>(((J1126/60)/60)/24)+DATE(1970,1,1)</f>
        <v>42094.667256944449</v>
      </c>
      <c r="T1126" s="42">
        <f>(((I1126/60)/60)/24)+DATE(1970,1,1)</f>
        <v>42124.667256944449</v>
      </c>
    </row>
    <row r="1127" spans="1:20" customFormat="1" ht="43.5" x14ac:dyDescent="0.35">
      <c r="A1127" s="9">
        <v>1125</v>
      </c>
      <c r="B1127" s="7" t="s">
        <v>1126</v>
      </c>
      <c r="C1127" s="7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2">
        <f>E1127/D1127</f>
        <v>0</v>
      </c>
      <c r="P1127" s="22">
        <f>IF(ISERROR(E1127/L1127),0,E1127/L1127)</f>
        <v>0</v>
      </c>
      <c r="Q1127" s="1" t="s">
        <v>8327</v>
      </c>
      <c r="R1127" s="39" t="s">
        <v>8329</v>
      </c>
      <c r="S1127" s="41">
        <f>(((J1127/60)/60)/24)+DATE(1970,1,1)</f>
        <v>42212.624189814815</v>
      </c>
      <c r="T1127" s="42">
        <f>(((I1127/60)/60)/24)+DATE(1970,1,1)</f>
        <v>42272.624189814815</v>
      </c>
    </row>
    <row r="1128" spans="1:20" customFormat="1" ht="29" x14ac:dyDescent="0.35">
      <c r="A1128" s="9">
        <v>1126</v>
      </c>
      <c r="B1128" s="7" t="s">
        <v>1127</v>
      </c>
      <c r="C1128" s="7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2">
        <f>E1128/D1128</f>
        <v>5.0000000000000001E-3</v>
      </c>
      <c r="P1128" s="22">
        <f>IF(ISERROR(E1128/L1128),0,E1128/L1128)</f>
        <v>5</v>
      </c>
      <c r="Q1128" s="1" t="s">
        <v>8327</v>
      </c>
      <c r="R1128" s="39" t="s">
        <v>8329</v>
      </c>
      <c r="S1128" s="41">
        <f>(((J1128/60)/60)/24)+DATE(1970,1,1)</f>
        <v>42535.327476851846</v>
      </c>
      <c r="T1128" s="42">
        <f>(((I1128/60)/60)/24)+DATE(1970,1,1)</f>
        <v>42565.327476851846</v>
      </c>
    </row>
    <row r="1129" spans="1:20" customFormat="1" ht="43.5" x14ac:dyDescent="0.35">
      <c r="A1129" s="9">
        <v>1127</v>
      </c>
      <c r="B1129" s="7" t="s">
        <v>1128</v>
      </c>
      <c r="C1129" s="7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2">
        <f>E1129/D1129</f>
        <v>1.6714285714285713E-2</v>
      </c>
      <c r="P1129" s="22">
        <f>IF(ISERROR(E1129/L1129),0,E1129/L1129)</f>
        <v>25.434782608695652</v>
      </c>
      <c r="Q1129" s="1" t="s">
        <v>8327</v>
      </c>
      <c r="R1129" s="39" t="s">
        <v>8329</v>
      </c>
      <c r="S1129" s="41">
        <f>(((J1129/60)/60)/24)+DATE(1970,1,1)</f>
        <v>41926.854166666664</v>
      </c>
      <c r="T1129" s="42">
        <f>(((I1129/60)/60)/24)+DATE(1970,1,1)</f>
        <v>41957.895833333328</v>
      </c>
    </row>
    <row r="1130" spans="1:20" customFormat="1" x14ac:dyDescent="0.35">
      <c r="A1130" s="9">
        <v>1128</v>
      </c>
      <c r="B1130" s="7" t="s">
        <v>1129</v>
      </c>
      <c r="C1130" s="7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2">
        <f>E1130/D1130</f>
        <v>1E-3</v>
      </c>
      <c r="P1130" s="22">
        <f>IF(ISERROR(E1130/L1130),0,E1130/L1130)</f>
        <v>1</v>
      </c>
      <c r="Q1130" s="1" t="s">
        <v>8327</v>
      </c>
      <c r="R1130" s="39" t="s">
        <v>8329</v>
      </c>
      <c r="S1130" s="41">
        <f>(((J1130/60)/60)/24)+DATE(1970,1,1)</f>
        <v>41828.649502314816</v>
      </c>
      <c r="T1130" s="42">
        <f>(((I1130/60)/60)/24)+DATE(1970,1,1)</f>
        <v>41858.649502314816</v>
      </c>
    </row>
    <row r="1131" spans="1:20" customFormat="1" ht="43.5" x14ac:dyDescent="0.35">
      <c r="A1131" s="9">
        <v>1129</v>
      </c>
      <c r="B1131" s="7" t="s">
        <v>1130</v>
      </c>
      <c r="C1131" s="7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2">
        <f>E1131/D1131</f>
        <v>1.0499999999999999E-3</v>
      </c>
      <c r="P1131" s="22">
        <f>IF(ISERROR(E1131/L1131),0,E1131/L1131)</f>
        <v>10.5</v>
      </c>
      <c r="Q1131" s="1" t="s">
        <v>8327</v>
      </c>
      <c r="R1131" s="39" t="s">
        <v>8329</v>
      </c>
      <c r="S1131" s="41">
        <f>(((J1131/60)/60)/24)+DATE(1970,1,1)</f>
        <v>42496.264965277776</v>
      </c>
      <c r="T1131" s="42">
        <f>(((I1131/60)/60)/24)+DATE(1970,1,1)</f>
        <v>42526.264965277776</v>
      </c>
    </row>
    <row r="1132" spans="1:20" customFormat="1" ht="43.5" x14ac:dyDescent="0.35">
      <c r="A1132" s="9">
        <v>1130</v>
      </c>
      <c r="B1132" s="7" t="s">
        <v>1131</v>
      </c>
      <c r="C1132" s="7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2">
        <f>E1132/D1132</f>
        <v>2.2000000000000001E-3</v>
      </c>
      <c r="P1132" s="22">
        <f>IF(ISERROR(E1132/L1132),0,E1132/L1132)</f>
        <v>3.6666666666666665</v>
      </c>
      <c r="Q1132" s="1" t="s">
        <v>8327</v>
      </c>
      <c r="R1132" s="39" t="s">
        <v>8329</v>
      </c>
      <c r="S1132" s="41">
        <f>(((J1132/60)/60)/24)+DATE(1970,1,1)</f>
        <v>41908.996527777781</v>
      </c>
      <c r="T1132" s="42">
        <f>(((I1132/60)/60)/24)+DATE(1970,1,1)</f>
        <v>41969.038194444445</v>
      </c>
    </row>
    <row r="1133" spans="1:20" customFormat="1" ht="43.5" x14ac:dyDescent="0.35">
      <c r="A1133" s="9">
        <v>1131</v>
      </c>
      <c r="B1133" s="7" t="s">
        <v>1132</v>
      </c>
      <c r="C1133" s="7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2">
        <f>E1133/D1133</f>
        <v>0</v>
      </c>
      <c r="P1133" s="22">
        <f>IF(ISERROR(E1133/L1133),0,E1133/L1133)</f>
        <v>0</v>
      </c>
      <c r="Q1133" s="1" t="s">
        <v>8327</v>
      </c>
      <c r="R1133" s="39" t="s">
        <v>8329</v>
      </c>
      <c r="S1133" s="41">
        <f>(((J1133/60)/60)/24)+DATE(1970,1,1)</f>
        <v>42332.908194444448</v>
      </c>
      <c r="T1133" s="42">
        <f>(((I1133/60)/60)/24)+DATE(1970,1,1)</f>
        <v>42362.908194444448</v>
      </c>
    </row>
    <row r="1134" spans="1:20" customFormat="1" ht="43.5" x14ac:dyDescent="0.35">
      <c r="A1134" s="9">
        <v>1132</v>
      </c>
      <c r="B1134" s="7" t="s">
        <v>1133</v>
      </c>
      <c r="C1134" s="7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2">
        <f>E1134/D1134</f>
        <v>0.14380000000000001</v>
      </c>
      <c r="P1134" s="22">
        <f>IF(ISERROR(E1134/L1134),0,E1134/L1134)</f>
        <v>110.61538461538461</v>
      </c>
      <c r="Q1134" s="1" t="s">
        <v>8327</v>
      </c>
      <c r="R1134" s="39" t="s">
        <v>8329</v>
      </c>
      <c r="S1134" s="41">
        <f>(((J1134/60)/60)/24)+DATE(1970,1,1)</f>
        <v>42706.115405092598</v>
      </c>
      <c r="T1134" s="42">
        <f>(((I1134/60)/60)/24)+DATE(1970,1,1)</f>
        <v>42736.115405092598</v>
      </c>
    </row>
    <row r="1135" spans="1:20" customFormat="1" ht="43.5" x14ac:dyDescent="0.35">
      <c r="A1135" s="9">
        <v>1133</v>
      </c>
      <c r="B1135" s="7" t="s">
        <v>1134</v>
      </c>
      <c r="C1135" s="7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2">
        <f>E1135/D1135</f>
        <v>6.6666666666666671E-3</v>
      </c>
      <c r="P1135" s="22">
        <f>IF(ISERROR(E1135/L1135),0,E1135/L1135)</f>
        <v>20</v>
      </c>
      <c r="Q1135" s="1" t="s">
        <v>8327</v>
      </c>
      <c r="R1135" s="39" t="s">
        <v>8329</v>
      </c>
      <c r="S1135" s="41">
        <f>(((J1135/60)/60)/24)+DATE(1970,1,1)</f>
        <v>41821.407187500001</v>
      </c>
      <c r="T1135" s="42">
        <f>(((I1135/60)/60)/24)+DATE(1970,1,1)</f>
        <v>41851.407187500001</v>
      </c>
    </row>
    <row r="1136" spans="1:20" customFormat="1" ht="43.5" x14ac:dyDescent="0.35">
      <c r="A1136" s="9">
        <v>1134</v>
      </c>
      <c r="B1136" s="7" t="s">
        <v>1135</v>
      </c>
      <c r="C1136" s="7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2">
        <f>E1136/D1136</f>
        <v>4.0000000000000003E-5</v>
      </c>
      <c r="P1136" s="22">
        <f>IF(ISERROR(E1136/L1136),0,E1136/L1136)</f>
        <v>1</v>
      </c>
      <c r="Q1136" s="1" t="s">
        <v>8327</v>
      </c>
      <c r="R1136" s="39" t="s">
        <v>8329</v>
      </c>
      <c r="S1136" s="41">
        <f>(((J1136/60)/60)/24)+DATE(1970,1,1)</f>
        <v>41958.285046296296</v>
      </c>
      <c r="T1136" s="42">
        <f>(((I1136/60)/60)/24)+DATE(1970,1,1)</f>
        <v>41972.189583333333</v>
      </c>
    </row>
    <row r="1137" spans="1:20" customFormat="1" ht="58" x14ac:dyDescent="0.35">
      <c r="A1137" s="9">
        <v>1135</v>
      </c>
      <c r="B1137" s="7" t="s">
        <v>1136</v>
      </c>
      <c r="C1137" s="7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2">
        <f>E1137/D1137</f>
        <v>0.05</v>
      </c>
      <c r="P1137" s="22">
        <f>IF(ISERROR(E1137/L1137),0,E1137/L1137)</f>
        <v>50</v>
      </c>
      <c r="Q1137" s="1" t="s">
        <v>8327</v>
      </c>
      <c r="R1137" s="39" t="s">
        <v>8329</v>
      </c>
      <c r="S1137" s="41">
        <f>(((J1137/60)/60)/24)+DATE(1970,1,1)</f>
        <v>42558.989513888882</v>
      </c>
      <c r="T1137" s="42">
        <f>(((I1137/60)/60)/24)+DATE(1970,1,1)</f>
        <v>42588.989513888882</v>
      </c>
    </row>
    <row r="1138" spans="1:20" customFormat="1" ht="43.5" x14ac:dyDescent="0.35">
      <c r="A1138" s="9">
        <v>1136</v>
      </c>
      <c r="B1138" s="7" t="s">
        <v>1137</v>
      </c>
      <c r="C1138" s="7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2">
        <f>E1138/D1138</f>
        <v>6.4439140811455853E-2</v>
      </c>
      <c r="P1138" s="22">
        <f>IF(ISERROR(E1138/L1138),0,E1138/L1138)</f>
        <v>45</v>
      </c>
      <c r="Q1138" s="1" t="s">
        <v>8327</v>
      </c>
      <c r="R1138" s="39" t="s">
        <v>8329</v>
      </c>
      <c r="S1138" s="41">
        <f>(((J1138/60)/60)/24)+DATE(1970,1,1)</f>
        <v>42327.671631944439</v>
      </c>
      <c r="T1138" s="42">
        <f>(((I1138/60)/60)/24)+DATE(1970,1,1)</f>
        <v>42357.671631944439</v>
      </c>
    </row>
    <row r="1139" spans="1:20" customFormat="1" ht="43.5" x14ac:dyDescent="0.35">
      <c r="A1139" s="9">
        <v>1137</v>
      </c>
      <c r="B1139" s="7" t="s">
        <v>1138</v>
      </c>
      <c r="C1139" s="7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2">
        <f>E1139/D1139</f>
        <v>0.39500000000000002</v>
      </c>
      <c r="P1139" s="22">
        <f>IF(ISERROR(E1139/L1139),0,E1139/L1139)</f>
        <v>253.2051282051282</v>
      </c>
      <c r="Q1139" s="1" t="s">
        <v>8327</v>
      </c>
      <c r="R1139" s="39" t="s">
        <v>8329</v>
      </c>
      <c r="S1139" s="41">
        <f>(((J1139/60)/60)/24)+DATE(1970,1,1)</f>
        <v>42453.819687499999</v>
      </c>
      <c r="T1139" s="42">
        <f>(((I1139/60)/60)/24)+DATE(1970,1,1)</f>
        <v>42483.819687499999</v>
      </c>
    </row>
    <row r="1140" spans="1:20" customFormat="1" ht="43.5" x14ac:dyDescent="0.35">
      <c r="A1140" s="9">
        <v>1138</v>
      </c>
      <c r="B1140" s="7" t="s">
        <v>1139</v>
      </c>
      <c r="C1140" s="7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2">
        <f>E1140/D1140</f>
        <v>3.5714285714285713E-3</v>
      </c>
      <c r="P1140" s="22">
        <f>IF(ISERROR(E1140/L1140),0,E1140/L1140)</f>
        <v>31.25</v>
      </c>
      <c r="Q1140" s="1" t="s">
        <v>8327</v>
      </c>
      <c r="R1140" s="39" t="s">
        <v>8329</v>
      </c>
      <c r="S1140" s="41">
        <f>(((J1140/60)/60)/24)+DATE(1970,1,1)</f>
        <v>42736.9066087963</v>
      </c>
      <c r="T1140" s="42">
        <f>(((I1140/60)/60)/24)+DATE(1970,1,1)</f>
        <v>42756.9066087963</v>
      </c>
    </row>
    <row r="1141" spans="1:20" customFormat="1" ht="43.5" x14ac:dyDescent="0.35">
      <c r="A1141" s="9">
        <v>1139</v>
      </c>
      <c r="B1141" s="7" t="s">
        <v>1140</v>
      </c>
      <c r="C1141" s="7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2">
        <f>E1141/D1141</f>
        <v>6.2500000000000001E-4</v>
      </c>
      <c r="P1141" s="22">
        <f>IF(ISERROR(E1141/L1141),0,E1141/L1141)</f>
        <v>5</v>
      </c>
      <c r="Q1141" s="1" t="s">
        <v>8327</v>
      </c>
      <c r="R1141" s="39" t="s">
        <v>8329</v>
      </c>
      <c r="S1141" s="41">
        <f>(((J1141/60)/60)/24)+DATE(1970,1,1)</f>
        <v>41975.347523148142</v>
      </c>
      <c r="T1141" s="42">
        <f>(((I1141/60)/60)/24)+DATE(1970,1,1)</f>
        <v>42005.347523148142</v>
      </c>
    </row>
    <row r="1142" spans="1:20" customFormat="1" ht="43.5" x14ac:dyDescent="0.35">
      <c r="A1142" s="9">
        <v>1140</v>
      </c>
      <c r="B1142" s="7" t="s">
        <v>1141</v>
      </c>
      <c r="C1142" s="7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2">
        <f>E1142/D1142</f>
        <v>0</v>
      </c>
      <c r="P1142" s="22">
        <f>IF(ISERROR(E1142/L1142),0,E1142/L1142)</f>
        <v>0</v>
      </c>
      <c r="Q1142" s="1" t="s">
        <v>8327</v>
      </c>
      <c r="R1142" s="39" t="s">
        <v>8329</v>
      </c>
      <c r="S1142" s="41">
        <f>(((J1142/60)/60)/24)+DATE(1970,1,1)</f>
        <v>42192.462048611109</v>
      </c>
      <c r="T1142" s="42">
        <f>(((I1142/60)/60)/24)+DATE(1970,1,1)</f>
        <v>42222.462048611109</v>
      </c>
    </row>
    <row r="1143" spans="1:20" customFormat="1" x14ac:dyDescent="0.35">
      <c r="A1143" s="9">
        <v>1141</v>
      </c>
      <c r="B1143" s="7" t="s">
        <v>1142</v>
      </c>
      <c r="C1143" s="7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2">
        <f>E1143/D1143</f>
        <v>0</v>
      </c>
      <c r="P1143" s="22">
        <f>IF(ISERROR(E1143/L1143),0,E1143/L1143)</f>
        <v>0</v>
      </c>
      <c r="Q1143" s="1" t="s">
        <v>8327</v>
      </c>
      <c r="R1143" s="39" t="s">
        <v>8329</v>
      </c>
      <c r="S1143" s="41">
        <f>(((J1143/60)/60)/24)+DATE(1970,1,1)</f>
        <v>42164.699652777781</v>
      </c>
      <c r="T1143" s="42">
        <f>(((I1143/60)/60)/24)+DATE(1970,1,1)</f>
        <v>42194.699652777781</v>
      </c>
    </row>
    <row r="1144" spans="1:20" customFormat="1" ht="43.5" x14ac:dyDescent="0.35">
      <c r="A1144" s="9">
        <v>1142</v>
      </c>
      <c r="B1144" s="7" t="s">
        <v>1143</v>
      </c>
      <c r="C1144" s="7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2">
        <f>E1144/D1144</f>
        <v>0</v>
      </c>
      <c r="P1144" s="22">
        <f>IF(ISERROR(E1144/L1144),0,E1144/L1144)</f>
        <v>0</v>
      </c>
      <c r="Q1144" s="1" t="s">
        <v>8327</v>
      </c>
      <c r="R1144" s="39" t="s">
        <v>8329</v>
      </c>
      <c r="S1144" s="41">
        <f>(((J1144/60)/60)/24)+DATE(1970,1,1)</f>
        <v>42022.006099537044</v>
      </c>
      <c r="T1144" s="42">
        <f>(((I1144/60)/60)/24)+DATE(1970,1,1)</f>
        <v>42052.006099537044</v>
      </c>
    </row>
    <row r="1145" spans="1:20" customFormat="1" ht="43.5" x14ac:dyDescent="0.35">
      <c r="A1145" s="9">
        <v>1143</v>
      </c>
      <c r="B1145" s="7" t="s">
        <v>1144</v>
      </c>
      <c r="C1145" s="7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2">
        <f>E1145/D1145</f>
        <v>4.1333333333333335E-3</v>
      </c>
      <c r="P1145" s="22">
        <f>IF(ISERROR(E1145/L1145),0,E1145/L1145)</f>
        <v>23.25</v>
      </c>
      <c r="Q1145" s="1" t="s">
        <v>8327</v>
      </c>
      <c r="R1145" s="39" t="s">
        <v>8329</v>
      </c>
      <c r="S1145" s="41">
        <f>(((J1145/60)/60)/24)+DATE(1970,1,1)</f>
        <v>42325.19358796296</v>
      </c>
      <c r="T1145" s="42">
        <f>(((I1145/60)/60)/24)+DATE(1970,1,1)</f>
        <v>42355.19358796296</v>
      </c>
    </row>
    <row r="1146" spans="1:20" customFormat="1" ht="43.5" x14ac:dyDescent="0.35">
      <c r="A1146" s="9">
        <v>1144</v>
      </c>
      <c r="B1146" s="7" t="s">
        <v>1145</v>
      </c>
      <c r="C1146" s="7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2">
        <f>E1146/D1146</f>
        <v>0</v>
      </c>
      <c r="P1146" s="22">
        <f>IF(ISERROR(E1146/L1146),0,E1146/L1146)</f>
        <v>0</v>
      </c>
      <c r="Q1146" s="1" t="s">
        <v>8330</v>
      </c>
      <c r="R1146" s="39" t="s">
        <v>8331</v>
      </c>
      <c r="S1146" s="41">
        <f>(((J1146/60)/60)/24)+DATE(1970,1,1)</f>
        <v>42093.181944444441</v>
      </c>
      <c r="T1146" s="42">
        <f>(((I1146/60)/60)/24)+DATE(1970,1,1)</f>
        <v>42123.181944444441</v>
      </c>
    </row>
    <row r="1147" spans="1:20" customFormat="1" ht="29" x14ac:dyDescent="0.35">
      <c r="A1147" s="9">
        <v>1145</v>
      </c>
      <c r="B1147" s="7" t="s">
        <v>1146</v>
      </c>
      <c r="C1147" s="7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2">
        <f>E1147/D1147</f>
        <v>1.25E-3</v>
      </c>
      <c r="P1147" s="22">
        <f>IF(ISERROR(E1147/L1147),0,E1147/L1147)</f>
        <v>100</v>
      </c>
      <c r="Q1147" s="1" t="s">
        <v>8330</v>
      </c>
      <c r="R1147" s="39" t="s">
        <v>8331</v>
      </c>
      <c r="S1147" s="41">
        <f>(((J1147/60)/60)/24)+DATE(1970,1,1)</f>
        <v>41854.747592592597</v>
      </c>
      <c r="T1147" s="42">
        <f>(((I1147/60)/60)/24)+DATE(1970,1,1)</f>
        <v>41914.747592592597</v>
      </c>
    </row>
    <row r="1148" spans="1:20" customFormat="1" ht="29" x14ac:dyDescent="0.35">
      <c r="A1148" s="9">
        <v>1146</v>
      </c>
      <c r="B1148" s="7" t="s">
        <v>1147</v>
      </c>
      <c r="C1148" s="7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2">
        <f>E1148/D1148</f>
        <v>8.8333333333333333E-2</v>
      </c>
      <c r="P1148" s="22">
        <f>IF(ISERROR(E1148/L1148),0,E1148/L1148)</f>
        <v>44.166666666666664</v>
      </c>
      <c r="Q1148" s="1" t="s">
        <v>8330</v>
      </c>
      <c r="R1148" s="39" t="s">
        <v>8331</v>
      </c>
      <c r="S1148" s="41">
        <f>(((J1148/60)/60)/24)+DATE(1970,1,1)</f>
        <v>41723.9533912037</v>
      </c>
      <c r="T1148" s="42">
        <f>(((I1148/60)/60)/24)+DATE(1970,1,1)</f>
        <v>41761.9533912037</v>
      </c>
    </row>
    <row r="1149" spans="1:20" customFormat="1" ht="43.5" x14ac:dyDescent="0.35">
      <c r="A1149" s="9">
        <v>1147</v>
      </c>
      <c r="B1149" s="7" t="s">
        <v>1148</v>
      </c>
      <c r="C1149" s="7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2">
        <f>E1149/D1149</f>
        <v>0</v>
      </c>
      <c r="P1149" s="22">
        <f>IF(ISERROR(E1149/L1149),0,E1149/L1149)</f>
        <v>0</v>
      </c>
      <c r="Q1149" s="1" t="s">
        <v>8330</v>
      </c>
      <c r="R1149" s="39" t="s">
        <v>8331</v>
      </c>
      <c r="S1149" s="41">
        <f>(((J1149/60)/60)/24)+DATE(1970,1,1)</f>
        <v>41871.972025462965</v>
      </c>
      <c r="T1149" s="42">
        <f>(((I1149/60)/60)/24)+DATE(1970,1,1)</f>
        <v>41931.972025462965</v>
      </c>
    </row>
    <row r="1150" spans="1:20" customFormat="1" ht="29" x14ac:dyDescent="0.35">
      <c r="A1150" s="9">
        <v>1148</v>
      </c>
      <c r="B1150" s="7" t="s">
        <v>1149</v>
      </c>
      <c r="C1150" s="7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2">
        <f>E1150/D1150</f>
        <v>4.8666666666666667E-3</v>
      </c>
      <c r="P1150" s="22">
        <f>IF(ISERROR(E1150/L1150),0,E1150/L1150)</f>
        <v>24.333333333333332</v>
      </c>
      <c r="Q1150" s="1" t="s">
        <v>8330</v>
      </c>
      <c r="R1150" s="39" t="s">
        <v>8331</v>
      </c>
      <c r="S1150" s="41">
        <f>(((J1150/60)/60)/24)+DATE(1970,1,1)</f>
        <v>42675.171076388884</v>
      </c>
      <c r="T1150" s="42">
        <f>(((I1150/60)/60)/24)+DATE(1970,1,1)</f>
        <v>42705.212743055556</v>
      </c>
    </row>
    <row r="1151" spans="1:20" customFormat="1" ht="29" x14ac:dyDescent="0.35">
      <c r="A1151" s="9">
        <v>1149</v>
      </c>
      <c r="B1151" s="7" t="s">
        <v>1150</v>
      </c>
      <c r="C1151" s="7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2">
        <f>E1151/D1151</f>
        <v>1.5E-3</v>
      </c>
      <c r="P1151" s="22">
        <f>IF(ISERROR(E1151/L1151),0,E1151/L1151)</f>
        <v>37.5</v>
      </c>
      <c r="Q1151" s="1" t="s">
        <v>8330</v>
      </c>
      <c r="R1151" s="39" t="s">
        <v>8331</v>
      </c>
      <c r="S1151" s="41">
        <f>(((J1151/60)/60)/24)+DATE(1970,1,1)</f>
        <v>42507.71025462963</v>
      </c>
      <c r="T1151" s="42">
        <f>(((I1151/60)/60)/24)+DATE(1970,1,1)</f>
        <v>42537.71025462963</v>
      </c>
    </row>
    <row r="1152" spans="1:20" customFormat="1" ht="29" x14ac:dyDescent="0.35">
      <c r="A1152" s="9">
        <v>1150</v>
      </c>
      <c r="B1152" s="7" t="s">
        <v>1151</v>
      </c>
      <c r="C1152" s="7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2">
        <f>E1152/D1152</f>
        <v>0.1008</v>
      </c>
      <c r="P1152" s="22">
        <f>IF(ISERROR(E1152/L1152),0,E1152/L1152)</f>
        <v>42</v>
      </c>
      <c r="Q1152" s="1" t="s">
        <v>8330</v>
      </c>
      <c r="R1152" s="39" t="s">
        <v>8331</v>
      </c>
      <c r="S1152" s="41">
        <f>(((J1152/60)/60)/24)+DATE(1970,1,1)</f>
        <v>42317.954571759255</v>
      </c>
      <c r="T1152" s="42">
        <f>(((I1152/60)/60)/24)+DATE(1970,1,1)</f>
        <v>42377.954571759255</v>
      </c>
    </row>
    <row r="1153" spans="1:20" customFormat="1" ht="43.5" x14ac:dyDescent="0.35">
      <c r="A1153" s="9">
        <v>1151</v>
      </c>
      <c r="B1153" s="7" t="s">
        <v>1152</v>
      </c>
      <c r="C1153" s="7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2">
        <f>E1153/D1153</f>
        <v>0</v>
      </c>
      <c r="P1153" s="22">
        <f>IF(ISERROR(E1153/L1153),0,E1153/L1153)</f>
        <v>0</v>
      </c>
      <c r="Q1153" s="1" t="s">
        <v>8330</v>
      </c>
      <c r="R1153" s="39" t="s">
        <v>8331</v>
      </c>
      <c r="S1153" s="41">
        <f>(((J1153/60)/60)/24)+DATE(1970,1,1)</f>
        <v>42224.102581018517</v>
      </c>
      <c r="T1153" s="42">
        <f>(((I1153/60)/60)/24)+DATE(1970,1,1)</f>
        <v>42254.102581018517</v>
      </c>
    </row>
    <row r="1154" spans="1:20" customFormat="1" x14ac:dyDescent="0.35">
      <c r="A1154" s="9">
        <v>1152</v>
      </c>
      <c r="B1154" s="7" t="s">
        <v>1153</v>
      </c>
      <c r="C1154" s="7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2">
        <f>E1154/D1154</f>
        <v>5.6937500000000002E-2</v>
      </c>
      <c r="P1154" s="22">
        <f>IF(ISERROR(E1154/L1154),0,E1154/L1154)</f>
        <v>60.733333333333334</v>
      </c>
      <c r="Q1154" s="1" t="s">
        <v>8330</v>
      </c>
      <c r="R1154" s="39" t="s">
        <v>8331</v>
      </c>
      <c r="S1154" s="41">
        <f>(((J1154/60)/60)/24)+DATE(1970,1,1)</f>
        <v>42109.709629629629</v>
      </c>
      <c r="T1154" s="42">
        <f>(((I1154/60)/60)/24)+DATE(1970,1,1)</f>
        <v>42139.709629629629</v>
      </c>
    </row>
    <row r="1155" spans="1:20" customFormat="1" ht="29" x14ac:dyDescent="0.35">
      <c r="A1155" s="9">
        <v>1153</v>
      </c>
      <c r="B1155" s="7" t="s">
        <v>1154</v>
      </c>
      <c r="C1155" s="7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2">
        <f>E1155/D1155</f>
        <v>6.2500000000000003E-3</v>
      </c>
      <c r="P1155" s="22">
        <f>IF(ISERROR(E1155/L1155),0,E1155/L1155)</f>
        <v>50</v>
      </c>
      <c r="Q1155" s="1" t="s">
        <v>8330</v>
      </c>
      <c r="R1155" s="39" t="s">
        <v>8331</v>
      </c>
      <c r="S1155" s="41">
        <f>(((J1155/60)/60)/24)+DATE(1970,1,1)</f>
        <v>42143.714178240742</v>
      </c>
      <c r="T1155" s="42">
        <f>(((I1155/60)/60)/24)+DATE(1970,1,1)</f>
        <v>42173.714178240742</v>
      </c>
    </row>
    <row r="1156" spans="1:20" customFormat="1" ht="43.5" x14ac:dyDescent="0.35">
      <c r="A1156" s="9">
        <v>1154</v>
      </c>
      <c r="B1156" s="7" t="s">
        <v>1155</v>
      </c>
      <c r="C1156" s="7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2">
        <f>E1156/D1156</f>
        <v>6.5000000000000002E-2</v>
      </c>
      <c r="P1156" s="22">
        <f>IF(ISERROR(E1156/L1156),0,E1156/L1156)</f>
        <v>108.33333333333333</v>
      </c>
      <c r="Q1156" s="1" t="s">
        <v>8330</v>
      </c>
      <c r="R1156" s="39" t="s">
        <v>8331</v>
      </c>
      <c r="S1156" s="41">
        <f>(((J1156/60)/60)/24)+DATE(1970,1,1)</f>
        <v>42223.108865740738</v>
      </c>
      <c r="T1156" s="42">
        <f>(((I1156/60)/60)/24)+DATE(1970,1,1)</f>
        <v>42253.108865740738</v>
      </c>
    </row>
    <row r="1157" spans="1:20" customFormat="1" ht="43.5" x14ac:dyDescent="0.35">
      <c r="A1157" s="9">
        <v>1155</v>
      </c>
      <c r="B1157" s="7" t="s">
        <v>1156</v>
      </c>
      <c r="C1157" s="7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2">
        <f>E1157/D1157</f>
        <v>7.5199999999999998E-3</v>
      </c>
      <c r="P1157" s="22">
        <f>IF(ISERROR(E1157/L1157),0,E1157/L1157)</f>
        <v>23.5</v>
      </c>
      <c r="Q1157" s="1" t="s">
        <v>8330</v>
      </c>
      <c r="R1157" s="39" t="s">
        <v>8331</v>
      </c>
      <c r="S1157" s="41">
        <f>(((J1157/60)/60)/24)+DATE(1970,1,1)</f>
        <v>41835.763981481483</v>
      </c>
      <c r="T1157" s="42">
        <f>(((I1157/60)/60)/24)+DATE(1970,1,1)</f>
        <v>41865.763981481483</v>
      </c>
    </row>
    <row r="1158" spans="1:20" customFormat="1" ht="43.5" x14ac:dyDescent="0.35">
      <c r="A1158" s="9">
        <v>1156</v>
      </c>
      <c r="B1158" s="7" t="s">
        <v>1157</v>
      </c>
      <c r="C1158" s="7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2">
        <f>E1158/D1158</f>
        <v>0</v>
      </c>
      <c r="P1158" s="22">
        <f>IF(ISERROR(E1158/L1158),0,E1158/L1158)</f>
        <v>0</v>
      </c>
      <c r="Q1158" s="1" t="s">
        <v>8330</v>
      </c>
      <c r="R1158" s="39" t="s">
        <v>8331</v>
      </c>
      <c r="S1158" s="41">
        <f>(((J1158/60)/60)/24)+DATE(1970,1,1)</f>
        <v>42029.07131944444</v>
      </c>
      <c r="T1158" s="42">
        <f>(((I1158/60)/60)/24)+DATE(1970,1,1)</f>
        <v>42059.07131944444</v>
      </c>
    </row>
    <row r="1159" spans="1:20" customFormat="1" ht="43.5" x14ac:dyDescent="0.35">
      <c r="A1159" s="9">
        <v>1157</v>
      </c>
      <c r="B1159" s="7" t="s">
        <v>1158</v>
      </c>
      <c r="C1159" s="7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2">
        <f>E1159/D1159</f>
        <v>1.5100000000000001E-2</v>
      </c>
      <c r="P1159" s="22">
        <f>IF(ISERROR(E1159/L1159),0,E1159/L1159)</f>
        <v>50.333333333333336</v>
      </c>
      <c r="Q1159" s="1" t="s">
        <v>8330</v>
      </c>
      <c r="R1159" s="39" t="s">
        <v>8331</v>
      </c>
      <c r="S1159" s="41">
        <f>(((J1159/60)/60)/24)+DATE(1970,1,1)</f>
        <v>41918.628240740742</v>
      </c>
      <c r="T1159" s="42">
        <f>(((I1159/60)/60)/24)+DATE(1970,1,1)</f>
        <v>41978.669907407413</v>
      </c>
    </row>
    <row r="1160" spans="1:20" customFormat="1" ht="43.5" x14ac:dyDescent="0.35">
      <c r="A1160" s="9">
        <v>1158</v>
      </c>
      <c r="B1160" s="7" t="s">
        <v>1159</v>
      </c>
      <c r="C1160" s="7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2">
        <f>E1160/D1160</f>
        <v>4.6666666666666671E-3</v>
      </c>
      <c r="P1160" s="22">
        <f>IF(ISERROR(E1160/L1160),0,E1160/L1160)</f>
        <v>11.666666666666666</v>
      </c>
      <c r="Q1160" s="1" t="s">
        <v>8330</v>
      </c>
      <c r="R1160" s="39" t="s">
        <v>8331</v>
      </c>
      <c r="S1160" s="41">
        <f>(((J1160/60)/60)/24)+DATE(1970,1,1)</f>
        <v>41952.09175925926</v>
      </c>
      <c r="T1160" s="42">
        <f>(((I1160/60)/60)/24)+DATE(1970,1,1)</f>
        <v>41982.09175925926</v>
      </c>
    </row>
    <row r="1161" spans="1:20" customFormat="1" ht="43.5" x14ac:dyDescent="0.35">
      <c r="A1161" s="9">
        <v>1159</v>
      </c>
      <c r="B1161" s="7" t="s">
        <v>1160</v>
      </c>
      <c r="C1161" s="7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2">
        <f>E1161/D1161</f>
        <v>0</v>
      </c>
      <c r="P1161" s="22">
        <f>IF(ISERROR(E1161/L1161),0,E1161/L1161)</f>
        <v>0</v>
      </c>
      <c r="Q1161" s="1" t="s">
        <v>8330</v>
      </c>
      <c r="R1161" s="39" t="s">
        <v>8331</v>
      </c>
      <c r="S1161" s="41">
        <f>(((J1161/60)/60)/24)+DATE(1970,1,1)</f>
        <v>42154.726446759261</v>
      </c>
      <c r="T1161" s="42">
        <f>(((I1161/60)/60)/24)+DATE(1970,1,1)</f>
        <v>42185.65625</v>
      </c>
    </row>
    <row r="1162" spans="1:20" customFormat="1" ht="43.5" x14ac:dyDescent="0.35">
      <c r="A1162" s="9">
        <v>1160</v>
      </c>
      <c r="B1162" s="7" t="s">
        <v>1161</v>
      </c>
      <c r="C1162" s="7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2">
        <f>E1162/D1162</f>
        <v>3.85E-2</v>
      </c>
      <c r="P1162" s="22">
        <f>IF(ISERROR(E1162/L1162),0,E1162/L1162)</f>
        <v>60.789473684210527</v>
      </c>
      <c r="Q1162" s="1" t="s">
        <v>8330</v>
      </c>
      <c r="R1162" s="39" t="s">
        <v>8331</v>
      </c>
      <c r="S1162" s="41">
        <f>(((J1162/60)/60)/24)+DATE(1970,1,1)</f>
        <v>42061.154930555553</v>
      </c>
      <c r="T1162" s="42">
        <f>(((I1162/60)/60)/24)+DATE(1970,1,1)</f>
        <v>42091.113263888896</v>
      </c>
    </row>
    <row r="1163" spans="1:20" customFormat="1" ht="43.5" x14ac:dyDescent="0.35">
      <c r="A1163" s="9">
        <v>1161</v>
      </c>
      <c r="B1163" s="7" t="s">
        <v>1162</v>
      </c>
      <c r="C1163" s="7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2">
        <f>E1163/D1163</f>
        <v>0</v>
      </c>
      <c r="P1163" s="22">
        <f>IF(ISERROR(E1163/L1163),0,E1163/L1163)</f>
        <v>0</v>
      </c>
      <c r="Q1163" s="1" t="s">
        <v>8330</v>
      </c>
      <c r="R1163" s="39" t="s">
        <v>8331</v>
      </c>
      <c r="S1163" s="41">
        <f>(((J1163/60)/60)/24)+DATE(1970,1,1)</f>
        <v>42122.629502314812</v>
      </c>
      <c r="T1163" s="42">
        <f>(((I1163/60)/60)/24)+DATE(1970,1,1)</f>
        <v>42143.629502314812</v>
      </c>
    </row>
    <row r="1164" spans="1:20" customFormat="1" ht="43.5" x14ac:dyDescent="0.35">
      <c r="A1164" s="9">
        <v>1162</v>
      </c>
      <c r="B1164" s="7" t="s">
        <v>1163</v>
      </c>
      <c r="C1164" s="7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2">
        <f>E1164/D1164</f>
        <v>5.8333333333333338E-4</v>
      </c>
      <c r="P1164" s="22">
        <f>IF(ISERROR(E1164/L1164),0,E1164/L1164)</f>
        <v>17.5</v>
      </c>
      <c r="Q1164" s="1" t="s">
        <v>8330</v>
      </c>
      <c r="R1164" s="39" t="s">
        <v>8331</v>
      </c>
      <c r="S1164" s="41">
        <f>(((J1164/60)/60)/24)+DATE(1970,1,1)</f>
        <v>41876.683611111112</v>
      </c>
      <c r="T1164" s="42">
        <f>(((I1164/60)/60)/24)+DATE(1970,1,1)</f>
        <v>41907.683611111112</v>
      </c>
    </row>
    <row r="1165" spans="1:20" customFormat="1" ht="43.5" x14ac:dyDescent="0.35">
      <c r="A1165" s="9">
        <v>1163</v>
      </c>
      <c r="B1165" s="7" t="s">
        <v>1164</v>
      </c>
      <c r="C1165" s="7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2">
        <f>E1165/D1165</f>
        <v>0</v>
      </c>
      <c r="P1165" s="22">
        <f>IF(ISERROR(E1165/L1165),0,E1165/L1165)</f>
        <v>0</v>
      </c>
      <c r="Q1165" s="1" t="s">
        <v>8330</v>
      </c>
      <c r="R1165" s="39" t="s">
        <v>8331</v>
      </c>
      <c r="S1165" s="41">
        <f>(((J1165/60)/60)/24)+DATE(1970,1,1)</f>
        <v>41830.723611111112</v>
      </c>
      <c r="T1165" s="42">
        <f>(((I1165/60)/60)/24)+DATE(1970,1,1)</f>
        <v>41860.723611111112</v>
      </c>
    </row>
    <row r="1166" spans="1:20" customFormat="1" ht="58" x14ac:dyDescent="0.35">
      <c r="A1166" s="9">
        <v>1164</v>
      </c>
      <c r="B1166" s="7" t="s">
        <v>1165</v>
      </c>
      <c r="C1166" s="7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2">
        <f>E1166/D1166</f>
        <v>0</v>
      </c>
      <c r="P1166" s="22">
        <f>IF(ISERROR(E1166/L1166),0,E1166/L1166)</f>
        <v>0</v>
      </c>
      <c r="Q1166" s="1" t="s">
        <v>8330</v>
      </c>
      <c r="R1166" s="39" t="s">
        <v>8331</v>
      </c>
      <c r="S1166" s="41">
        <f>(((J1166/60)/60)/24)+DATE(1970,1,1)</f>
        <v>42509.724328703705</v>
      </c>
      <c r="T1166" s="42">
        <f>(((I1166/60)/60)/24)+DATE(1970,1,1)</f>
        <v>42539.724328703705</v>
      </c>
    </row>
    <row r="1167" spans="1:20" customFormat="1" ht="43.5" x14ac:dyDescent="0.35">
      <c r="A1167" s="9">
        <v>1165</v>
      </c>
      <c r="B1167" s="7" t="s">
        <v>1166</v>
      </c>
      <c r="C1167" s="7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2">
        <f>E1167/D1167</f>
        <v>0.20705000000000001</v>
      </c>
      <c r="P1167" s="22">
        <f>IF(ISERROR(E1167/L1167),0,E1167/L1167)</f>
        <v>82.82</v>
      </c>
      <c r="Q1167" s="1" t="s">
        <v>8330</v>
      </c>
      <c r="R1167" s="39" t="s">
        <v>8331</v>
      </c>
      <c r="S1167" s="41">
        <f>(((J1167/60)/60)/24)+DATE(1970,1,1)</f>
        <v>41792.214467592588</v>
      </c>
      <c r="T1167" s="42">
        <f>(((I1167/60)/60)/24)+DATE(1970,1,1)</f>
        <v>41826.214467592588</v>
      </c>
    </row>
    <row r="1168" spans="1:20" customFormat="1" ht="43.5" x14ac:dyDescent="0.35">
      <c r="A1168" s="9">
        <v>1166</v>
      </c>
      <c r="B1168" s="7" t="s">
        <v>1167</v>
      </c>
      <c r="C1168" s="7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2">
        <f>E1168/D1168</f>
        <v>0.19139999999999999</v>
      </c>
      <c r="P1168" s="22">
        <f>IF(ISERROR(E1168/L1168),0,E1168/L1168)</f>
        <v>358.875</v>
      </c>
      <c r="Q1168" s="1" t="s">
        <v>8330</v>
      </c>
      <c r="R1168" s="39" t="s">
        <v>8331</v>
      </c>
      <c r="S1168" s="41">
        <f>(((J1168/60)/60)/24)+DATE(1970,1,1)</f>
        <v>42150.485439814816</v>
      </c>
      <c r="T1168" s="42">
        <f>(((I1168/60)/60)/24)+DATE(1970,1,1)</f>
        <v>42181.166666666672</v>
      </c>
    </row>
    <row r="1169" spans="1:20" customFormat="1" ht="43.5" x14ac:dyDescent="0.35">
      <c r="A1169" s="9">
        <v>1167</v>
      </c>
      <c r="B1169" s="7" t="s">
        <v>1168</v>
      </c>
      <c r="C1169" s="7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2">
        <f>E1169/D1169</f>
        <v>1.6316666666666667E-2</v>
      </c>
      <c r="P1169" s="22">
        <f>IF(ISERROR(E1169/L1169),0,E1169/L1169)</f>
        <v>61.1875</v>
      </c>
      <c r="Q1169" s="1" t="s">
        <v>8330</v>
      </c>
      <c r="R1169" s="39" t="s">
        <v>8331</v>
      </c>
      <c r="S1169" s="41">
        <f>(((J1169/60)/60)/24)+DATE(1970,1,1)</f>
        <v>41863.734895833331</v>
      </c>
      <c r="T1169" s="42">
        <f>(((I1169/60)/60)/24)+DATE(1970,1,1)</f>
        <v>41894.734895833331</v>
      </c>
    </row>
    <row r="1170" spans="1:20" customFormat="1" ht="43.5" x14ac:dyDescent="0.35">
      <c r="A1170" s="9">
        <v>1168</v>
      </c>
      <c r="B1170" s="7" t="s">
        <v>1169</v>
      </c>
      <c r="C1170" s="7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2">
        <f>E1170/D1170</f>
        <v>5.6666666666666664E-2</v>
      </c>
      <c r="P1170" s="22">
        <f>IF(ISERROR(E1170/L1170),0,E1170/L1170)</f>
        <v>340</v>
      </c>
      <c r="Q1170" s="1" t="s">
        <v>8330</v>
      </c>
      <c r="R1170" s="39" t="s">
        <v>8331</v>
      </c>
      <c r="S1170" s="41">
        <f>(((J1170/60)/60)/24)+DATE(1970,1,1)</f>
        <v>42605.053993055553</v>
      </c>
      <c r="T1170" s="42">
        <f>(((I1170/60)/60)/24)+DATE(1970,1,1)</f>
        <v>42635.053993055553</v>
      </c>
    </row>
    <row r="1171" spans="1:20" customFormat="1" ht="43.5" x14ac:dyDescent="0.35">
      <c r="A1171" s="9">
        <v>1169</v>
      </c>
      <c r="B1171" s="7" t="s">
        <v>1170</v>
      </c>
      <c r="C1171" s="7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2">
        <f>E1171/D1171</f>
        <v>1.6999999999999999E-3</v>
      </c>
      <c r="P1171" s="22">
        <f>IF(ISERROR(E1171/L1171),0,E1171/L1171)</f>
        <v>5.666666666666667</v>
      </c>
      <c r="Q1171" s="1" t="s">
        <v>8330</v>
      </c>
      <c r="R1171" s="39" t="s">
        <v>8331</v>
      </c>
      <c r="S1171" s="41">
        <f>(((J1171/60)/60)/24)+DATE(1970,1,1)</f>
        <v>42027.353738425925</v>
      </c>
      <c r="T1171" s="42">
        <f>(((I1171/60)/60)/24)+DATE(1970,1,1)</f>
        <v>42057.353738425925</v>
      </c>
    </row>
    <row r="1172" spans="1:20" customFormat="1" ht="43.5" x14ac:dyDescent="0.35">
      <c r="A1172" s="9">
        <v>1170</v>
      </c>
      <c r="B1172" s="7" t="s">
        <v>1171</v>
      </c>
      <c r="C1172" s="7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2">
        <f>E1172/D1172</f>
        <v>4.0000000000000001E-3</v>
      </c>
      <c r="P1172" s="22">
        <f>IF(ISERROR(E1172/L1172),0,E1172/L1172)</f>
        <v>50</v>
      </c>
      <c r="Q1172" s="1" t="s">
        <v>8330</v>
      </c>
      <c r="R1172" s="39" t="s">
        <v>8331</v>
      </c>
      <c r="S1172" s="41">
        <f>(((J1172/60)/60)/24)+DATE(1970,1,1)</f>
        <v>42124.893182870372</v>
      </c>
      <c r="T1172" s="42">
        <f>(((I1172/60)/60)/24)+DATE(1970,1,1)</f>
        <v>42154.893182870372</v>
      </c>
    </row>
    <row r="1173" spans="1:20" customFormat="1" ht="29" x14ac:dyDescent="0.35">
      <c r="A1173" s="9">
        <v>1171</v>
      </c>
      <c r="B1173" s="7" t="s">
        <v>1172</v>
      </c>
      <c r="C1173" s="7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2">
        <f>E1173/D1173</f>
        <v>1E-3</v>
      </c>
      <c r="P1173" s="22">
        <f>IF(ISERROR(E1173/L1173),0,E1173/L1173)</f>
        <v>25</v>
      </c>
      <c r="Q1173" s="1" t="s">
        <v>8330</v>
      </c>
      <c r="R1173" s="39" t="s">
        <v>8331</v>
      </c>
      <c r="S1173" s="41">
        <f>(((J1173/60)/60)/24)+DATE(1970,1,1)</f>
        <v>41938.804710648146</v>
      </c>
      <c r="T1173" s="42">
        <f>(((I1173/60)/60)/24)+DATE(1970,1,1)</f>
        <v>41956.846377314811</v>
      </c>
    </row>
    <row r="1174" spans="1:20" customFormat="1" x14ac:dyDescent="0.35">
      <c r="A1174" s="9">
        <v>1172</v>
      </c>
      <c r="B1174" s="7" t="s">
        <v>1173</v>
      </c>
      <c r="C1174" s="7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2">
        <f>E1174/D1174</f>
        <v>0</v>
      </c>
      <c r="P1174" s="22">
        <f>IF(ISERROR(E1174/L1174),0,E1174/L1174)</f>
        <v>0</v>
      </c>
      <c r="Q1174" s="1" t="s">
        <v>8330</v>
      </c>
      <c r="R1174" s="39" t="s">
        <v>8331</v>
      </c>
      <c r="S1174" s="41">
        <f>(((J1174/60)/60)/24)+DATE(1970,1,1)</f>
        <v>41841.682314814818</v>
      </c>
      <c r="T1174" s="42">
        <f>(((I1174/60)/60)/24)+DATE(1970,1,1)</f>
        <v>41871.682314814818</v>
      </c>
    </row>
    <row r="1175" spans="1:20" customFormat="1" ht="43.5" x14ac:dyDescent="0.35">
      <c r="A1175" s="9">
        <v>1173</v>
      </c>
      <c r="B1175" s="7" t="s">
        <v>1174</v>
      </c>
      <c r="C1175" s="7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2">
        <f>E1175/D1175</f>
        <v>2.4000000000000001E-4</v>
      </c>
      <c r="P1175" s="22">
        <f>IF(ISERROR(E1175/L1175),0,E1175/L1175)</f>
        <v>30</v>
      </c>
      <c r="Q1175" s="1" t="s">
        <v>8330</v>
      </c>
      <c r="R1175" s="39" t="s">
        <v>8331</v>
      </c>
      <c r="S1175" s="41">
        <f>(((J1175/60)/60)/24)+DATE(1970,1,1)</f>
        <v>42184.185844907406</v>
      </c>
      <c r="T1175" s="42">
        <f>(((I1175/60)/60)/24)+DATE(1970,1,1)</f>
        <v>42219.185844907406</v>
      </c>
    </row>
    <row r="1176" spans="1:20" customFormat="1" ht="29" x14ac:dyDescent="0.35">
      <c r="A1176" s="9">
        <v>1174</v>
      </c>
      <c r="B1176" s="7" t="s">
        <v>1175</v>
      </c>
      <c r="C1176" s="7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2">
        <f>E1176/D1176</f>
        <v>5.906666666666667E-2</v>
      </c>
      <c r="P1176" s="22">
        <f>IF(ISERROR(E1176/L1176),0,E1176/L1176)</f>
        <v>46.631578947368418</v>
      </c>
      <c r="Q1176" s="1" t="s">
        <v>8330</v>
      </c>
      <c r="R1176" s="39" t="s">
        <v>8331</v>
      </c>
      <c r="S1176" s="41">
        <f>(((J1176/60)/60)/24)+DATE(1970,1,1)</f>
        <v>42468.84174768519</v>
      </c>
      <c r="T1176" s="42">
        <f>(((I1176/60)/60)/24)+DATE(1970,1,1)</f>
        <v>42498.84174768519</v>
      </c>
    </row>
    <row r="1177" spans="1:20" customFormat="1" ht="43.5" x14ac:dyDescent="0.35">
      <c r="A1177" s="9">
        <v>1175</v>
      </c>
      <c r="B1177" s="7" t="s">
        <v>1176</v>
      </c>
      <c r="C1177" s="7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2">
        <f>E1177/D1177</f>
        <v>2.9250000000000002E-2</v>
      </c>
      <c r="P1177" s="22">
        <f>IF(ISERROR(E1177/L1177),0,E1177/L1177)</f>
        <v>65</v>
      </c>
      <c r="Q1177" s="1" t="s">
        <v>8330</v>
      </c>
      <c r="R1177" s="39" t="s">
        <v>8331</v>
      </c>
      <c r="S1177" s="41">
        <f>(((J1177/60)/60)/24)+DATE(1970,1,1)</f>
        <v>42170.728460648148</v>
      </c>
      <c r="T1177" s="42">
        <f>(((I1177/60)/60)/24)+DATE(1970,1,1)</f>
        <v>42200.728460648148</v>
      </c>
    </row>
    <row r="1178" spans="1:20" customFormat="1" ht="58" x14ac:dyDescent="0.35">
      <c r="A1178" s="9">
        <v>1176</v>
      </c>
      <c r="B1178" s="7" t="s">
        <v>1177</v>
      </c>
      <c r="C1178" s="7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2">
        <f>E1178/D1178</f>
        <v>5.7142857142857142E-5</v>
      </c>
      <c r="P1178" s="22">
        <f>IF(ISERROR(E1178/L1178),0,E1178/L1178)</f>
        <v>10</v>
      </c>
      <c r="Q1178" s="1" t="s">
        <v>8330</v>
      </c>
      <c r="R1178" s="39" t="s">
        <v>8331</v>
      </c>
      <c r="S1178" s="41">
        <f>(((J1178/60)/60)/24)+DATE(1970,1,1)</f>
        <v>42746.019652777773</v>
      </c>
      <c r="T1178" s="42">
        <f>(((I1178/60)/60)/24)+DATE(1970,1,1)</f>
        <v>42800.541666666672</v>
      </c>
    </row>
    <row r="1179" spans="1:20" customFormat="1" ht="43.5" x14ac:dyDescent="0.35">
      <c r="A1179" s="9">
        <v>1177</v>
      </c>
      <c r="B1179" s="7" t="s">
        <v>1178</v>
      </c>
      <c r="C1179" s="7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2">
        <f>E1179/D1179</f>
        <v>0</v>
      </c>
      <c r="P1179" s="22">
        <f>IF(ISERROR(E1179/L1179),0,E1179/L1179)</f>
        <v>0</v>
      </c>
      <c r="Q1179" s="1" t="s">
        <v>8330</v>
      </c>
      <c r="R1179" s="39" t="s">
        <v>8331</v>
      </c>
      <c r="S1179" s="41">
        <f>(((J1179/60)/60)/24)+DATE(1970,1,1)</f>
        <v>41897.660833333335</v>
      </c>
      <c r="T1179" s="42">
        <f>(((I1179/60)/60)/24)+DATE(1970,1,1)</f>
        <v>41927.660833333335</v>
      </c>
    </row>
    <row r="1180" spans="1:20" customFormat="1" ht="43.5" x14ac:dyDescent="0.35">
      <c r="A1180" s="9">
        <v>1178</v>
      </c>
      <c r="B1180" s="7" t="s">
        <v>1179</v>
      </c>
      <c r="C1180" s="7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2">
        <f>E1180/D1180</f>
        <v>6.666666666666667E-5</v>
      </c>
      <c r="P1180" s="22">
        <f>IF(ISERROR(E1180/L1180),0,E1180/L1180)</f>
        <v>5</v>
      </c>
      <c r="Q1180" s="1" t="s">
        <v>8330</v>
      </c>
      <c r="R1180" s="39" t="s">
        <v>8331</v>
      </c>
      <c r="S1180" s="41">
        <f>(((J1180/60)/60)/24)+DATE(1970,1,1)</f>
        <v>41837.905694444446</v>
      </c>
      <c r="T1180" s="42">
        <f>(((I1180/60)/60)/24)+DATE(1970,1,1)</f>
        <v>41867.905694444446</v>
      </c>
    </row>
    <row r="1181" spans="1:20" customFormat="1" ht="43.5" x14ac:dyDescent="0.35">
      <c r="A1181" s="9">
        <v>1179</v>
      </c>
      <c r="B1181" s="7" t="s">
        <v>1180</v>
      </c>
      <c r="C1181" s="7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2">
        <f>E1181/D1181</f>
        <v>5.3333333333333337E-2</v>
      </c>
      <c r="P1181" s="22">
        <f>IF(ISERROR(E1181/L1181),0,E1181/L1181)</f>
        <v>640</v>
      </c>
      <c r="Q1181" s="1" t="s">
        <v>8330</v>
      </c>
      <c r="R1181" s="39" t="s">
        <v>8331</v>
      </c>
      <c r="S1181" s="41">
        <f>(((J1181/60)/60)/24)+DATE(1970,1,1)</f>
        <v>42275.720219907409</v>
      </c>
      <c r="T1181" s="42">
        <f>(((I1181/60)/60)/24)+DATE(1970,1,1)</f>
        <v>42305.720219907409</v>
      </c>
    </row>
    <row r="1182" spans="1:20" customFormat="1" ht="29" x14ac:dyDescent="0.35">
      <c r="A1182" s="9">
        <v>1180</v>
      </c>
      <c r="B1182" s="7" t="s">
        <v>1181</v>
      </c>
      <c r="C1182" s="7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2">
        <f>E1182/D1182</f>
        <v>0.11749999999999999</v>
      </c>
      <c r="P1182" s="22">
        <f>IF(ISERROR(E1182/L1182),0,E1182/L1182)</f>
        <v>69.117647058823536</v>
      </c>
      <c r="Q1182" s="1" t="s">
        <v>8330</v>
      </c>
      <c r="R1182" s="39" t="s">
        <v>8331</v>
      </c>
      <c r="S1182" s="41">
        <f>(((J1182/60)/60)/24)+DATE(1970,1,1)</f>
        <v>41781.806875000002</v>
      </c>
      <c r="T1182" s="42">
        <f>(((I1182/60)/60)/24)+DATE(1970,1,1)</f>
        <v>41818.806875000002</v>
      </c>
    </row>
    <row r="1183" spans="1:20" customFormat="1" x14ac:dyDescent="0.35">
      <c r="A1183" s="9">
        <v>1181</v>
      </c>
      <c r="B1183" s="7" t="s">
        <v>1182</v>
      </c>
      <c r="C1183" s="7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2">
        <f>E1183/D1183</f>
        <v>8.0000000000000007E-5</v>
      </c>
      <c r="P1183" s="22">
        <f>IF(ISERROR(E1183/L1183),0,E1183/L1183)</f>
        <v>1.3333333333333333</v>
      </c>
      <c r="Q1183" s="1" t="s">
        <v>8330</v>
      </c>
      <c r="R1183" s="39" t="s">
        <v>8331</v>
      </c>
      <c r="S1183" s="41">
        <f>(((J1183/60)/60)/24)+DATE(1970,1,1)</f>
        <v>42034.339363425926</v>
      </c>
      <c r="T1183" s="42">
        <f>(((I1183/60)/60)/24)+DATE(1970,1,1)</f>
        <v>42064.339363425926</v>
      </c>
    </row>
    <row r="1184" spans="1:20" customFormat="1" ht="43.5" x14ac:dyDescent="0.35">
      <c r="A1184" s="9">
        <v>1182</v>
      </c>
      <c r="B1184" s="7" t="s">
        <v>1183</v>
      </c>
      <c r="C1184" s="7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2">
        <f>E1184/D1184</f>
        <v>4.2000000000000003E-2</v>
      </c>
      <c r="P1184" s="22">
        <f>IF(ISERROR(E1184/L1184),0,E1184/L1184)</f>
        <v>10.5</v>
      </c>
      <c r="Q1184" s="1" t="s">
        <v>8330</v>
      </c>
      <c r="R1184" s="39" t="s">
        <v>8331</v>
      </c>
      <c r="S1184" s="41">
        <f>(((J1184/60)/60)/24)+DATE(1970,1,1)</f>
        <v>42728.827407407407</v>
      </c>
      <c r="T1184" s="42">
        <f>(((I1184/60)/60)/24)+DATE(1970,1,1)</f>
        <v>42747.695833333331</v>
      </c>
    </row>
    <row r="1185" spans="1:20" customFormat="1" ht="43.5" x14ac:dyDescent="0.35">
      <c r="A1185" s="9">
        <v>1183</v>
      </c>
      <c r="B1185" s="7" t="s">
        <v>1184</v>
      </c>
      <c r="C1185" s="7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2">
        <f>E1185/D1185</f>
        <v>0.04</v>
      </c>
      <c r="P1185" s="22">
        <f>IF(ISERROR(E1185/L1185),0,E1185/L1185)</f>
        <v>33.333333333333336</v>
      </c>
      <c r="Q1185" s="1" t="s">
        <v>8330</v>
      </c>
      <c r="R1185" s="39" t="s">
        <v>8331</v>
      </c>
      <c r="S1185" s="41">
        <f>(((J1185/60)/60)/24)+DATE(1970,1,1)</f>
        <v>42656.86137731481</v>
      </c>
      <c r="T1185" s="42">
        <f>(((I1185/60)/60)/24)+DATE(1970,1,1)</f>
        <v>42676.165972222225</v>
      </c>
    </row>
    <row r="1186" spans="1:20" customFormat="1" ht="43.5" x14ac:dyDescent="0.35">
      <c r="A1186" s="9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3" t="s">
        <v>8219</v>
      </c>
      <c r="G1186" s="3" t="s">
        <v>8225</v>
      </c>
      <c r="H1186" s="3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3" t="s">
        <v>8285</v>
      </c>
      <c r="O1186" s="12">
        <f>E1186/D1186</f>
        <v>1.0493636363636363</v>
      </c>
      <c r="P1186" s="22">
        <f>IF(ISERROR(E1186/L1186),0,E1186/L1186)</f>
        <v>61.562666666666665</v>
      </c>
      <c r="Q1186" s="1" t="s">
        <v>8334</v>
      </c>
      <c r="R1186" s="39" t="s">
        <v>8339</v>
      </c>
      <c r="S1186" s="41">
        <f>(((J1186/60)/60)/24)+DATE(1970,1,1)</f>
        <v>42741.599664351852</v>
      </c>
      <c r="T1186" s="42">
        <f>(((I1186/60)/60)/24)+DATE(1970,1,1)</f>
        <v>42772.599664351852</v>
      </c>
    </row>
    <row r="1187" spans="1:20" customFormat="1" ht="43.5" x14ac:dyDescent="0.35">
      <c r="A1187" s="9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3" t="s">
        <v>8219</v>
      </c>
      <c r="G1187" s="3" t="s">
        <v>8224</v>
      </c>
      <c r="H1187" s="3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3" t="s">
        <v>8285</v>
      </c>
      <c r="O1187" s="12">
        <f>E1187/D1187</f>
        <v>1.0544</v>
      </c>
      <c r="P1187" s="22">
        <f>IF(ISERROR(E1187/L1187),0,E1187/L1187)</f>
        <v>118.73873873873873</v>
      </c>
      <c r="Q1187" s="1" t="s">
        <v>8334</v>
      </c>
      <c r="R1187" s="39" t="s">
        <v>8339</v>
      </c>
      <c r="S1187" s="41">
        <f>(((J1187/60)/60)/24)+DATE(1970,1,1)</f>
        <v>42130.865150462967</v>
      </c>
      <c r="T1187" s="42">
        <f>(((I1187/60)/60)/24)+DATE(1970,1,1)</f>
        <v>42163.166666666672</v>
      </c>
    </row>
    <row r="1188" spans="1:20" customFormat="1" ht="43.5" x14ac:dyDescent="0.35">
      <c r="A1188" s="9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3" t="s">
        <v>8219</v>
      </c>
      <c r="G1188" s="3" t="s">
        <v>8225</v>
      </c>
      <c r="H1188" s="3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3" t="s">
        <v>8285</v>
      </c>
      <c r="O1188" s="12">
        <f>E1188/D1188</f>
        <v>1.0673333333333332</v>
      </c>
      <c r="P1188" s="22">
        <f>IF(ISERROR(E1188/L1188),0,E1188/L1188)</f>
        <v>65.081300813008127</v>
      </c>
      <c r="Q1188" s="1" t="s">
        <v>8334</v>
      </c>
      <c r="R1188" s="39" t="s">
        <v>8339</v>
      </c>
      <c r="S1188" s="41">
        <f>(((J1188/60)/60)/24)+DATE(1970,1,1)</f>
        <v>42123.86336805555</v>
      </c>
      <c r="T1188" s="42">
        <f>(((I1188/60)/60)/24)+DATE(1970,1,1)</f>
        <v>42156.945833333331</v>
      </c>
    </row>
    <row r="1189" spans="1:20" customFormat="1" ht="43.5" x14ac:dyDescent="0.35">
      <c r="A1189" s="9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3" t="s">
        <v>8219</v>
      </c>
      <c r="G1189" s="3" t="s">
        <v>8224</v>
      </c>
      <c r="H1189" s="3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3" t="s">
        <v>8285</v>
      </c>
      <c r="O1189" s="12">
        <f>E1189/D1189</f>
        <v>1.0412571428571429</v>
      </c>
      <c r="P1189" s="22">
        <f>IF(ISERROR(E1189/L1189),0,E1189/L1189)</f>
        <v>130.15714285714284</v>
      </c>
      <c r="Q1189" s="1" t="s">
        <v>8334</v>
      </c>
      <c r="R1189" s="39" t="s">
        <v>8339</v>
      </c>
      <c r="S1189" s="41">
        <f>(((J1189/60)/60)/24)+DATE(1970,1,1)</f>
        <v>42109.894942129627</v>
      </c>
      <c r="T1189" s="42">
        <f>(((I1189/60)/60)/24)+DATE(1970,1,1)</f>
        <v>42141.75</v>
      </c>
    </row>
    <row r="1190" spans="1:20" customFormat="1" ht="43.5" x14ac:dyDescent="0.35">
      <c r="A1190" s="9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3" t="s">
        <v>8219</v>
      </c>
      <c r="G1190" s="3" t="s">
        <v>8229</v>
      </c>
      <c r="H1190" s="3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3" t="s">
        <v>8285</v>
      </c>
      <c r="O1190" s="12">
        <f>E1190/D1190</f>
        <v>1.6054999999999999</v>
      </c>
      <c r="P1190" s="22">
        <f>IF(ISERROR(E1190/L1190),0,E1190/L1190)</f>
        <v>37.776470588235291</v>
      </c>
      <c r="Q1190" s="1" t="s">
        <v>8334</v>
      </c>
      <c r="R1190" s="39" t="s">
        <v>8339</v>
      </c>
      <c r="S1190" s="41">
        <f>(((J1190/60)/60)/24)+DATE(1970,1,1)</f>
        <v>42711.700694444444</v>
      </c>
      <c r="T1190" s="42">
        <f>(((I1190/60)/60)/24)+DATE(1970,1,1)</f>
        <v>42732.700694444444</v>
      </c>
    </row>
    <row r="1191" spans="1:20" customFormat="1" ht="43.5" x14ac:dyDescent="0.35">
      <c r="A1191" s="9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3" t="s">
        <v>8219</v>
      </c>
      <c r="G1191" s="3" t="s">
        <v>8224</v>
      </c>
      <c r="H1191" s="3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3" t="s">
        <v>8285</v>
      </c>
      <c r="O1191" s="12">
        <f>E1191/D1191</f>
        <v>1.0777777777777777</v>
      </c>
      <c r="P1191" s="22">
        <f>IF(ISERROR(E1191/L1191),0,E1191/L1191)</f>
        <v>112.79069767441861</v>
      </c>
      <c r="Q1191" s="1" t="s">
        <v>8334</v>
      </c>
      <c r="R1191" s="39" t="s">
        <v>8339</v>
      </c>
      <c r="S1191" s="41">
        <f>(((J1191/60)/60)/24)+DATE(1970,1,1)</f>
        <v>42529.979108796295</v>
      </c>
      <c r="T1191" s="42">
        <f>(((I1191/60)/60)/24)+DATE(1970,1,1)</f>
        <v>42550.979108796295</v>
      </c>
    </row>
    <row r="1192" spans="1:20" customFormat="1" ht="29" x14ac:dyDescent="0.35">
      <c r="A1192" s="9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3" t="s">
        <v>8219</v>
      </c>
      <c r="G1192" s="3" t="s">
        <v>8224</v>
      </c>
      <c r="H1192" s="3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3" t="s">
        <v>8285</v>
      </c>
      <c r="O1192" s="12">
        <f>E1192/D1192</f>
        <v>1.35</v>
      </c>
      <c r="P1192" s="22">
        <f>IF(ISERROR(E1192/L1192),0,E1192/L1192)</f>
        <v>51.92307692307692</v>
      </c>
      <c r="Q1192" s="1" t="s">
        <v>8334</v>
      </c>
      <c r="R1192" s="39" t="s">
        <v>8339</v>
      </c>
      <c r="S1192" s="41">
        <f>(((J1192/60)/60)/24)+DATE(1970,1,1)</f>
        <v>41852.665798611109</v>
      </c>
      <c r="T1192" s="42">
        <f>(((I1192/60)/60)/24)+DATE(1970,1,1)</f>
        <v>41882.665798611109</v>
      </c>
    </row>
    <row r="1193" spans="1:20" customFormat="1" ht="43.5" x14ac:dyDescent="0.35">
      <c r="A1193" s="9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3" t="s">
        <v>8219</v>
      </c>
      <c r="G1193" s="3" t="s">
        <v>8224</v>
      </c>
      <c r="H1193" s="3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3" t="s">
        <v>8285</v>
      </c>
      <c r="O1193" s="12">
        <f>E1193/D1193</f>
        <v>1.0907407407407408</v>
      </c>
      <c r="P1193" s="22">
        <f>IF(ISERROR(E1193/L1193),0,E1193/L1193)</f>
        <v>89.242424242424249</v>
      </c>
      <c r="Q1193" s="1" t="s">
        <v>8334</v>
      </c>
      <c r="R1193" s="39" t="s">
        <v>8339</v>
      </c>
      <c r="S1193" s="41">
        <f>(((J1193/60)/60)/24)+DATE(1970,1,1)</f>
        <v>42419.603703703702</v>
      </c>
      <c r="T1193" s="42">
        <f>(((I1193/60)/60)/24)+DATE(1970,1,1)</f>
        <v>42449.562037037031</v>
      </c>
    </row>
    <row r="1194" spans="1:20" customFormat="1" ht="29" x14ac:dyDescent="0.35">
      <c r="A1194" s="9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3" t="s">
        <v>8219</v>
      </c>
      <c r="G1194" s="3" t="s">
        <v>8225</v>
      </c>
      <c r="H1194" s="3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3" t="s">
        <v>8285</v>
      </c>
      <c r="O1194" s="12">
        <f>E1194/D1194</f>
        <v>2.9</v>
      </c>
      <c r="P1194" s="22">
        <f>IF(ISERROR(E1194/L1194),0,E1194/L1194)</f>
        <v>19.333333333333332</v>
      </c>
      <c r="Q1194" s="1" t="s">
        <v>8334</v>
      </c>
      <c r="R1194" s="39" t="s">
        <v>8339</v>
      </c>
      <c r="S1194" s="41">
        <f>(((J1194/60)/60)/24)+DATE(1970,1,1)</f>
        <v>42747.506689814814</v>
      </c>
      <c r="T1194" s="42">
        <f>(((I1194/60)/60)/24)+DATE(1970,1,1)</f>
        <v>42777.506689814814</v>
      </c>
    </row>
    <row r="1195" spans="1:20" customFormat="1" ht="43.5" x14ac:dyDescent="0.35">
      <c r="A1195" s="9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3" t="s">
        <v>8219</v>
      </c>
      <c r="G1195" s="3" t="s">
        <v>8224</v>
      </c>
      <c r="H1195" s="3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3" t="s">
        <v>8285</v>
      </c>
      <c r="O1195" s="12">
        <f>E1195/D1195</f>
        <v>1.0395714285714286</v>
      </c>
      <c r="P1195" s="22">
        <f>IF(ISERROR(E1195/L1195),0,E1195/L1195)</f>
        <v>79.967032967032964</v>
      </c>
      <c r="Q1195" s="1" t="s">
        <v>8334</v>
      </c>
      <c r="R1195" s="39" t="s">
        <v>8339</v>
      </c>
      <c r="S1195" s="41">
        <f>(((J1195/60)/60)/24)+DATE(1970,1,1)</f>
        <v>42409.776076388895</v>
      </c>
      <c r="T1195" s="42">
        <f>(((I1195/60)/60)/24)+DATE(1970,1,1)</f>
        <v>42469.734409722223</v>
      </c>
    </row>
    <row r="1196" spans="1:20" customFormat="1" ht="43.5" x14ac:dyDescent="0.35">
      <c r="A1196" s="9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3" t="s">
        <v>8219</v>
      </c>
      <c r="G1196" s="3" t="s">
        <v>8241</v>
      </c>
      <c r="H1196" s="3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3" t="s">
        <v>8285</v>
      </c>
      <c r="O1196" s="12">
        <f>E1196/D1196</f>
        <v>3.2223999999999999</v>
      </c>
      <c r="P1196" s="22">
        <f>IF(ISERROR(E1196/L1196),0,E1196/L1196)</f>
        <v>56.414565826330531</v>
      </c>
      <c r="Q1196" s="1" t="s">
        <v>8334</v>
      </c>
      <c r="R1196" s="39" t="s">
        <v>8339</v>
      </c>
      <c r="S1196" s="41">
        <f>(((J1196/60)/60)/24)+DATE(1970,1,1)</f>
        <v>42072.488182870366</v>
      </c>
      <c r="T1196" s="42">
        <f>(((I1196/60)/60)/24)+DATE(1970,1,1)</f>
        <v>42102.488182870366</v>
      </c>
    </row>
    <row r="1197" spans="1:20" customFormat="1" ht="58" x14ac:dyDescent="0.35">
      <c r="A1197" s="9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3" t="s">
        <v>8219</v>
      </c>
      <c r="G1197" s="3" t="s">
        <v>8237</v>
      </c>
      <c r="H1197" s="3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3" t="s">
        <v>8285</v>
      </c>
      <c r="O1197" s="12">
        <f>E1197/D1197</f>
        <v>1.35</v>
      </c>
      <c r="P1197" s="22">
        <f>IF(ISERROR(E1197/L1197),0,E1197/L1197)</f>
        <v>79.411764705882348</v>
      </c>
      <c r="Q1197" s="1" t="s">
        <v>8334</v>
      </c>
      <c r="R1197" s="39" t="s">
        <v>8339</v>
      </c>
      <c r="S1197" s="41">
        <f>(((J1197/60)/60)/24)+DATE(1970,1,1)</f>
        <v>42298.34783564815</v>
      </c>
      <c r="T1197" s="42">
        <f>(((I1197/60)/60)/24)+DATE(1970,1,1)</f>
        <v>42358.375</v>
      </c>
    </row>
    <row r="1198" spans="1:20" customFormat="1" ht="29" x14ac:dyDescent="0.35">
      <c r="A1198" s="9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3" t="s">
        <v>8219</v>
      </c>
      <c r="G1198" s="3" t="s">
        <v>8225</v>
      </c>
      <c r="H1198" s="3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3" t="s">
        <v>8285</v>
      </c>
      <c r="O1198" s="12">
        <f>E1198/D1198</f>
        <v>2.6991034482758622</v>
      </c>
      <c r="P1198" s="22">
        <f>IF(ISERROR(E1198/L1198),0,E1198/L1198)</f>
        <v>76.439453125</v>
      </c>
      <c r="Q1198" s="1" t="s">
        <v>8334</v>
      </c>
      <c r="R1198" s="39" t="s">
        <v>8339</v>
      </c>
      <c r="S1198" s="41">
        <f>(((J1198/60)/60)/24)+DATE(1970,1,1)</f>
        <v>42326.818738425922</v>
      </c>
      <c r="T1198" s="42">
        <f>(((I1198/60)/60)/24)+DATE(1970,1,1)</f>
        <v>42356.818738425922</v>
      </c>
    </row>
    <row r="1199" spans="1:20" customFormat="1" ht="43.5" x14ac:dyDescent="0.35">
      <c r="A1199" s="9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3" t="s">
        <v>8219</v>
      </c>
      <c r="G1199" s="3" t="s">
        <v>8224</v>
      </c>
      <c r="H1199" s="3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3" t="s">
        <v>8285</v>
      </c>
      <c r="O1199" s="12">
        <f>E1199/D1199</f>
        <v>2.5329333333333333</v>
      </c>
      <c r="P1199" s="22">
        <f>IF(ISERROR(E1199/L1199),0,E1199/L1199)</f>
        <v>121</v>
      </c>
      <c r="Q1199" s="1" t="s">
        <v>8334</v>
      </c>
      <c r="R1199" s="39" t="s">
        <v>8339</v>
      </c>
      <c r="S1199" s="41">
        <f>(((J1199/60)/60)/24)+DATE(1970,1,1)</f>
        <v>42503.66474537037</v>
      </c>
      <c r="T1199" s="42">
        <f>(((I1199/60)/60)/24)+DATE(1970,1,1)</f>
        <v>42534.249305555553</v>
      </c>
    </row>
    <row r="1200" spans="1:20" customFormat="1" ht="43.5" x14ac:dyDescent="0.35">
      <c r="A1200" s="9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3" t="s">
        <v>8219</v>
      </c>
      <c r="G1200" s="3" t="s">
        <v>8224</v>
      </c>
      <c r="H1200" s="3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3" t="s">
        <v>8285</v>
      </c>
      <c r="O1200" s="12">
        <f>E1200/D1200</f>
        <v>2.6059999999999999</v>
      </c>
      <c r="P1200" s="22">
        <f>IF(ISERROR(E1200/L1200),0,E1200/L1200)</f>
        <v>54.616766467065865</v>
      </c>
      <c r="Q1200" s="1" t="s">
        <v>8334</v>
      </c>
      <c r="R1200" s="39" t="s">
        <v>8339</v>
      </c>
      <c r="S1200" s="41">
        <f>(((J1200/60)/60)/24)+DATE(1970,1,1)</f>
        <v>42333.619050925925</v>
      </c>
      <c r="T1200" s="42">
        <f>(((I1200/60)/60)/24)+DATE(1970,1,1)</f>
        <v>42369.125</v>
      </c>
    </row>
    <row r="1201" spans="1:20" customFormat="1" ht="43.5" x14ac:dyDescent="0.35">
      <c r="A1201" s="9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3" t="s">
        <v>8219</v>
      </c>
      <c r="G1201" s="3" t="s">
        <v>8225</v>
      </c>
      <c r="H1201" s="3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3" t="s">
        <v>8285</v>
      </c>
      <c r="O1201" s="12">
        <f>E1201/D1201</f>
        <v>1.0131677953348381</v>
      </c>
      <c r="P1201" s="22">
        <f>IF(ISERROR(E1201/L1201),0,E1201/L1201)</f>
        <v>299.22222222222223</v>
      </c>
      <c r="Q1201" s="1" t="s">
        <v>8334</v>
      </c>
      <c r="R1201" s="39" t="s">
        <v>8339</v>
      </c>
      <c r="S1201" s="41">
        <f>(((J1201/60)/60)/24)+DATE(1970,1,1)</f>
        <v>42161.770833333328</v>
      </c>
      <c r="T1201" s="42">
        <f>(((I1201/60)/60)/24)+DATE(1970,1,1)</f>
        <v>42193.770833333328</v>
      </c>
    </row>
    <row r="1202" spans="1:20" customFormat="1" ht="43.5" x14ac:dyDescent="0.35">
      <c r="A1202" s="9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3" t="s">
        <v>8219</v>
      </c>
      <c r="G1202" s="3" t="s">
        <v>8224</v>
      </c>
      <c r="H1202" s="3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3" t="s">
        <v>8285</v>
      </c>
      <c r="O1202" s="12">
        <f>E1202/D1202</f>
        <v>1.2560416666666667</v>
      </c>
      <c r="P1202" s="22">
        <f>IF(ISERROR(E1202/L1202),0,E1202/L1202)</f>
        <v>58.533980582524272</v>
      </c>
      <c r="Q1202" s="1" t="s">
        <v>8334</v>
      </c>
      <c r="R1202" s="39" t="s">
        <v>8339</v>
      </c>
      <c r="S1202" s="41">
        <f>(((J1202/60)/60)/24)+DATE(1970,1,1)</f>
        <v>42089.477500000001</v>
      </c>
      <c r="T1202" s="42">
        <f>(((I1202/60)/60)/24)+DATE(1970,1,1)</f>
        <v>42110.477500000001</v>
      </c>
    </row>
    <row r="1203" spans="1:20" customFormat="1" ht="43.5" x14ac:dyDescent="0.35">
      <c r="A1203" s="9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3" t="s">
        <v>8219</v>
      </c>
      <c r="G1203" s="3" t="s">
        <v>8225</v>
      </c>
      <c r="H1203" s="3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3" t="s">
        <v>8285</v>
      </c>
      <c r="O1203" s="12">
        <f>E1203/D1203</f>
        <v>1.0243783333333334</v>
      </c>
      <c r="P1203" s="22">
        <f>IF(ISERROR(E1203/L1203),0,E1203/L1203)</f>
        <v>55.371801801801809</v>
      </c>
      <c r="Q1203" s="1" t="s">
        <v>8334</v>
      </c>
      <c r="R1203" s="39" t="s">
        <v>8339</v>
      </c>
      <c r="S1203" s="41">
        <f>(((J1203/60)/60)/24)+DATE(1970,1,1)</f>
        <v>42536.60701388889</v>
      </c>
      <c r="T1203" s="42">
        <f>(((I1203/60)/60)/24)+DATE(1970,1,1)</f>
        <v>42566.60701388889</v>
      </c>
    </row>
    <row r="1204" spans="1:20" customFormat="1" ht="43.5" x14ac:dyDescent="0.35">
      <c r="A1204" s="9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3" t="s">
        <v>8219</v>
      </c>
      <c r="G1204" s="3" t="s">
        <v>8226</v>
      </c>
      <c r="H1204" s="3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3" t="s">
        <v>8285</v>
      </c>
      <c r="O1204" s="14">
        <f>E1204/D1204</f>
        <v>1.99244</v>
      </c>
      <c r="P1204" s="22">
        <f>IF(ISERROR(E1204/L1204),0,E1204/L1204)</f>
        <v>183.80442804428046</v>
      </c>
      <c r="Q1204" s="1" t="s">
        <v>8334</v>
      </c>
      <c r="R1204" s="39" t="s">
        <v>8339</v>
      </c>
      <c r="S1204" s="41">
        <f>(((J1204/60)/60)/24)+DATE(1970,1,1)</f>
        <v>42152.288819444439</v>
      </c>
      <c r="T1204" s="42">
        <f>(((I1204/60)/60)/24)+DATE(1970,1,1)</f>
        <v>42182.288819444439</v>
      </c>
    </row>
    <row r="1205" spans="1:20" customFormat="1" ht="43.5" x14ac:dyDescent="0.35">
      <c r="A1205" s="9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3" t="s">
        <v>8219</v>
      </c>
      <c r="G1205" s="3" t="s">
        <v>8224</v>
      </c>
      <c r="H1205" s="3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3" t="s">
        <v>8285</v>
      </c>
      <c r="O1205" s="12">
        <f>E1205/D1205</f>
        <v>1.0245398773006136</v>
      </c>
      <c r="P1205" s="22">
        <f>IF(ISERROR(E1205/L1205),0,E1205/L1205)</f>
        <v>165.34653465346534</v>
      </c>
      <c r="Q1205" s="1" t="s">
        <v>8334</v>
      </c>
      <c r="R1205" s="39" t="s">
        <v>8339</v>
      </c>
      <c r="S1205" s="41">
        <f>(((J1205/60)/60)/24)+DATE(1970,1,1)</f>
        <v>42125.614895833336</v>
      </c>
      <c r="T1205" s="42">
        <f>(((I1205/60)/60)/24)+DATE(1970,1,1)</f>
        <v>42155.614895833336</v>
      </c>
    </row>
    <row r="1206" spans="1:20" customFormat="1" ht="43.5" x14ac:dyDescent="0.35">
      <c r="A1206" s="9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3" t="s">
        <v>8219</v>
      </c>
      <c r="G1206" s="3" t="s">
        <v>8224</v>
      </c>
      <c r="H1206" s="3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3" t="s">
        <v>8285</v>
      </c>
      <c r="O1206" s="12">
        <f>E1206/D1206</f>
        <v>1.0294615384615384</v>
      </c>
      <c r="P1206" s="22">
        <f>IF(ISERROR(E1206/L1206),0,E1206/L1206)</f>
        <v>234.78947368421052</v>
      </c>
      <c r="Q1206" s="1" t="s">
        <v>8334</v>
      </c>
      <c r="R1206" s="39" t="s">
        <v>8339</v>
      </c>
      <c r="S1206" s="41">
        <f>(((J1206/60)/60)/24)+DATE(1970,1,1)</f>
        <v>42297.748067129629</v>
      </c>
      <c r="T1206" s="42">
        <f>(((I1206/60)/60)/24)+DATE(1970,1,1)</f>
        <v>42342.208333333328</v>
      </c>
    </row>
    <row r="1207" spans="1:20" customFormat="1" ht="43.5" x14ac:dyDescent="0.35">
      <c r="A1207" s="9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3" t="s">
        <v>8219</v>
      </c>
      <c r="G1207" s="3" t="s">
        <v>8236</v>
      </c>
      <c r="H1207" s="3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3" t="s">
        <v>8285</v>
      </c>
      <c r="O1207" s="12">
        <f>E1207/D1207</f>
        <v>1.0086153846153847</v>
      </c>
      <c r="P1207" s="22">
        <f>IF(ISERROR(E1207/L1207),0,E1207/L1207)</f>
        <v>211.48387096774192</v>
      </c>
      <c r="Q1207" s="1" t="s">
        <v>8334</v>
      </c>
      <c r="R1207" s="39" t="s">
        <v>8339</v>
      </c>
      <c r="S1207" s="41">
        <f>(((J1207/60)/60)/24)+DATE(1970,1,1)</f>
        <v>42138.506377314814</v>
      </c>
      <c r="T1207" s="42">
        <f>(((I1207/60)/60)/24)+DATE(1970,1,1)</f>
        <v>42168.506377314814</v>
      </c>
    </row>
    <row r="1208" spans="1:20" customFormat="1" ht="43.5" x14ac:dyDescent="0.35">
      <c r="A1208" s="9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3" t="s">
        <v>8219</v>
      </c>
      <c r="G1208" s="3" t="s">
        <v>8239</v>
      </c>
      <c r="H1208" s="3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3" t="s">
        <v>8285</v>
      </c>
      <c r="O1208" s="12">
        <f>E1208/D1208</f>
        <v>1.1499999999999999</v>
      </c>
      <c r="P1208" s="22">
        <f>IF(ISERROR(E1208/L1208),0,E1208/L1208)</f>
        <v>32.34375</v>
      </c>
      <c r="Q1208" s="1" t="s">
        <v>8334</v>
      </c>
      <c r="R1208" s="39" t="s">
        <v>8339</v>
      </c>
      <c r="S1208" s="41">
        <f>(((J1208/60)/60)/24)+DATE(1970,1,1)</f>
        <v>42772.776076388895</v>
      </c>
      <c r="T1208" s="42">
        <f>(((I1208/60)/60)/24)+DATE(1970,1,1)</f>
        <v>42805.561805555553</v>
      </c>
    </row>
    <row r="1209" spans="1:20" customFormat="1" ht="29" x14ac:dyDescent="0.35">
      <c r="A1209" s="9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3" t="s">
        <v>8219</v>
      </c>
      <c r="G1209" s="3" t="s">
        <v>8237</v>
      </c>
      <c r="H1209" s="3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3" t="s">
        <v>8285</v>
      </c>
      <c r="O1209" s="12">
        <f>E1209/D1209</f>
        <v>1.0416766467065868</v>
      </c>
      <c r="P1209" s="22">
        <f>IF(ISERROR(E1209/L1209),0,E1209/L1209)</f>
        <v>123.37588652482269</v>
      </c>
      <c r="Q1209" s="1" t="s">
        <v>8334</v>
      </c>
      <c r="R1209" s="39" t="s">
        <v>8339</v>
      </c>
      <c r="S1209" s="41">
        <f>(((J1209/60)/60)/24)+DATE(1970,1,1)</f>
        <v>42430.430243055554</v>
      </c>
      <c r="T1209" s="42">
        <f>(((I1209/60)/60)/24)+DATE(1970,1,1)</f>
        <v>42460.416666666672</v>
      </c>
    </row>
    <row r="1210" spans="1:20" customFormat="1" ht="43.5" x14ac:dyDescent="0.35">
      <c r="A1210" s="9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3" t="s">
        <v>8219</v>
      </c>
      <c r="G1210" s="3" t="s">
        <v>8224</v>
      </c>
      <c r="H1210" s="3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3" t="s">
        <v>8285</v>
      </c>
      <c r="O1210" s="12">
        <f>E1210/D1210</f>
        <v>1.5529999999999999</v>
      </c>
      <c r="P1210" s="22">
        <f>IF(ISERROR(E1210/L1210),0,E1210/L1210)</f>
        <v>207.06666666666666</v>
      </c>
      <c r="Q1210" s="1" t="s">
        <v>8334</v>
      </c>
      <c r="R1210" s="39" t="s">
        <v>8339</v>
      </c>
      <c r="S1210" s="41">
        <f>(((J1210/60)/60)/24)+DATE(1970,1,1)</f>
        <v>42423.709074074075</v>
      </c>
      <c r="T1210" s="42">
        <f>(((I1210/60)/60)/24)+DATE(1970,1,1)</f>
        <v>42453.667407407411</v>
      </c>
    </row>
    <row r="1211" spans="1:20" customFormat="1" ht="43.5" x14ac:dyDescent="0.35">
      <c r="A1211" s="9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3" t="s">
        <v>8219</v>
      </c>
      <c r="G1211" s="3" t="s">
        <v>8224</v>
      </c>
      <c r="H1211" s="3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3" t="s">
        <v>8285</v>
      </c>
      <c r="O1211" s="12">
        <f>E1211/D1211</f>
        <v>1.06</v>
      </c>
      <c r="P1211" s="22">
        <f>IF(ISERROR(E1211/L1211),0,E1211/L1211)</f>
        <v>138.2608695652174</v>
      </c>
      <c r="Q1211" s="1" t="s">
        <v>8334</v>
      </c>
      <c r="R1211" s="39" t="s">
        <v>8339</v>
      </c>
      <c r="S1211" s="41">
        <f>(((J1211/60)/60)/24)+DATE(1970,1,1)</f>
        <v>42761.846122685187</v>
      </c>
      <c r="T1211" s="42">
        <f>(((I1211/60)/60)/24)+DATE(1970,1,1)</f>
        <v>42791.846122685187</v>
      </c>
    </row>
    <row r="1212" spans="1:20" customFormat="1" ht="29" x14ac:dyDescent="0.35">
      <c r="A1212" s="9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3" t="s">
        <v>8219</v>
      </c>
      <c r="G1212" s="3" t="s">
        <v>8235</v>
      </c>
      <c r="H1212" s="3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3" t="s">
        <v>8285</v>
      </c>
      <c r="O1212" s="12">
        <f>E1212/D1212</f>
        <v>2.5431499999999998</v>
      </c>
      <c r="P1212" s="22">
        <f>IF(ISERROR(E1212/L1212),0,E1212/L1212)</f>
        <v>493.81553398058253</v>
      </c>
      <c r="Q1212" s="1" t="s">
        <v>8334</v>
      </c>
      <c r="R1212" s="39" t="s">
        <v>8339</v>
      </c>
      <c r="S1212" s="41">
        <f>(((J1212/60)/60)/24)+DATE(1970,1,1)</f>
        <v>42132.941805555558</v>
      </c>
      <c r="T1212" s="42">
        <f>(((I1212/60)/60)/24)+DATE(1970,1,1)</f>
        <v>42155.875</v>
      </c>
    </row>
    <row r="1213" spans="1:20" customFormat="1" ht="43.5" x14ac:dyDescent="0.35">
      <c r="A1213" s="9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3" t="s">
        <v>8219</v>
      </c>
      <c r="G1213" s="3" t="s">
        <v>8229</v>
      </c>
      <c r="H1213" s="3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3" t="s">
        <v>8285</v>
      </c>
      <c r="O1213" s="12">
        <f>E1213/D1213</f>
        <v>1.0109999999999999</v>
      </c>
      <c r="P1213" s="22">
        <f>IF(ISERROR(E1213/L1213),0,E1213/L1213)</f>
        <v>168.5</v>
      </c>
      <c r="Q1213" s="1" t="s">
        <v>8334</v>
      </c>
      <c r="R1213" s="39" t="s">
        <v>8339</v>
      </c>
      <c r="S1213" s="41">
        <f>(((J1213/60)/60)/24)+DATE(1970,1,1)</f>
        <v>42515.866446759261</v>
      </c>
      <c r="T1213" s="42">
        <f>(((I1213/60)/60)/24)+DATE(1970,1,1)</f>
        <v>42530.866446759261</v>
      </c>
    </row>
    <row r="1214" spans="1:20" customFormat="1" ht="43.5" x14ac:dyDescent="0.35">
      <c r="A1214" s="9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3" t="s">
        <v>8219</v>
      </c>
      <c r="G1214" s="3" t="s">
        <v>8224</v>
      </c>
      <c r="H1214" s="3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3" t="s">
        <v>8285</v>
      </c>
      <c r="O1214" s="12">
        <f>E1214/D1214</f>
        <v>1.2904</v>
      </c>
      <c r="P1214" s="22">
        <f>IF(ISERROR(E1214/L1214),0,E1214/L1214)</f>
        <v>38.867469879518069</v>
      </c>
      <c r="Q1214" s="1" t="s">
        <v>8334</v>
      </c>
      <c r="R1214" s="39" t="s">
        <v>8339</v>
      </c>
      <c r="S1214" s="41">
        <f>(((J1214/60)/60)/24)+DATE(1970,1,1)</f>
        <v>42318.950173611112</v>
      </c>
      <c r="T1214" s="42">
        <f>(((I1214/60)/60)/24)+DATE(1970,1,1)</f>
        <v>42335.041666666672</v>
      </c>
    </row>
    <row r="1215" spans="1:20" customFormat="1" ht="43.5" x14ac:dyDescent="0.35">
      <c r="A1215" s="9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3" t="s">
        <v>8219</v>
      </c>
      <c r="G1215" s="3" t="s">
        <v>8225</v>
      </c>
      <c r="H1215" s="3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3" t="s">
        <v>8285</v>
      </c>
      <c r="O1215" s="12">
        <f>E1215/D1215</f>
        <v>1.0223076923076924</v>
      </c>
      <c r="P1215" s="22">
        <f>IF(ISERROR(E1215/L1215),0,E1215/L1215)</f>
        <v>61.527777777777779</v>
      </c>
      <c r="Q1215" s="1" t="s">
        <v>8334</v>
      </c>
      <c r="R1215" s="39" t="s">
        <v>8339</v>
      </c>
      <c r="S1215" s="41">
        <f>(((J1215/60)/60)/24)+DATE(1970,1,1)</f>
        <v>42731.755787037036</v>
      </c>
      <c r="T1215" s="42">
        <f>(((I1215/60)/60)/24)+DATE(1970,1,1)</f>
        <v>42766.755787037036</v>
      </c>
    </row>
    <row r="1216" spans="1:20" customFormat="1" ht="43.5" x14ac:dyDescent="0.35">
      <c r="A1216" s="9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3" t="s">
        <v>8219</v>
      </c>
      <c r="G1216" s="3" t="s">
        <v>8224</v>
      </c>
      <c r="H1216" s="3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3" t="s">
        <v>8285</v>
      </c>
      <c r="O1216" s="12">
        <f>E1216/D1216</f>
        <v>1.3180000000000001</v>
      </c>
      <c r="P1216" s="22">
        <f>IF(ISERROR(E1216/L1216),0,E1216/L1216)</f>
        <v>105.44</v>
      </c>
      <c r="Q1216" s="1" t="s">
        <v>8334</v>
      </c>
      <c r="R1216" s="39" t="s">
        <v>8339</v>
      </c>
      <c r="S1216" s="41">
        <f>(((J1216/60)/60)/24)+DATE(1970,1,1)</f>
        <v>42104.840335648143</v>
      </c>
      <c r="T1216" s="42">
        <f>(((I1216/60)/60)/24)+DATE(1970,1,1)</f>
        <v>42164.840335648143</v>
      </c>
    </row>
    <row r="1217" spans="1:20" customFormat="1" ht="43.5" x14ac:dyDescent="0.35">
      <c r="A1217" s="9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3" t="s">
        <v>8219</v>
      </c>
      <c r="G1217" s="3" t="s">
        <v>8224</v>
      </c>
      <c r="H1217" s="3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3" t="s">
        <v>8285</v>
      </c>
      <c r="O1217" s="12">
        <f>E1217/D1217</f>
        <v>7.8608020000000005</v>
      </c>
      <c r="P1217" s="22">
        <f>IF(ISERROR(E1217/L1217),0,E1217/L1217)</f>
        <v>71.592003642987251</v>
      </c>
      <c r="Q1217" s="1" t="s">
        <v>8334</v>
      </c>
      <c r="R1217" s="39" t="s">
        <v>8339</v>
      </c>
      <c r="S1217" s="41">
        <f>(((J1217/60)/60)/24)+DATE(1970,1,1)</f>
        <v>41759.923101851848</v>
      </c>
      <c r="T1217" s="42">
        <f>(((I1217/60)/60)/24)+DATE(1970,1,1)</f>
        <v>41789.923101851848</v>
      </c>
    </row>
    <row r="1218" spans="1:20" customFormat="1" ht="29" x14ac:dyDescent="0.35">
      <c r="A1218" s="9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3" t="s">
        <v>8219</v>
      </c>
      <c r="G1218" s="3" t="s">
        <v>8224</v>
      </c>
      <c r="H1218" s="3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3" t="s">
        <v>8285</v>
      </c>
      <c r="O1218" s="12">
        <f>E1218/D1218</f>
        <v>1.4570000000000001</v>
      </c>
      <c r="P1218" s="22">
        <f>IF(ISERROR(E1218/L1218),0,E1218/L1218)</f>
        <v>91.882882882882882</v>
      </c>
      <c r="Q1218" s="1" t="s">
        <v>8334</v>
      </c>
      <c r="R1218" s="39" t="s">
        <v>8339</v>
      </c>
      <c r="S1218" s="41">
        <f>(((J1218/60)/60)/24)+DATE(1970,1,1)</f>
        <v>42247.616400462968</v>
      </c>
      <c r="T1218" s="42">
        <f>(((I1218/60)/60)/24)+DATE(1970,1,1)</f>
        <v>42279.960416666669</v>
      </c>
    </row>
    <row r="1219" spans="1:20" customFormat="1" ht="43.5" x14ac:dyDescent="0.35">
      <c r="A1219" s="9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3" t="s">
        <v>8219</v>
      </c>
      <c r="G1219" s="3" t="s">
        <v>8224</v>
      </c>
      <c r="H1219" s="3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3" t="s">
        <v>8285</v>
      </c>
      <c r="O1219" s="12">
        <f>E1219/D1219</f>
        <v>1.026</v>
      </c>
      <c r="P1219" s="22">
        <f>IF(ISERROR(E1219/L1219),0,E1219/L1219)</f>
        <v>148.57377049180329</v>
      </c>
      <c r="Q1219" s="1" t="s">
        <v>8334</v>
      </c>
      <c r="R1219" s="39" t="s">
        <v>8339</v>
      </c>
      <c r="S1219" s="41">
        <f>(((J1219/60)/60)/24)+DATE(1970,1,1)</f>
        <v>42535.809490740736</v>
      </c>
      <c r="T1219" s="42">
        <f>(((I1219/60)/60)/24)+DATE(1970,1,1)</f>
        <v>42565.809490740736</v>
      </c>
    </row>
    <row r="1220" spans="1:20" customFormat="1" ht="43.5" x14ac:dyDescent="0.35">
      <c r="A1220" s="9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3" t="s">
        <v>8219</v>
      </c>
      <c r="G1220" s="3" t="s">
        <v>8224</v>
      </c>
      <c r="H1220" s="3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3" t="s">
        <v>8285</v>
      </c>
      <c r="O1220" s="12">
        <f>E1220/D1220</f>
        <v>1.7227777777777777</v>
      </c>
      <c r="P1220" s="22">
        <f>IF(ISERROR(E1220/L1220),0,E1220/L1220)</f>
        <v>174.2134831460674</v>
      </c>
      <c r="Q1220" s="1" t="s">
        <v>8334</v>
      </c>
      <c r="R1220" s="39" t="s">
        <v>8339</v>
      </c>
      <c r="S1220" s="41">
        <f>(((J1220/60)/60)/24)+DATE(1970,1,1)</f>
        <v>42278.662037037036</v>
      </c>
      <c r="T1220" s="42">
        <f>(((I1220/60)/60)/24)+DATE(1970,1,1)</f>
        <v>42309.125</v>
      </c>
    </row>
    <row r="1221" spans="1:20" customFormat="1" ht="29" x14ac:dyDescent="0.35">
      <c r="A1221" s="9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3" t="s">
        <v>8219</v>
      </c>
      <c r="G1221" s="3" t="s">
        <v>8224</v>
      </c>
      <c r="H1221" s="3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3" t="s">
        <v>8285</v>
      </c>
      <c r="O1221" s="12">
        <f>E1221/D1221</f>
        <v>1.5916819571865444</v>
      </c>
      <c r="P1221" s="22">
        <f>IF(ISERROR(E1221/L1221),0,E1221/L1221)</f>
        <v>102.86166007905139</v>
      </c>
      <c r="Q1221" s="1" t="s">
        <v>8334</v>
      </c>
      <c r="R1221" s="39" t="s">
        <v>8339</v>
      </c>
      <c r="S1221" s="41">
        <f>(((J1221/60)/60)/24)+DATE(1970,1,1)</f>
        <v>42633.461956018517</v>
      </c>
      <c r="T1221" s="42">
        <f>(((I1221/60)/60)/24)+DATE(1970,1,1)</f>
        <v>42663.461956018517</v>
      </c>
    </row>
    <row r="1222" spans="1:20" customFormat="1" ht="43.5" x14ac:dyDescent="0.35">
      <c r="A1222" s="9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3" t="s">
        <v>8219</v>
      </c>
      <c r="G1222" s="3" t="s">
        <v>8236</v>
      </c>
      <c r="H1222" s="3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3" t="s">
        <v>8285</v>
      </c>
      <c r="O1222" s="12">
        <f>E1222/D1222</f>
        <v>1.0376666666666667</v>
      </c>
      <c r="P1222" s="22">
        <f>IF(ISERROR(E1222/L1222),0,E1222/L1222)</f>
        <v>111.17857142857143</v>
      </c>
      <c r="Q1222" s="1" t="s">
        <v>8334</v>
      </c>
      <c r="R1222" s="39" t="s">
        <v>8339</v>
      </c>
      <c r="S1222" s="41">
        <f>(((J1222/60)/60)/24)+DATE(1970,1,1)</f>
        <v>42211.628611111111</v>
      </c>
      <c r="T1222" s="42">
        <f>(((I1222/60)/60)/24)+DATE(1970,1,1)</f>
        <v>42241.628611111111</v>
      </c>
    </row>
    <row r="1223" spans="1:20" customFormat="1" ht="43.5" x14ac:dyDescent="0.35">
      <c r="A1223" s="9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3" t="s">
        <v>8219</v>
      </c>
      <c r="G1223" s="3" t="s">
        <v>8225</v>
      </c>
      <c r="H1223" s="3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3" t="s">
        <v>8285</v>
      </c>
      <c r="O1223" s="12">
        <f>E1223/D1223</f>
        <v>1.1140954545454547</v>
      </c>
      <c r="P1223" s="22">
        <f>IF(ISERROR(E1223/L1223),0,E1223/L1223)</f>
        <v>23.796213592233013</v>
      </c>
      <c r="Q1223" s="1" t="s">
        <v>8334</v>
      </c>
      <c r="R1223" s="39" t="s">
        <v>8339</v>
      </c>
      <c r="S1223" s="41">
        <f>(((J1223/60)/60)/24)+DATE(1970,1,1)</f>
        <v>42680.47555555556</v>
      </c>
      <c r="T1223" s="42">
        <f>(((I1223/60)/60)/24)+DATE(1970,1,1)</f>
        <v>42708</v>
      </c>
    </row>
    <row r="1224" spans="1:20" customFormat="1" ht="29" x14ac:dyDescent="0.35">
      <c r="A1224" s="9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3" t="s">
        <v>8219</v>
      </c>
      <c r="G1224" s="3" t="s">
        <v>8229</v>
      </c>
      <c r="H1224" s="3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3" t="s">
        <v>8285</v>
      </c>
      <c r="O1224" s="12">
        <f>E1224/D1224</f>
        <v>2.80375</v>
      </c>
      <c r="P1224" s="22">
        <f>IF(ISERROR(E1224/L1224),0,E1224/L1224)</f>
        <v>81.268115942028984</v>
      </c>
      <c r="Q1224" s="1" t="s">
        <v>8334</v>
      </c>
      <c r="R1224" s="39" t="s">
        <v>8339</v>
      </c>
      <c r="S1224" s="41">
        <f>(((J1224/60)/60)/24)+DATE(1970,1,1)</f>
        <v>42430.720451388886</v>
      </c>
      <c r="T1224" s="42">
        <f>(((I1224/60)/60)/24)+DATE(1970,1,1)</f>
        <v>42461.166666666672</v>
      </c>
    </row>
    <row r="1225" spans="1:20" customFormat="1" ht="29" x14ac:dyDescent="0.35">
      <c r="A1225" s="9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3" t="s">
        <v>8219</v>
      </c>
      <c r="G1225" s="3" t="s">
        <v>8224</v>
      </c>
      <c r="H1225" s="3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3" t="s">
        <v>8285</v>
      </c>
      <c r="O1225" s="12">
        <f>E1225/D1225</f>
        <v>1.1210606060606061</v>
      </c>
      <c r="P1225" s="22">
        <f>IF(ISERROR(E1225/L1225),0,E1225/L1225)</f>
        <v>116.21465968586388</v>
      </c>
      <c r="Q1225" s="1" t="s">
        <v>8334</v>
      </c>
      <c r="R1225" s="39" t="s">
        <v>8339</v>
      </c>
      <c r="S1225" s="41">
        <f>(((J1225/60)/60)/24)+DATE(1970,1,1)</f>
        <v>42654.177187499998</v>
      </c>
      <c r="T1225" s="42">
        <f>(((I1225/60)/60)/24)+DATE(1970,1,1)</f>
        <v>42684.218854166669</v>
      </c>
    </row>
    <row r="1226" spans="1:20" customFormat="1" ht="29" x14ac:dyDescent="0.35">
      <c r="A1226" s="9">
        <v>1224</v>
      </c>
      <c r="B1226" s="7" t="s">
        <v>1225</v>
      </c>
      <c r="C1226" s="7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2">
        <f>E1226/D1226</f>
        <v>7.0666666666666669E-2</v>
      </c>
      <c r="P1226" s="22">
        <f>IF(ISERROR(E1226/L1226),0,E1226/L1226)</f>
        <v>58.888888888888886</v>
      </c>
      <c r="Q1226" s="1" t="s">
        <v>8322</v>
      </c>
      <c r="R1226" s="39" t="s">
        <v>8332</v>
      </c>
      <c r="S1226" s="41">
        <f>(((J1226/60)/60)/24)+DATE(1970,1,1)</f>
        <v>41736.549791666665</v>
      </c>
      <c r="T1226" s="42">
        <f>(((I1226/60)/60)/24)+DATE(1970,1,1)</f>
        <v>41796.549791666665</v>
      </c>
    </row>
    <row r="1227" spans="1:20" customFormat="1" ht="43.5" x14ac:dyDescent="0.35">
      <c r="A1227" s="9">
        <v>1225</v>
      </c>
      <c r="B1227" s="7" t="s">
        <v>1226</v>
      </c>
      <c r="C1227" s="7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2">
        <f>E1227/D1227</f>
        <v>4.3999999999999997E-2</v>
      </c>
      <c r="P1227" s="22">
        <f>IF(ISERROR(E1227/L1227),0,E1227/L1227)</f>
        <v>44</v>
      </c>
      <c r="Q1227" s="1" t="s">
        <v>8322</v>
      </c>
      <c r="R1227" s="39" t="s">
        <v>8332</v>
      </c>
      <c r="S1227" s="41">
        <f>(((J1227/60)/60)/24)+DATE(1970,1,1)</f>
        <v>41509.905995370369</v>
      </c>
      <c r="T1227" s="42">
        <f>(((I1227/60)/60)/24)+DATE(1970,1,1)</f>
        <v>41569.905995370369</v>
      </c>
    </row>
    <row r="1228" spans="1:20" customFormat="1" ht="43.5" x14ac:dyDescent="0.35">
      <c r="A1228" s="9">
        <v>1226</v>
      </c>
      <c r="B1228" s="7" t="s">
        <v>1227</v>
      </c>
      <c r="C1228" s="7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2">
        <f>E1228/D1228</f>
        <v>3.8739999999999997E-2</v>
      </c>
      <c r="P1228" s="22">
        <f>IF(ISERROR(E1228/L1228),0,E1228/L1228)</f>
        <v>48.424999999999997</v>
      </c>
      <c r="Q1228" s="1" t="s">
        <v>8322</v>
      </c>
      <c r="R1228" s="39" t="s">
        <v>8332</v>
      </c>
      <c r="S1228" s="41">
        <f>(((J1228/60)/60)/24)+DATE(1970,1,1)</f>
        <v>41715.874780092592</v>
      </c>
      <c r="T1228" s="42">
        <f>(((I1228/60)/60)/24)+DATE(1970,1,1)</f>
        <v>41750.041666666664</v>
      </c>
    </row>
    <row r="1229" spans="1:20" customFormat="1" ht="43.5" x14ac:dyDescent="0.35">
      <c r="A1229" s="9">
        <v>1227</v>
      </c>
      <c r="B1229" s="7" t="s">
        <v>1228</v>
      </c>
      <c r="C1229" s="7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2">
        <f>E1229/D1229</f>
        <v>0</v>
      </c>
      <c r="P1229" s="22">
        <f>IF(ISERROR(E1229/L1229),0,E1229/L1229)</f>
        <v>0</v>
      </c>
      <c r="Q1229" s="1" t="s">
        <v>8322</v>
      </c>
      <c r="R1229" s="39" t="s">
        <v>8332</v>
      </c>
      <c r="S1229" s="41">
        <f>(((J1229/60)/60)/24)+DATE(1970,1,1)</f>
        <v>41827.919166666667</v>
      </c>
      <c r="T1229" s="42">
        <f>(((I1229/60)/60)/24)+DATE(1970,1,1)</f>
        <v>41858.291666666664</v>
      </c>
    </row>
    <row r="1230" spans="1:20" customFormat="1" ht="29" x14ac:dyDescent="0.35">
      <c r="A1230" s="9">
        <v>1228</v>
      </c>
      <c r="B1230" s="7" t="s">
        <v>1229</v>
      </c>
      <c r="C1230" s="7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2">
        <f>E1230/D1230</f>
        <v>0.29299999999999998</v>
      </c>
      <c r="P1230" s="22">
        <f>IF(ISERROR(E1230/L1230),0,E1230/L1230)</f>
        <v>61.041666666666664</v>
      </c>
      <c r="Q1230" s="1" t="s">
        <v>8322</v>
      </c>
      <c r="R1230" s="39" t="s">
        <v>8332</v>
      </c>
      <c r="S1230" s="41">
        <f>(((J1230/60)/60)/24)+DATE(1970,1,1)</f>
        <v>40754.729259259257</v>
      </c>
      <c r="T1230" s="42">
        <f>(((I1230/60)/60)/24)+DATE(1970,1,1)</f>
        <v>40814.729259259257</v>
      </c>
    </row>
    <row r="1231" spans="1:20" customFormat="1" ht="43.5" x14ac:dyDescent="0.35">
      <c r="A1231" s="9">
        <v>1229</v>
      </c>
      <c r="B1231" s="7" t="s">
        <v>1230</v>
      </c>
      <c r="C1231" s="7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2">
        <f>E1231/D1231</f>
        <v>9.0909090909090905E-3</v>
      </c>
      <c r="P1231" s="22">
        <f>IF(ISERROR(E1231/L1231),0,E1231/L1231)</f>
        <v>25</v>
      </c>
      <c r="Q1231" s="1" t="s">
        <v>8322</v>
      </c>
      <c r="R1231" s="39" t="s">
        <v>8332</v>
      </c>
      <c r="S1231" s="41">
        <f>(((J1231/60)/60)/24)+DATE(1970,1,1)</f>
        <v>40985.459803240738</v>
      </c>
      <c r="T1231" s="42">
        <f>(((I1231/60)/60)/24)+DATE(1970,1,1)</f>
        <v>41015.666666666664</v>
      </c>
    </row>
    <row r="1232" spans="1:20" customFormat="1" ht="43.5" x14ac:dyDescent="0.35">
      <c r="A1232" s="9">
        <v>1230</v>
      </c>
      <c r="B1232" s="7" t="s">
        <v>1231</v>
      </c>
      <c r="C1232" s="7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2">
        <f>E1232/D1232</f>
        <v>0</v>
      </c>
      <c r="P1232" s="22">
        <f>IF(ISERROR(E1232/L1232),0,E1232/L1232)</f>
        <v>0</v>
      </c>
      <c r="Q1232" s="1" t="s">
        <v>8322</v>
      </c>
      <c r="R1232" s="39" t="s">
        <v>8332</v>
      </c>
      <c r="S1232" s="41">
        <f>(((J1232/60)/60)/24)+DATE(1970,1,1)</f>
        <v>40568.972569444442</v>
      </c>
      <c r="T1232" s="42">
        <f>(((I1232/60)/60)/24)+DATE(1970,1,1)</f>
        <v>40598.972569444442</v>
      </c>
    </row>
    <row r="1233" spans="1:20" customFormat="1" ht="43.5" x14ac:dyDescent="0.35">
      <c r="A1233" s="9">
        <v>1231</v>
      </c>
      <c r="B1233" s="7" t="s">
        <v>1232</v>
      </c>
      <c r="C1233" s="7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2">
        <f>E1233/D1233</f>
        <v>0</v>
      </c>
      <c r="P1233" s="22">
        <f>IF(ISERROR(E1233/L1233),0,E1233/L1233)</f>
        <v>0</v>
      </c>
      <c r="Q1233" s="1" t="s">
        <v>8322</v>
      </c>
      <c r="R1233" s="39" t="s">
        <v>8332</v>
      </c>
      <c r="S1233" s="41">
        <f>(((J1233/60)/60)/24)+DATE(1970,1,1)</f>
        <v>42193.941759259258</v>
      </c>
      <c r="T1233" s="42">
        <f>(((I1233/60)/60)/24)+DATE(1970,1,1)</f>
        <v>42244.041666666672</v>
      </c>
    </row>
    <row r="1234" spans="1:20" customFormat="1" ht="43.5" x14ac:dyDescent="0.35">
      <c r="A1234" s="9">
        <v>1232</v>
      </c>
      <c r="B1234" s="7" t="s">
        <v>1233</v>
      </c>
      <c r="C1234" s="7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2">
        <f>E1234/D1234</f>
        <v>8.0000000000000002E-3</v>
      </c>
      <c r="P1234" s="22">
        <f>IF(ISERROR(E1234/L1234),0,E1234/L1234)</f>
        <v>40</v>
      </c>
      <c r="Q1234" s="1" t="s">
        <v>8322</v>
      </c>
      <c r="R1234" s="39" t="s">
        <v>8332</v>
      </c>
      <c r="S1234" s="41">
        <f>(((J1234/60)/60)/24)+DATE(1970,1,1)</f>
        <v>41506.848032407412</v>
      </c>
      <c r="T1234" s="42">
        <f>(((I1234/60)/60)/24)+DATE(1970,1,1)</f>
        <v>41553.848032407412</v>
      </c>
    </row>
    <row r="1235" spans="1:20" customFormat="1" ht="43.5" x14ac:dyDescent="0.35">
      <c r="A1235" s="9">
        <v>1233</v>
      </c>
      <c r="B1235" s="7" t="s">
        <v>1234</v>
      </c>
      <c r="C1235" s="7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2">
        <f>E1235/D1235</f>
        <v>0.11600000000000001</v>
      </c>
      <c r="P1235" s="22">
        <f>IF(ISERROR(E1235/L1235),0,E1235/L1235)</f>
        <v>19.333333333333332</v>
      </c>
      <c r="Q1235" s="1" t="s">
        <v>8322</v>
      </c>
      <c r="R1235" s="39" t="s">
        <v>8332</v>
      </c>
      <c r="S1235" s="41">
        <f>(((J1235/60)/60)/24)+DATE(1970,1,1)</f>
        <v>40939.948773148149</v>
      </c>
      <c r="T1235" s="42">
        <f>(((I1235/60)/60)/24)+DATE(1970,1,1)</f>
        <v>40960.948773148149</v>
      </c>
    </row>
    <row r="1236" spans="1:20" customFormat="1" ht="43.5" x14ac:dyDescent="0.35">
      <c r="A1236" s="9">
        <v>1234</v>
      </c>
      <c r="B1236" s="7" t="s">
        <v>1235</v>
      </c>
      <c r="C1236" s="7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2">
        <f>E1236/D1236</f>
        <v>0</v>
      </c>
      <c r="P1236" s="22">
        <f>IF(ISERROR(E1236/L1236),0,E1236/L1236)</f>
        <v>0</v>
      </c>
      <c r="Q1236" s="1" t="s">
        <v>8322</v>
      </c>
      <c r="R1236" s="39" t="s">
        <v>8332</v>
      </c>
      <c r="S1236" s="41">
        <f>(((J1236/60)/60)/24)+DATE(1970,1,1)</f>
        <v>42007.788680555561</v>
      </c>
      <c r="T1236" s="42">
        <f>(((I1236/60)/60)/24)+DATE(1970,1,1)</f>
        <v>42037.788680555561</v>
      </c>
    </row>
    <row r="1237" spans="1:20" customFormat="1" ht="43.5" x14ac:dyDescent="0.35">
      <c r="A1237" s="9">
        <v>1235</v>
      </c>
      <c r="B1237" s="7" t="s">
        <v>1236</v>
      </c>
      <c r="C1237" s="7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2">
        <f>E1237/D1237</f>
        <v>2.787363950092912E-2</v>
      </c>
      <c r="P1237" s="22">
        <f>IF(ISERROR(E1237/L1237),0,E1237/L1237)</f>
        <v>35</v>
      </c>
      <c r="Q1237" s="1" t="s">
        <v>8322</v>
      </c>
      <c r="R1237" s="39" t="s">
        <v>8332</v>
      </c>
      <c r="S1237" s="41">
        <f>(((J1237/60)/60)/24)+DATE(1970,1,1)</f>
        <v>41583.135405092595</v>
      </c>
      <c r="T1237" s="42">
        <f>(((I1237/60)/60)/24)+DATE(1970,1,1)</f>
        <v>41623.135405092595</v>
      </c>
    </row>
    <row r="1238" spans="1:20" customFormat="1" x14ac:dyDescent="0.35">
      <c r="A1238" s="9">
        <v>1236</v>
      </c>
      <c r="B1238" s="7" t="s">
        <v>1237</v>
      </c>
      <c r="C1238" s="7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2">
        <f>E1238/D1238</f>
        <v>0</v>
      </c>
      <c r="P1238" s="22">
        <f>IF(ISERROR(E1238/L1238),0,E1238/L1238)</f>
        <v>0</v>
      </c>
      <c r="Q1238" s="1" t="s">
        <v>8322</v>
      </c>
      <c r="R1238" s="39" t="s">
        <v>8332</v>
      </c>
      <c r="S1238" s="41">
        <f>(((J1238/60)/60)/24)+DATE(1970,1,1)</f>
        <v>41110.680138888885</v>
      </c>
      <c r="T1238" s="42">
        <f>(((I1238/60)/60)/24)+DATE(1970,1,1)</f>
        <v>41118.666666666664</v>
      </c>
    </row>
    <row r="1239" spans="1:20" customFormat="1" ht="43.5" x14ac:dyDescent="0.35">
      <c r="A1239" s="9">
        <v>1237</v>
      </c>
      <c r="B1239" s="7" t="s">
        <v>1238</v>
      </c>
      <c r="C1239" s="7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2">
        <f>E1239/D1239</f>
        <v>0</v>
      </c>
      <c r="P1239" s="22">
        <f>IF(ISERROR(E1239/L1239),0,E1239/L1239)</f>
        <v>0</v>
      </c>
      <c r="Q1239" s="1" t="s">
        <v>8322</v>
      </c>
      <c r="R1239" s="39" t="s">
        <v>8332</v>
      </c>
      <c r="S1239" s="41">
        <f>(((J1239/60)/60)/24)+DATE(1970,1,1)</f>
        <v>41125.283159722225</v>
      </c>
      <c r="T1239" s="42">
        <f>(((I1239/60)/60)/24)+DATE(1970,1,1)</f>
        <v>41145.283159722225</v>
      </c>
    </row>
    <row r="1240" spans="1:20" customFormat="1" ht="43.5" x14ac:dyDescent="0.35">
      <c r="A1240" s="9">
        <v>1238</v>
      </c>
      <c r="B1240" s="7" t="s">
        <v>1239</v>
      </c>
      <c r="C1240" s="7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2">
        <f>E1240/D1240</f>
        <v>0.17799999999999999</v>
      </c>
      <c r="P1240" s="22">
        <f>IF(ISERROR(E1240/L1240),0,E1240/L1240)</f>
        <v>59.333333333333336</v>
      </c>
      <c r="Q1240" s="1" t="s">
        <v>8322</v>
      </c>
      <c r="R1240" s="39" t="s">
        <v>8332</v>
      </c>
      <c r="S1240" s="41">
        <f>(((J1240/60)/60)/24)+DATE(1970,1,1)</f>
        <v>40731.61037037037</v>
      </c>
      <c r="T1240" s="42">
        <f>(((I1240/60)/60)/24)+DATE(1970,1,1)</f>
        <v>40761.61037037037</v>
      </c>
    </row>
    <row r="1241" spans="1:20" customFormat="1" ht="29" x14ac:dyDescent="0.35">
      <c r="A1241" s="9">
        <v>1239</v>
      </c>
      <c r="B1241" s="7" t="s">
        <v>1240</v>
      </c>
      <c r="C1241" s="7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2">
        <f>E1241/D1241</f>
        <v>0</v>
      </c>
      <c r="P1241" s="22">
        <f>IF(ISERROR(E1241/L1241),0,E1241/L1241)</f>
        <v>0</v>
      </c>
      <c r="Q1241" s="1" t="s">
        <v>8322</v>
      </c>
      <c r="R1241" s="39" t="s">
        <v>8332</v>
      </c>
      <c r="S1241" s="41">
        <f>(((J1241/60)/60)/24)+DATE(1970,1,1)</f>
        <v>40883.962581018517</v>
      </c>
      <c r="T1241" s="42">
        <f>(((I1241/60)/60)/24)+DATE(1970,1,1)</f>
        <v>40913.962581018517</v>
      </c>
    </row>
    <row r="1242" spans="1:20" customFormat="1" ht="29" x14ac:dyDescent="0.35">
      <c r="A1242" s="9">
        <v>1240</v>
      </c>
      <c r="B1242" s="7" t="s">
        <v>1241</v>
      </c>
      <c r="C1242" s="7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2">
        <f>E1242/D1242</f>
        <v>3.0124999999999999E-2</v>
      </c>
      <c r="P1242" s="22">
        <f>IF(ISERROR(E1242/L1242),0,E1242/L1242)</f>
        <v>30.125</v>
      </c>
      <c r="Q1242" s="1" t="s">
        <v>8322</v>
      </c>
      <c r="R1242" s="39" t="s">
        <v>8332</v>
      </c>
      <c r="S1242" s="41">
        <f>(((J1242/60)/60)/24)+DATE(1970,1,1)</f>
        <v>41409.040011574078</v>
      </c>
      <c r="T1242" s="42">
        <f>(((I1242/60)/60)/24)+DATE(1970,1,1)</f>
        <v>41467.910416666666</v>
      </c>
    </row>
    <row r="1243" spans="1:20" customFormat="1" ht="43.5" x14ac:dyDescent="0.35">
      <c r="A1243" s="9">
        <v>1241</v>
      </c>
      <c r="B1243" s="7" t="s">
        <v>1242</v>
      </c>
      <c r="C1243" s="7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2">
        <f>E1243/D1243</f>
        <v>0.50739999999999996</v>
      </c>
      <c r="P1243" s="22">
        <f>IF(ISERROR(E1243/L1243),0,E1243/L1243)</f>
        <v>74.617647058823536</v>
      </c>
      <c r="Q1243" s="1" t="s">
        <v>8322</v>
      </c>
      <c r="R1243" s="39" t="s">
        <v>8332</v>
      </c>
      <c r="S1243" s="41">
        <f>(((J1243/60)/60)/24)+DATE(1970,1,1)</f>
        <v>41923.837731481479</v>
      </c>
      <c r="T1243" s="42">
        <f>(((I1243/60)/60)/24)+DATE(1970,1,1)</f>
        <v>41946.249305555553</v>
      </c>
    </row>
    <row r="1244" spans="1:20" customFormat="1" ht="43.5" x14ac:dyDescent="0.35">
      <c r="A1244" s="9">
        <v>1242</v>
      </c>
      <c r="B1244" s="7" t="s">
        <v>1243</v>
      </c>
      <c r="C1244" s="7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2">
        <f>E1244/D1244</f>
        <v>5.4884742041712408E-3</v>
      </c>
      <c r="P1244" s="22">
        <f>IF(ISERROR(E1244/L1244),0,E1244/L1244)</f>
        <v>5</v>
      </c>
      <c r="Q1244" s="1" t="s">
        <v>8322</v>
      </c>
      <c r="R1244" s="39" t="s">
        <v>8332</v>
      </c>
      <c r="S1244" s="41">
        <f>(((J1244/60)/60)/24)+DATE(1970,1,1)</f>
        <v>40782.165532407409</v>
      </c>
      <c r="T1244" s="42">
        <f>(((I1244/60)/60)/24)+DATE(1970,1,1)</f>
        <v>40797.554166666669</v>
      </c>
    </row>
    <row r="1245" spans="1:20" customFormat="1" ht="43.5" x14ac:dyDescent="0.35">
      <c r="A1245" s="9">
        <v>1243</v>
      </c>
      <c r="B1245" s="7" t="s">
        <v>1244</v>
      </c>
      <c r="C1245" s="7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2">
        <f>E1245/D1245</f>
        <v>0.14091666666666666</v>
      </c>
      <c r="P1245" s="22">
        <f>IF(ISERROR(E1245/L1245),0,E1245/L1245)</f>
        <v>44.5</v>
      </c>
      <c r="Q1245" s="1" t="s">
        <v>8322</v>
      </c>
      <c r="R1245" s="39" t="s">
        <v>8332</v>
      </c>
      <c r="S1245" s="41">
        <f>(((J1245/60)/60)/24)+DATE(1970,1,1)</f>
        <v>40671.879293981481</v>
      </c>
      <c r="T1245" s="42">
        <f>(((I1245/60)/60)/24)+DATE(1970,1,1)</f>
        <v>40732.875</v>
      </c>
    </row>
    <row r="1246" spans="1:20" customFormat="1" ht="43.5" x14ac:dyDescent="0.35">
      <c r="A1246" s="9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3" t="s">
        <v>8219</v>
      </c>
      <c r="G1246" s="3" t="s">
        <v>8224</v>
      </c>
      <c r="H1246" s="3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3" t="s">
        <v>8276</v>
      </c>
      <c r="O1246" s="12">
        <f>E1246/D1246</f>
        <v>1.038</v>
      </c>
      <c r="P1246" s="22">
        <f>IF(ISERROR(E1246/L1246),0,E1246/L1246)</f>
        <v>46.133333333333333</v>
      </c>
      <c r="Q1246" s="1" t="s">
        <v>8322</v>
      </c>
      <c r="R1246" s="39" t="s">
        <v>8354</v>
      </c>
      <c r="S1246" s="41">
        <f>(((J1246/60)/60)/24)+DATE(1970,1,1)</f>
        <v>41355.825497685182</v>
      </c>
      <c r="T1246" s="42">
        <f>(((I1246/60)/60)/24)+DATE(1970,1,1)</f>
        <v>41386.875</v>
      </c>
    </row>
    <row r="1247" spans="1:20" customFormat="1" ht="43.5" x14ac:dyDescent="0.35">
      <c r="A1247" s="9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3" t="s">
        <v>8219</v>
      </c>
      <c r="G1247" s="3" t="s">
        <v>8224</v>
      </c>
      <c r="H1247" s="3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3" t="s">
        <v>8276</v>
      </c>
      <c r="O1247" s="12">
        <f>E1247/D1247</f>
        <v>1.2024999999999999</v>
      </c>
      <c r="P1247" s="22">
        <f>IF(ISERROR(E1247/L1247),0,E1247/L1247)</f>
        <v>141.47058823529412</v>
      </c>
      <c r="Q1247" s="1" t="s">
        <v>8322</v>
      </c>
      <c r="R1247" s="39" t="s">
        <v>8354</v>
      </c>
      <c r="S1247" s="41">
        <f>(((J1247/60)/60)/24)+DATE(1970,1,1)</f>
        <v>41774.599930555552</v>
      </c>
      <c r="T1247" s="42">
        <f>(((I1247/60)/60)/24)+DATE(1970,1,1)</f>
        <v>41804.599930555552</v>
      </c>
    </row>
    <row r="1248" spans="1:20" customFormat="1" ht="43.5" x14ac:dyDescent="0.35">
      <c r="A1248" s="9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3" t="s">
        <v>8219</v>
      </c>
      <c r="G1248" s="3" t="s">
        <v>8224</v>
      </c>
      <c r="H1248" s="3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3" t="s">
        <v>8276</v>
      </c>
      <c r="O1248" s="12">
        <f>E1248/D1248</f>
        <v>1.17</v>
      </c>
      <c r="P1248" s="22">
        <f>IF(ISERROR(E1248/L1248),0,E1248/L1248)</f>
        <v>75.483870967741936</v>
      </c>
      <c r="Q1248" s="1" t="s">
        <v>8322</v>
      </c>
      <c r="R1248" s="39" t="s">
        <v>8354</v>
      </c>
      <c r="S1248" s="41">
        <f>(((J1248/60)/60)/24)+DATE(1970,1,1)</f>
        <v>40838.043391203704</v>
      </c>
      <c r="T1248" s="42">
        <f>(((I1248/60)/60)/24)+DATE(1970,1,1)</f>
        <v>40883.085057870368</v>
      </c>
    </row>
    <row r="1249" spans="1:20" customFormat="1" ht="29" x14ac:dyDescent="0.35">
      <c r="A1249" s="9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3" t="s">
        <v>8219</v>
      </c>
      <c r="G1249" s="3" t="s">
        <v>8224</v>
      </c>
      <c r="H1249" s="3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3" t="s">
        <v>8276</v>
      </c>
      <c r="O1249" s="12">
        <f>E1249/D1249</f>
        <v>1.2214285714285715</v>
      </c>
      <c r="P1249" s="22">
        <f>IF(ISERROR(E1249/L1249),0,E1249/L1249)</f>
        <v>85.5</v>
      </c>
      <c r="Q1249" s="1" t="s">
        <v>8322</v>
      </c>
      <c r="R1249" s="39" t="s">
        <v>8354</v>
      </c>
      <c r="S1249" s="41">
        <f>(((J1249/60)/60)/24)+DATE(1970,1,1)</f>
        <v>41370.292303240742</v>
      </c>
      <c r="T1249" s="42">
        <f>(((I1249/60)/60)/24)+DATE(1970,1,1)</f>
        <v>41400.292303240742</v>
      </c>
    </row>
    <row r="1250" spans="1:20" customFormat="1" ht="29" x14ac:dyDescent="0.35">
      <c r="A1250" s="9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3" t="s">
        <v>8219</v>
      </c>
      <c r="G1250" s="3" t="s">
        <v>8224</v>
      </c>
      <c r="H1250" s="3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3" t="s">
        <v>8276</v>
      </c>
      <c r="O1250" s="12">
        <f>E1250/D1250</f>
        <v>1.5164</v>
      </c>
      <c r="P1250" s="22">
        <f>IF(ISERROR(E1250/L1250),0,E1250/L1250)</f>
        <v>64.254237288135599</v>
      </c>
      <c r="Q1250" s="1" t="s">
        <v>8322</v>
      </c>
      <c r="R1250" s="39" t="s">
        <v>8354</v>
      </c>
      <c r="S1250" s="41">
        <f>(((J1250/60)/60)/24)+DATE(1970,1,1)</f>
        <v>41767.656863425924</v>
      </c>
      <c r="T1250" s="42">
        <f>(((I1250/60)/60)/24)+DATE(1970,1,1)</f>
        <v>41803.290972222225</v>
      </c>
    </row>
    <row r="1251" spans="1:20" customFormat="1" ht="43.5" x14ac:dyDescent="0.35">
      <c r="A1251" s="9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3" t="s">
        <v>8219</v>
      </c>
      <c r="G1251" s="3" t="s">
        <v>8224</v>
      </c>
      <c r="H1251" s="3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3" t="s">
        <v>8276</v>
      </c>
      <c r="O1251" s="12">
        <f>E1251/D1251</f>
        <v>1.0444</v>
      </c>
      <c r="P1251" s="22">
        <f>IF(ISERROR(E1251/L1251),0,E1251/L1251)</f>
        <v>64.46913580246914</v>
      </c>
      <c r="Q1251" s="1" t="s">
        <v>8322</v>
      </c>
      <c r="R1251" s="39" t="s">
        <v>8354</v>
      </c>
      <c r="S1251" s="41">
        <f>(((J1251/60)/60)/24)+DATE(1970,1,1)</f>
        <v>41067.74086805556</v>
      </c>
      <c r="T1251" s="42">
        <f>(((I1251/60)/60)/24)+DATE(1970,1,1)</f>
        <v>41097.74086805556</v>
      </c>
    </row>
    <row r="1252" spans="1:20" customFormat="1" ht="43.5" x14ac:dyDescent="0.35">
      <c r="A1252" s="9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3" t="s">
        <v>8219</v>
      </c>
      <c r="G1252" s="3" t="s">
        <v>8224</v>
      </c>
      <c r="H1252" s="3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3" t="s">
        <v>8276</v>
      </c>
      <c r="O1252" s="12">
        <f>E1252/D1252</f>
        <v>2.0015333333333332</v>
      </c>
      <c r="P1252" s="22">
        <f>IF(ISERROR(E1252/L1252),0,E1252/L1252)</f>
        <v>118.2007874015748</v>
      </c>
      <c r="Q1252" s="1" t="s">
        <v>8322</v>
      </c>
      <c r="R1252" s="39" t="s">
        <v>8354</v>
      </c>
      <c r="S1252" s="41">
        <f>(((J1252/60)/60)/24)+DATE(1970,1,1)</f>
        <v>41843.64271990741</v>
      </c>
      <c r="T1252" s="42">
        <f>(((I1252/60)/60)/24)+DATE(1970,1,1)</f>
        <v>41888.64271990741</v>
      </c>
    </row>
    <row r="1253" spans="1:20" customFormat="1" ht="29" x14ac:dyDescent="0.35">
      <c r="A1253" s="9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3" t="s">
        <v>8219</v>
      </c>
      <c r="G1253" s="3" t="s">
        <v>8224</v>
      </c>
      <c r="H1253" s="3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3" t="s">
        <v>8276</v>
      </c>
      <c r="O1253" s="12">
        <f>E1253/D1253</f>
        <v>1.018</v>
      </c>
      <c r="P1253" s="22">
        <f>IF(ISERROR(E1253/L1253),0,E1253/L1253)</f>
        <v>82.540540540540547</v>
      </c>
      <c r="Q1253" s="1" t="s">
        <v>8322</v>
      </c>
      <c r="R1253" s="39" t="s">
        <v>8354</v>
      </c>
      <c r="S1253" s="41">
        <f>(((J1253/60)/60)/24)+DATE(1970,1,1)</f>
        <v>40751.814432870371</v>
      </c>
      <c r="T1253" s="42">
        <f>(((I1253/60)/60)/24)+DATE(1970,1,1)</f>
        <v>40811.814432870371</v>
      </c>
    </row>
    <row r="1254" spans="1:20" customFormat="1" ht="43.5" x14ac:dyDescent="0.35">
      <c r="A1254" s="9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3" t="s">
        <v>8219</v>
      </c>
      <c r="G1254" s="3" t="s">
        <v>8224</v>
      </c>
      <c r="H1254" s="3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3" t="s">
        <v>8276</v>
      </c>
      <c r="O1254" s="12">
        <f>E1254/D1254</f>
        <v>1.3765714285714286</v>
      </c>
      <c r="P1254" s="22">
        <f>IF(ISERROR(E1254/L1254),0,E1254/L1254)</f>
        <v>34.170212765957444</v>
      </c>
      <c r="Q1254" s="1" t="s">
        <v>8322</v>
      </c>
      <c r="R1254" s="39" t="s">
        <v>8354</v>
      </c>
      <c r="S1254" s="41">
        <f>(((J1254/60)/60)/24)+DATE(1970,1,1)</f>
        <v>41543.988067129627</v>
      </c>
      <c r="T1254" s="42">
        <f>(((I1254/60)/60)/24)+DATE(1970,1,1)</f>
        <v>41571.988067129627</v>
      </c>
    </row>
    <row r="1255" spans="1:20" customFormat="1" ht="43.5" x14ac:dyDescent="0.35">
      <c r="A1255" s="9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3" t="s">
        <v>8219</v>
      </c>
      <c r="G1255" s="3" t="s">
        <v>8224</v>
      </c>
      <c r="H1255" s="3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3" t="s">
        <v>8276</v>
      </c>
      <c r="O1255" s="12">
        <f>E1255/D1255</f>
        <v>3038.3319999999999</v>
      </c>
      <c r="P1255" s="22">
        <f>IF(ISERROR(E1255/L1255),0,E1255/L1255)</f>
        <v>42.73322081575246</v>
      </c>
      <c r="Q1255" s="1" t="s">
        <v>8322</v>
      </c>
      <c r="R1255" s="39" t="s">
        <v>8354</v>
      </c>
      <c r="S1255" s="41">
        <f>(((J1255/60)/60)/24)+DATE(1970,1,1)</f>
        <v>41855.783645833333</v>
      </c>
      <c r="T1255" s="42">
        <f>(((I1255/60)/60)/24)+DATE(1970,1,1)</f>
        <v>41885.783645833333</v>
      </c>
    </row>
    <row r="1256" spans="1:20" customFormat="1" ht="43.5" x14ac:dyDescent="0.35">
      <c r="A1256" s="9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3" t="s">
        <v>8219</v>
      </c>
      <c r="G1256" s="3" t="s">
        <v>8224</v>
      </c>
      <c r="H1256" s="3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3" t="s">
        <v>8276</v>
      </c>
      <c r="O1256" s="12">
        <f>E1256/D1256</f>
        <v>1.9885074626865671</v>
      </c>
      <c r="P1256" s="22">
        <f>IF(ISERROR(E1256/L1256),0,E1256/L1256)</f>
        <v>94.489361702127653</v>
      </c>
      <c r="Q1256" s="1" t="s">
        <v>8322</v>
      </c>
      <c r="R1256" s="39" t="s">
        <v>8354</v>
      </c>
      <c r="S1256" s="41">
        <f>(((J1256/60)/60)/24)+DATE(1970,1,1)</f>
        <v>40487.621365740742</v>
      </c>
      <c r="T1256" s="42">
        <f>(((I1256/60)/60)/24)+DATE(1970,1,1)</f>
        <v>40544.207638888889</v>
      </c>
    </row>
    <row r="1257" spans="1:20" customFormat="1" ht="43.5" x14ac:dyDescent="0.35">
      <c r="A1257" s="9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3" t="s">
        <v>8219</v>
      </c>
      <c r="G1257" s="3" t="s">
        <v>8224</v>
      </c>
      <c r="H1257" s="3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3" t="s">
        <v>8276</v>
      </c>
      <c r="O1257" s="12">
        <f>E1257/D1257</f>
        <v>2.0236666666666667</v>
      </c>
      <c r="P1257" s="22">
        <f>IF(ISERROR(E1257/L1257),0,E1257/L1257)</f>
        <v>55.697247706422019</v>
      </c>
      <c r="Q1257" s="1" t="s">
        <v>8322</v>
      </c>
      <c r="R1257" s="39" t="s">
        <v>8354</v>
      </c>
      <c r="S1257" s="41">
        <f>(((J1257/60)/60)/24)+DATE(1970,1,1)</f>
        <v>41579.845509259263</v>
      </c>
      <c r="T1257" s="42">
        <f>(((I1257/60)/60)/24)+DATE(1970,1,1)</f>
        <v>41609.887175925927</v>
      </c>
    </row>
    <row r="1258" spans="1:20" customFormat="1" ht="43.5" x14ac:dyDescent="0.35">
      <c r="A1258" s="9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3" t="s">
        <v>8219</v>
      </c>
      <c r="G1258" s="3" t="s">
        <v>8224</v>
      </c>
      <c r="H1258" s="3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3" t="s">
        <v>8276</v>
      </c>
      <c r="O1258" s="12">
        <f>E1258/D1258</f>
        <v>1.1796376666666666</v>
      </c>
      <c r="P1258" s="22">
        <f>IF(ISERROR(E1258/L1258),0,E1258/L1258)</f>
        <v>98.030831024930734</v>
      </c>
      <c r="Q1258" s="1" t="s">
        <v>8322</v>
      </c>
      <c r="R1258" s="39" t="s">
        <v>8354</v>
      </c>
      <c r="S1258" s="41">
        <f>(((J1258/60)/60)/24)+DATE(1970,1,1)</f>
        <v>40921.919340277782</v>
      </c>
      <c r="T1258" s="42">
        <f>(((I1258/60)/60)/24)+DATE(1970,1,1)</f>
        <v>40951.919340277782</v>
      </c>
    </row>
    <row r="1259" spans="1:20" customFormat="1" ht="43.5" x14ac:dyDescent="0.35">
      <c r="A1259" s="9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3" t="s">
        <v>8219</v>
      </c>
      <c r="G1259" s="3" t="s">
        <v>8224</v>
      </c>
      <c r="H1259" s="3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3" t="s">
        <v>8276</v>
      </c>
      <c r="O1259" s="12">
        <f>E1259/D1259</f>
        <v>2.9472727272727273</v>
      </c>
      <c r="P1259" s="22">
        <f>IF(ISERROR(E1259/L1259),0,E1259/L1259)</f>
        <v>92.102272727272734</v>
      </c>
      <c r="Q1259" s="1" t="s">
        <v>8322</v>
      </c>
      <c r="R1259" s="39" t="s">
        <v>8354</v>
      </c>
      <c r="S1259" s="41">
        <f>(((J1259/60)/60)/24)+DATE(1970,1,1)</f>
        <v>40587.085532407407</v>
      </c>
      <c r="T1259" s="42">
        <f>(((I1259/60)/60)/24)+DATE(1970,1,1)</f>
        <v>40636.043865740743</v>
      </c>
    </row>
    <row r="1260" spans="1:20" customFormat="1" ht="43.5" x14ac:dyDescent="0.35">
      <c r="A1260" s="9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3" t="s">
        <v>8219</v>
      </c>
      <c r="G1260" s="3" t="s">
        <v>8224</v>
      </c>
      <c r="H1260" s="3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3" t="s">
        <v>8276</v>
      </c>
      <c r="O1260" s="12">
        <f>E1260/D1260</f>
        <v>2.1314633333333335</v>
      </c>
      <c r="P1260" s="22">
        <f>IF(ISERROR(E1260/L1260),0,E1260/L1260)</f>
        <v>38.175462686567165</v>
      </c>
      <c r="Q1260" s="1" t="s">
        <v>8322</v>
      </c>
      <c r="R1260" s="39" t="s">
        <v>8354</v>
      </c>
      <c r="S1260" s="41">
        <f>(((J1260/60)/60)/24)+DATE(1970,1,1)</f>
        <v>41487.611250000002</v>
      </c>
      <c r="T1260" s="42">
        <f>(((I1260/60)/60)/24)+DATE(1970,1,1)</f>
        <v>41517.611250000002</v>
      </c>
    </row>
    <row r="1261" spans="1:20" customFormat="1" ht="29" x14ac:dyDescent="0.35">
      <c r="A1261" s="9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3" t="s">
        <v>8219</v>
      </c>
      <c r="G1261" s="3" t="s">
        <v>8224</v>
      </c>
      <c r="H1261" s="3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3" t="s">
        <v>8276</v>
      </c>
      <c r="O1261" s="12">
        <f>E1261/D1261</f>
        <v>1.0424</v>
      </c>
      <c r="P1261" s="22">
        <f>IF(ISERROR(E1261/L1261),0,E1261/L1261)</f>
        <v>27.145833333333332</v>
      </c>
      <c r="Q1261" s="1" t="s">
        <v>8322</v>
      </c>
      <c r="R1261" s="39" t="s">
        <v>8354</v>
      </c>
      <c r="S1261" s="41">
        <f>(((J1261/60)/60)/24)+DATE(1970,1,1)</f>
        <v>41766.970648148148</v>
      </c>
      <c r="T1261" s="42">
        <f>(((I1261/60)/60)/24)+DATE(1970,1,1)</f>
        <v>41799.165972222225</v>
      </c>
    </row>
    <row r="1262" spans="1:20" customFormat="1" ht="43.5" x14ac:dyDescent="0.35">
      <c r="A1262" s="9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3" t="s">
        <v>8219</v>
      </c>
      <c r="G1262" s="3" t="s">
        <v>8224</v>
      </c>
      <c r="H1262" s="3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3" t="s">
        <v>8276</v>
      </c>
      <c r="O1262" s="12">
        <f>E1262/D1262</f>
        <v>1.1366666666666667</v>
      </c>
      <c r="P1262" s="22">
        <f>IF(ISERROR(E1262/L1262),0,E1262/L1262)</f>
        <v>50.689189189189186</v>
      </c>
      <c r="Q1262" s="1" t="s">
        <v>8322</v>
      </c>
      <c r="R1262" s="39" t="s">
        <v>8354</v>
      </c>
      <c r="S1262" s="41">
        <f>(((J1262/60)/60)/24)+DATE(1970,1,1)</f>
        <v>41666.842824074076</v>
      </c>
      <c r="T1262" s="42">
        <f>(((I1262/60)/60)/24)+DATE(1970,1,1)</f>
        <v>41696.842824074076</v>
      </c>
    </row>
    <row r="1263" spans="1:20" customFormat="1" ht="29" x14ac:dyDescent="0.35">
      <c r="A1263" s="9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3" t="s">
        <v>8219</v>
      </c>
      <c r="G1263" s="3" t="s">
        <v>8224</v>
      </c>
      <c r="H1263" s="3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3" t="s">
        <v>8276</v>
      </c>
      <c r="O1263" s="12">
        <f>E1263/D1263</f>
        <v>1.0125</v>
      </c>
      <c r="P1263" s="22">
        <f>IF(ISERROR(E1263/L1263),0,E1263/L1263)</f>
        <v>38.942307692307693</v>
      </c>
      <c r="Q1263" s="1" t="s">
        <v>8322</v>
      </c>
      <c r="R1263" s="39" t="s">
        <v>8354</v>
      </c>
      <c r="S1263" s="41">
        <f>(((J1263/60)/60)/24)+DATE(1970,1,1)</f>
        <v>41638.342905092592</v>
      </c>
      <c r="T1263" s="42">
        <f>(((I1263/60)/60)/24)+DATE(1970,1,1)</f>
        <v>41668.342905092592</v>
      </c>
    </row>
    <row r="1264" spans="1:20" customFormat="1" ht="43.5" x14ac:dyDescent="0.35">
      <c r="A1264" s="9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3" t="s">
        <v>8219</v>
      </c>
      <c r="G1264" s="3" t="s">
        <v>8229</v>
      </c>
      <c r="H1264" s="3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3" t="s">
        <v>8276</v>
      </c>
      <c r="O1264" s="12">
        <f>E1264/D1264</f>
        <v>1.2541538461538462</v>
      </c>
      <c r="P1264" s="22">
        <f>IF(ISERROR(E1264/L1264),0,E1264/L1264)</f>
        <v>77.638095238095232</v>
      </c>
      <c r="Q1264" s="1" t="s">
        <v>8322</v>
      </c>
      <c r="R1264" s="39" t="s">
        <v>8354</v>
      </c>
      <c r="S1264" s="41">
        <f>(((J1264/60)/60)/24)+DATE(1970,1,1)</f>
        <v>41656.762638888889</v>
      </c>
      <c r="T1264" s="42">
        <f>(((I1264/60)/60)/24)+DATE(1970,1,1)</f>
        <v>41686.762638888889</v>
      </c>
    </row>
    <row r="1265" spans="1:20" customFormat="1" ht="29" x14ac:dyDescent="0.35">
      <c r="A1265" s="9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3" t="s">
        <v>8219</v>
      </c>
      <c r="G1265" s="3" t="s">
        <v>8224</v>
      </c>
      <c r="H1265" s="3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3" t="s">
        <v>8276</v>
      </c>
      <c r="O1265" s="12">
        <f>E1265/D1265</f>
        <v>1.19</v>
      </c>
      <c r="P1265" s="22">
        <f>IF(ISERROR(E1265/L1265),0,E1265/L1265)</f>
        <v>43.536585365853661</v>
      </c>
      <c r="Q1265" s="1" t="s">
        <v>8322</v>
      </c>
      <c r="R1265" s="39" t="s">
        <v>8354</v>
      </c>
      <c r="S1265" s="41">
        <f>(((J1265/60)/60)/24)+DATE(1970,1,1)</f>
        <v>41692.084143518521</v>
      </c>
      <c r="T1265" s="42">
        <f>(((I1265/60)/60)/24)+DATE(1970,1,1)</f>
        <v>41727.041666666664</v>
      </c>
    </row>
    <row r="1266" spans="1:20" customFormat="1" ht="43.5" x14ac:dyDescent="0.35">
      <c r="A1266" s="9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3" t="s">
        <v>8219</v>
      </c>
      <c r="G1266" s="3" t="s">
        <v>8224</v>
      </c>
      <c r="H1266" s="3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3" t="s">
        <v>8276</v>
      </c>
      <c r="O1266" s="12">
        <f>E1266/D1266</f>
        <v>1.6646153846153846</v>
      </c>
      <c r="P1266" s="22">
        <f>IF(ISERROR(E1266/L1266),0,E1266/L1266)</f>
        <v>31.823529411764707</v>
      </c>
      <c r="Q1266" s="1" t="s">
        <v>8322</v>
      </c>
      <c r="R1266" s="39" t="s">
        <v>8354</v>
      </c>
      <c r="S1266" s="41">
        <f>(((J1266/60)/60)/24)+DATE(1970,1,1)</f>
        <v>41547.662997685184</v>
      </c>
      <c r="T1266" s="42">
        <f>(((I1266/60)/60)/24)+DATE(1970,1,1)</f>
        <v>41576.662997685184</v>
      </c>
    </row>
    <row r="1267" spans="1:20" customFormat="1" ht="58" x14ac:dyDescent="0.35">
      <c r="A1267" s="9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3" t="s">
        <v>8219</v>
      </c>
      <c r="G1267" s="3" t="s">
        <v>8224</v>
      </c>
      <c r="H1267" s="3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3" t="s">
        <v>8276</v>
      </c>
      <c r="O1267" s="12">
        <f>E1267/D1267</f>
        <v>1.1914771428571429</v>
      </c>
      <c r="P1267" s="22">
        <f>IF(ISERROR(E1267/L1267),0,E1267/L1267)</f>
        <v>63.184393939393942</v>
      </c>
      <c r="Q1267" s="1" t="s">
        <v>8322</v>
      </c>
      <c r="R1267" s="39" t="s">
        <v>8354</v>
      </c>
      <c r="S1267" s="41">
        <f>(((J1267/60)/60)/24)+DATE(1970,1,1)</f>
        <v>40465.655266203699</v>
      </c>
      <c r="T1267" s="42">
        <f>(((I1267/60)/60)/24)+DATE(1970,1,1)</f>
        <v>40512.655266203699</v>
      </c>
    </row>
    <row r="1268" spans="1:20" customFormat="1" ht="29" x14ac:dyDescent="0.35">
      <c r="A1268" s="9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3" t="s">
        <v>8219</v>
      </c>
      <c r="G1268" s="3" t="s">
        <v>8224</v>
      </c>
      <c r="H1268" s="3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3" t="s">
        <v>8276</v>
      </c>
      <c r="O1268" s="12">
        <f>E1268/D1268</f>
        <v>1.0047368421052632</v>
      </c>
      <c r="P1268" s="22">
        <f>IF(ISERROR(E1268/L1268),0,E1268/L1268)</f>
        <v>190.9</v>
      </c>
      <c r="Q1268" s="1" t="s">
        <v>8322</v>
      </c>
      <c r="R1268" s="39" t="s">
        <v>8354</v>
      </c>
      <c r="S1268" s="41">
        <f>(((J1268/60)/60)/24)+DATE(1970,1,1)</f>
        <v>41620.87667824074</v>
      </c>
      <c r="T1268" s="42">
        <f>(((I1268/60)/60)/24)+DATE(1970,1,1)</f>
        <v>41650.87667824074</v>
      </c>
    </row>
    <row r="1269" spans="1:20" customFormat="1" ht="43.5" x14ac:dyDescent="0.35">
      <c r="A1269" s="9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3" t="s">
        <v>8219</v>
      </c>
      <c r="G1269" s="3" t="s">
        <v>8224</v>
      </c>
      <c r="H1269" s="3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3" t="s">
        <v>8276</v>
      </c>
      <c r="O1269" s="12">
        <f>E1269/D1269</f>
        <v>1.018</v>
      </c>
      <c r="P1269" s="22">
        <f>IF(ISERROR(E1269/L1269),0,E1269/L1269)</f>
        <v>140.85534591194968</v>
      </c>
      <c r="Q1269" s="1" t="s">
        <v>8322</v>
      </c>
      <c r="R1269" s="39" t="s">
        <v>8354</v>
      </c>
      <c r="S1269" s="41">
        <f>(((J1269/60)/60)/24)+DATE(1970,1,1)</f>
        <v>41449.585162037038</v>
      </c>
      <c r="T1269" s="42">
        <f>(((I1269/60)/60)/24)+DATE(1970,1,1)</f>
        <v>41479.585162037038</v>
      </c>
    </row>
    <row r="1270" spans="1:20" customFormat="1" ht="29" x14ac:dyDescent="0.35">
      <c r="A1270" s="9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3" t="s">
        <v>8219</v>
      </c>
      <c r="G1270" s="3" t="s">
        <v>8224</v>
      </c>
      <c r="H1270" s="3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3" t="s">
        <v>8276</v>
      </c>
      <c r="O1270" s="12">
        <f>E1270/D1270</f>
        <v>1.1666666666666667</v>
      </c>
      <c r="P1270" s="22">
        <f>IF(ISERROR(E1270/L1270),0,E1270/L1270)</f>
        <v>76.92307692307692</v>
      </c>
      <c r="Q1270" s="1" t="s">
        <v>8322</v>
      </c>
      <c r="R1270" s="39" t="s">
        <v>8354</v>
      </c>
      <c r="S1270" s="41">
        <f>(((J1270/60)/60)/24)+DATE(1970,1,1)</f>
        <v>41507.845451388886</v>
      </c>
      <c r="T1270" s="42">
        <f>(((I1270/60)/60)/24)+DATE(1970,1,1)</f>
        <v>41537.845451388886</v>
      </c>
    </row>
    <row r="1271" spans="1:20" customFormat="1" ht="43.5" x14ac:dyDescent="0.35">
      <c r="A1271" s="9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3" t="s">
        <v>8219</v>
      </c>
      <c r="G1271" s="3" t="s">
        <v>8224</v>
      </c>
      <c r="H1271" s="3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3" t="s">
        <v>8276</v>
      </c>
      <c r="O1271" s="12">
        <f>E1271/D1271</f>
        <v>1.0864893617021276</v>
      </c>
      <c r="P1271" s="22">
        <f>IF(ISERROR(E1271/L1271),0,E1271/L1271)</f>
        <v>99.15533980582525</v>
      </c>
      <c r="Q1271" s="1" t="s">
        <v>8322</v>
      </c>
      <c r="R1271" s="39" t="s">
        <v>8354</v>
      </c>
      <c r="S1271" s="41">
        <f>(((J1271/60)/60)/24)+DATE(1970,1,1)</f>
        <v>42445.823055555549</v>
      </c>
      <c r="T1271" s="42">
        <f>(((I1271/60)/60)/24)+DATE(1970,1,1)</f>
        <v>42476</v>
      </c>
    </row>
    <row r="1272" spans="1:20" customFormat="1" ht="29" x14ac:dyDescent="0.35">
      <c r="A1272" s="9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3" t="s">
        <v>8219</v>
      </c>
      <c r="G1272" s="3" t="s">
        <v>8224</v>
      </c>
      <c r="H1272" s="3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3" t="s">
        <v>8276</v>
      </c>
      <c r="O1272" s="12">
        <f>E1272/D1272</f>
        <v>1.1472</v>
      </c>
      <c r="P1272" s="22">
        <f>IF(ISERROR(E1272/L1272),0,E1272/L1272)</f>
        <v>67.881656804733723</v>
      </c>
      <c r="Q1272" s="1" t="s">
        <v>8322</v>
      </c>
      <c r="R1272" s="39" t="s">
        <v>8354</v>
      </c>
      <c r="S1272" s="41">
        <f>(((J1272/60)/60)/24)+DATE(1970,1,1)</f>
        <v>40933.856967592597</v>
      </c>
      <c r="T1272" s="42">
        <f>(((I1272/60)/60)/24)+DATE(1970,1,1)</f>
        <v>40993.815300925926</v>
      </c>
    </row>
    <row r="1273" spans="1:20" customFormat="1" ht="43.5" x14ac:dyDescent="0.35">
      <c r="A1273" s="9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3" t="s">
        <v>8219</v>
      </c>
      <c r="G1273" s="3" t="s">
        <v>8224</v>
      </c>
      <c r="H1273" s="3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3" t="s">
        <v>8276</v>
      </c>
      <c r="O1273" s="12">
        <f>E1273/D1273</f>
        <v>1.018</v>
      </c>
      <c r="P1273" s="22">
        <f>IF(ISERROR(E1273/L1273),0,E1273/L1273)</f>
        <v>246.29032258064515</v>
      </c>
      <c r="Q1273" s="1" t="s">
        <v>8322</v>
      </c>
      <c r="R1273" s="39" t="s">
        <v>8354</v>
      </c>
      <c r="S1273" s="41">
        <f>(((J1273/60)/60)/24)+DATE(1970,1,1)</f>
        <v>41561.683553240742</v>
      </c>
      <c r="T1273" s="42">
        <f>(((I1273/60)/60)/24)+DATE(1970,1,1)</f>
        <v>41591.725219907406</v>
      </c>
    </row>
    <row r="1274" spans="1:20" customFormat="1" ht="43.5" x14ac:dyDescent="0.35">
      <c r="A1274" s="9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3" t="s">
        <v>8219</v>
      </c>
      <c r="G1274" s="3" t="s">
        <v>8224</v>
      </c>
      <c r="H1274" s="3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3" t="s">
        <v>8276</v>
      </c>
      <c r="O1274" s="12">
        <f>E1274/D1274</f>
        <v>1.06</v>
      </c>
      <c r="P1274" s="22">
        <f>IF(ISERROR(E1274/L1274),0,E1274/L1274)</f>
        <v>189.28571428571428</v>
      </c>
      <c r="Q1274" s="1" t="s">
        <v>8322</v>
      </c>
      <c r="R1274" s="39" t="s">
        <v>8354</v>
      </c>
      <c r="S1274" s="41">
        <f>(((J1274/60)/60)/24)+DATE(1970,1,1)</f>
        <v>40274.745127314818</v>
      </c>
      <c r="T1274" s="42">
        <f>(((I1274/60)/60)/24)+DATE(1970,1,1)</f>
        <v>40344.166666666664</v>
      </c>
    </row>
    <row r="1275" spans="1:20" customFormat="1" ht="29" x14ac:dyDescent="0.35">
      <c r="A1275" s="9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3" t="s">
        <v>8219</v>
      </c>
      <c r="G1275" s="3" t="s">
        <v>8229</v>
      </c>
      <c r="H1275" s="3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3" t="s">
        <v>8276</v>
      </c>
      <c r="O1275" s="12">
        <f>E1275/D1275</f>
        <v>1.0349999999999999</v>
      </c>
      <c r="P1275" s="22">
        <f>IF(ISERROR(E1275/L1275),0,E1275/L1275)</f>
        <v>76.666666666666671</v>
      </c>
      <c r="Q1275" s="1" t="s">
        <v>8322</v>
      </c>
      <c r="R1275" s="39" t="s">
        <v>8354</v>
      </c>
      <c r="S1275" s="41">
        <f>(((J1275/60)/60)/24)+DATE(1970,1,1)</f>
        <v>41852.730219907404</v>
      </c>
      <c r="T1275" s="42">
        <f>(((I1275/60)/60)/24)+DATE(1970,1,1)</f>
        <v>41882.730219907404</v>
      </c>
    </row>
    <row r="1276" spans="1:20" customFormat="1" ht="43.5" x14ac:dyDescent="0.35">
      <c r="A1276" s="9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3" t="s">
        <v>8219</v>
      </c>
      <c r="G1276" s="3" t="s">
        <v>8224</v>
      </c>
      <c r="H1276" s="3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3" t="s">
        <v>8276</v>
      </c>
      <c r="O1276" s="12">
        <f>E1276/D1276</f>
        <v>1.5497535999999998</v>
      </c>
      <c r="P1276" s="22">
        <f>IF(ISERROR(E1276/L1276),0,E1276/L1276)</f>
        <v>82.963254817987149</v>
      </c>
      <c r="Q1276" s="1" t="s">
        <v>8322</v>
      </c>
      <c r="R1276" s="39" t="s">
        <v>8354</v>
      </c>
      <c r="S1276" s="41">
        <f>(((J1276/60)/60)/24)+DATE(1970,1,1)</f>
        <v>41116.690104166664</v>
      </c>
      <c r="T1276" s="42">
        <f>(((I1276/60)/60)/24)+DATE(1970,1,1)</f>
        <v>41151.690104166664</v>
      </c>
    </row>
    <row r="1277" spans="1:20" customFormat="1" ht="43.5" x14ac:dyDescent="0.35">
      <c r="A1277" s="9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3" t="s">
        <v>8219</v>
      </c>
      <c r="G1277" s="3" t="s">
        <v>8224</v>
      </c>
      <c r="H1277" s="3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3" t="s">
        <v>8276</v>
      </c>
      <c r="O1277" s="12">
        <f>E1277/D1277</f>
        <v>1.6214066666666667</v>
      </c>
      <c r="P1277" s="22">
        <f>IF(ISERROR(E1277/L1277),0,E1277/L1277)</f>
        <v>62.522107969151669</v>
      </c>
      <c r="Q1277" s="1" t="s">
        <v>8322</v>
      </c>
      <c r="R1277" s="39" t="s">
        <v>8354</v>
      </c>
      <c r="S1277" s="41">
        <f>(((J1277/60)/60)/24)+DATE(1970,1,1)</f>
        <v>41458.867905092593</v>
      </c>
      <c r="T1277" s="42">
        <f>(((I1277/60)/60)/24)+DATE(1970,1,1)</f>
        <v>41493.867905092593</v>
      </c>
    </row>
    <row r="1278" spans="1:20" customFormat="1" ht="29" x14ac:dyDescent="0.35">
      <c r="A1278" s="9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3" t="s">
        <v>8219</v>
      </c>
      <c r="G1278" s="3" t="s">
        <v>8224</v>
      </c>
      <c r="H1278" s="3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3" t="s">
        <v>8276</v>
      </c>
      <c r="O1278" s="12">
        <f>E1278/D1278</f>
        <v>1.0442100000000001</v>
      </c>
      <c r="P1278" s="22">
        <f>IF(ISERROR(E1278/L1278),0,E1278/L1278)</f>
        <v>46.06808823529412</v>
      </c>
      <c r="Q1278" s="1" t="s">
        <v>8322</v>
      </c>
      <c r="R1278" s="39" t="s">
        <v>8354</v>
      </c>
      <c r="S1278" s="41">
        <f>(((J1278/60)/60)/24)+DATE(1970,1,1)</f>
        <v>40007.704247685186</v>
      </c>
      <c r="T1278" s="42">
        <f>(((I1278/60)/60)/24)+DATE(1970,1,1)</f>
        <v>40057.166666666664</v>
      </c>
    </row>
    <row r="1279" spans="1:20" customFormat="1" ht="43.5" x14ac:dyDescent="0.35">
      <c r="A1279" s="9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3" t="s">
        <v>8219</v>
      </c>
      <c r="G1279" s="3" t="s">
        <v>8224</v>
      </c>
      <c r="H1279" s="3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3" t="s">
        <v>8276</v>
      </c>
      <c r="O1279" s="12">
        <f>E1279/D1279</f>
        <v>1.0612433333333333</v>
      </c>
      <c r="P1279" s="22">
        <f>IF(ISERROR(E1279/L1279),0,E1279/L1279)</f>
        <v>38.543946731234868</v>
      </c>
      <c r="Q1279" s="1" t="s">
        <v>8322</v>
      </c>
      <c r="R1279" s="39" t="s">
        <v>8354</v>
      </c>
      <c r="S1279" s="41">
        <f>(((J1279/60)/60)/24)+DATE(1970,1,1)</f>
        <v>41121.561886574076</v>
      </c>
      <c r="T1279" s="42">
        <f>(((I1279/60)/60)/24)+DATE(1970,1,1)</f>
        <v>41156.561886574076</v>
      </c>
    </row>
    <row r="1280" spans="1:20" customFormat="1" ht="43.5" x14ac:dyDescent="0.35">
      <c r="A1280" s="9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3" t="s">
        <v>8219</v>
      </c>
      <c r="G1280" s="3" t="s">
        <v>8224</v>
      </c>
      <c r="H1280" s="3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3" t="s">
        <v>8276</v>
      </c>
      <c r="O1280" s="12">
        <f>E1280/D1280</f>
        <v>1.5493846153846154</v>
      </c>
      <c r="P1280" s="22">
        <f>IF(ISERROR(E1280/L1280),0,E1280/L1280)</f>
        <v>53.005263157894738</v>
      </c>
      <c r="Q1280" s="1" t="s">
        <v>8322</v>
      </c>
      <c r="R1280" s="39" t="s">
        <v>8354</v>
      </c>
      <c r="S1280" s="41">
        <f>(((J1280/60)/60)/24)+DATE(1970,1,1)</f>
        <v>41786.555162037039</v>
      </c>
      <c r="T1280" s="42">
        <f>(((I1280/60)/60)/24)+DATE(1970,1,1)</f>
        <v>41815.083333333336</v>
      </c>
    </row>
    <row r="1281" spans="1:20" customFormat="1" ht="43.5" x14ac:dyDescent="0.35">
      <c r="A1281" s="9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3" t="s">
        <v>8219</v>
      </c>
      <c r="G1281" s="3" t="s">
        <v>8224</v>
      </c>
      <c r="H1281" s="3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3" t="s">
        <v>8276</v>
      </c>
      <c r="O1281" s="12">
        <f>E1281/D1281</f>
        <v>1.1077157238734421</v>
      </c>
      <c r="P1281" s="22">
        <f>IF(ISERROR(E1281/L1281),0,E1281/L1281)</f>
        <v>73.355396825396824</v>
      </c>
      <c r="Q1281" s="1" t="s">
        <v>8322</v>
      </c>
      <c r="R1281" s="39" t="s">
        <v>8354</v>
      </c>
      <c r="S1281" s="41">
        <f>(((J1281/60)/60)/24)+DATE(1970,1,1)</f>
        <v>41682.099189814813</v>
      </c>
      <c r="T1281" s="42">
        <f>(((I1281/60)/60)/24)+DATE(1970,1,1)</f>
        <v>41722.057523148149</v>
      </c>
    </row>
    <row r="1282" spans="1:20" customFormat="1" ht="43.5" x14ac:dyDescent="0.35">
      <c r="A1282" s="9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3" t="s">
        <v>8219</v>
      </c>
      <c r="G1282" s="3" t="s">
        <v>8224</v>
      </c>
      <c r="H1282" s="3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3" t="s">
        <v>8276</v>
      </c>
      <c r="O1282" s="12">
        <f>E1282/D1282</f>
        <v>1.1091186666666666</v>
      </c>
      <c r="P1282" s="22">
        <f>IF(ISERROR(E1282/L1282),0,E1282/L1282)</f>
        <v>127.97523076923076</v>
      </c>
      <c r="Q1282" s="1" t="s">
        <v>8322</v>
      </c>
      <c r="R1282" s="39" t="s">
        <v>8354</v>
      </c>
      <c r="S1282" s="41">
        <f>(((J1282/60)/60)/24)+DATE(1970,1,1)</f>
        <v>40513.757569444446</v>
      </c>
      <c r="T1282" s="42">
        <f>(((I1282/60)/60)/24)+DATE(1970,1,1)</f>
        <v>40603.757569444446</v>
      </c>
    </row>
    <row r="1283" spans="1:20" customFormat="1" ht="43.5" x14ac:dyDescent="0.35">
      <c r="A1283" s="9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3" t="s">
        <v>8219</v>
      </c>
      <c r="G1283" s="3" t="s">
        <v>8224</v>
      </c>
      <c r="H1283" s="3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3" t="s">
        <v>8276</v>
      </c>
      <c r="O1283" s="12">
        <f>E1283/D1283</f>
        <v>1.1071428571428572</v>
      </c>
      <c r="P1283" s="22">
        <f>IF(ISERROR(E1283/L1283),0,E1283/L1283)</f>
        <v>104.72972972972973</v>
      </c>
      <c r="Q1283" s="1" t="s">
        <v>8322</v>
      </c>
      <c r="R1283" s="39" t="s">
        <v>8354</v>
      </c>
      <c r="S1283" s="41">
        <f>(((J1283/60)/60)/24)+DATE(1970,1,1)</f>
        <v>41463.743472222224</v>
      </c>
      <c r="T1283" s="42">
        <f>(((I1283/60)/60)/24)+DATE(1970,1,1)</f>
        <v>41483.743472222224</v>
      </c>
    </row>
    <row r="1284" spans="1:20" customFormat="1" ht="43.5" x14ac:dyDescent="0.35">
      <c r="A1284" s="9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3" t="s">
        <v>8219</v>
      </c>
      <c r="G1284" s="3" t="s">
        <v>8224</v>
      </c>
      <c r="H1284" s="3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3" t="s">
        <v>8276</v>
      </c>
      <c r="O1284" s="12">
        <f>E1284/D1284</f>
        <v>1.2361333333333333</v>
      </c>
      <c r="P1284" s="22">
        <f>IF(ISERROR(E1284/L1284),0,E1284/L1284)</f>
        <v>67.671532846715323</v>
      </c>
      <c r="Q1284" s="1" t="s">
        <v>8322</v>
      </c>
      <c r="R1284" s="39" t="s">
        <v>8354</v>
      </c>
      <c r="S1284" s="41">
        <f>(((J1284/60)/60)/24)+DATE(1970,1,1)</f>
        <v>41586.475173611114</v>
      </c>
      <c r="T1284" s="42">
        <f>(((I1284/60)/60)/24)+DATE(1970,1,1)</f>
        <v>41617.207638888889</v>
      </c>
    </row>
    <row r="1285" spans="1:20" customFormat="1" ht="43.5" x14ac:dyDescent="0.35">
      <c r="A1285" s="9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3" t="s">
        <v>8219</v>
      </c>
      <c r="G1285" s="3" t="s">
        <v>8224</v>
      </c>
      <c r="H1285" s="3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3" t="s">
        <v>8276</v>
      </c>
      <c r="O1285" s="12">
        <f>E1285/D1285</f>
        <v>2.1105</v>
      </c>
      <c r="P1285" s="22">
        <f>IF(ISERROR(E1285/L1285),0,E1285/L1285)</f>
        <v>95.931818181818187</v>
      </c>
      <c r="Q1285" s="1" t="s">
        <v>8322</v>
      </c>
      <c r="R1285" s="39" t="s">
        <v>8354</v>
      </c>
      <c r="S1285" s="41">
        <f>(((J1285/60)/60)/24)+DATE(1970,1,1)</f>
        <v>41320.717465277776</v>
      </c>
      <c r="T1285" s="42">
        <f>(((I1285/60)/60)/24)+DATE(1970,1,1)</f>
        <v>41344.166666666664</v>
      </c>
    </row>
    <row r="1286" spans="1:20" customFormat="1" ht="43.5" x14ac:dyDescent="0.35">
      <c r="A1286" s="9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3" t="s">
        <v>8219</v>
      </c>
      <c r="G1286" s="3" t="s">
        <v>8224</v>
      </c>
      <c r="H1286" s="3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3" t="s">
        <v>8271</v>
      </c>
      <c r="O1286" s="12">
        <f>E1286/D1286</f>
        <v>1.01</v>
      </c>
      <c r="P1286" s="22">
        <f>IF(ISERROR(E1286/L1286),0,E1286/L1286)</f>
        <v>65.161290322580641</v>
      </c>
      <c r="Q1286" s="1" t="s">
        <v>8344</v>
      </c>
      <c r="R1286" s="39" t="s">
        <v>8345</v>
      </c>
      <c r="S1286" s="41">
        <f>(((J1286/60)/60)/24)+DATE(1970,1,1)</f>
        <v>42712.23474537037</v>
      </c>
      <c r="T1286" s="42">
        <f>(((I1286/60)/60)/24)+DATE(1970,1,1)</f>
        <v>42735.707638888889</v>
      </c>
    </row>
    <row r="1287" spans="1:20" customFormat="1" ht="43.5" x14ac:dyDescent="0.35">
      <c r="A1287" s="9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3" t="s">
        <v>8219</v>
      </c>
      <c r="G1287" s="3" t="s">
        <v>8225</v>
      </c>
      <c r="H1287" s="3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3" t="s">
        <v>8271</v>
      </c>
      <c r="O1287" s="12">
        <f>E1287/D1287</f>
        <v>1.0165</v>
      </c>
      <c r="P1287" s="22">
        <f>IF(ISERROR(E1287/L1287),0,E1287/L1287)</f>
        <v>32.269841269841272</v>
      </c>
      <c r="Q1287" s="1" t="s">
        <v>8344</v>
      </c>
      <c r="R1287" s="39" t="s">
        <v>8345</v>
      </c>
      <c r="S1287" s="41">
        <f>(((J1287/60)/60)/24)+DATE(1970,1,1)</f>
        <v>42160.583043981482</v>
      </c>
      <c r="T1287" s="42">
        <f>(((I1287/60)/60)/24)+DATE(1970,1,1)</f>
        <v>42175.583043981482</v>
      </c>
    </row>
    <row r="1288" spans="1:20" customFormat="1" ht="43.5" x14ac:dyDescent="0.35">
      <c r="A1288" s="9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3" t="s">
        <v>8219</v>
      </c>
      <c r="G1288" s="3" t="s">
        <v>8225</v>
      </c>
      <c r="H1288" s="3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3" t="s">
        <v>8271</v>
      </c>
      <c r="O1288" s="12">
        <f>E1288/D1288</f>
        <v>1.0833333333333333</v>
      </c>
      <c r="P1288" s="22">
        <f>IF(ISERROR(E1288/L1288),0,E1288/L1288)</f>
        <v>81.25</v>
      </c>
      <c r="Q1288" s="1" t="s">
        <v>8344</v>
      </c>
      <c r="R1288" s="39" t="s">
        <v>8345</v>
      </c>
      <c r="S1288" s="41">
        <f>(((J1288/60)/60)/24)+DATE(1970,1,1)</f>
        <v>42039.384571759263</v>
      </c>
      <c r="T1288" s="42">
        <f>(((I1288/60)/60)/24)+DATE(1970,1,1)</f>
        <v>42052.583333333328</v>
      </c>
    </row>
    <row r="1289" spans="1:20" customFormat="1" ht="58" x14ac:dyDescent="0.35">
      <c r="A1289" s="9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3" t="s">
        <v>8219</v>
      </c>
      <c r="G1289" s="3" t="s">
        <v>8225</v>
      </c>
      <c r="H1289" s="3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3" t="s">
        <v>8271</v>
      </c>
      <c r="O1289" s="12">
        <f>E1289/D1289</f>
        <v>2.42</v>
      </c>
      <c r="P1289" s="22">
        <f>IF(ISERROR(E1289/L1289),0,E1289/L1289)</f>
        <v>24.2</v>
      </c>
      <c r="Q1289" s="1" t="s">
        <v>8344</v>
      </c>
      <c r="R1289" s="39" t="s">
        <v>8345</v>
      </c>
      <c r="S1289" s="41">
        <f>(((J1289/60)/60)/24)+DATE(1970,1,1)</f>
        <v>42107.621018518519</v>
      </c>
      <c r="T1289" s="42">
        <f>(((I1289/60)/60)/24)+DATE(1970,1,1)</f>
        <v>42167.621018518519</v>
      </c>
    </row>
    <row r="1290" spans="1:20" customFormat="1" ht="43.5" x14ac:dyDescent="0.35">
      <c r="A1290" s="9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3" t="s">
        <v>8219</v>
      </c>
      <c r="G1290" s="3" t="s">
        <v>8224</v>
      </c>
      <c r="H1290" s="3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3" t="s">
        <v>8271</v>
      </c>
      <c r="O1290" s="12">
        <f>E1290/D1290</f>
        <v>1.0044999999999999</v>
      </c>
      <c r="P1290" s="22">
        <f>IF(ISERROR(E1290/L1290),0,E1290/L1290)</f>
        <v>65.868852459016395</v>
      </c>
      <c r="Q1290" s="1" t="s">
        <v>8344</v>
      </c>
      <c r="R1290" s="39" t="s">
        <v>8345</v>
      </c>
      <c r="S1290" s="41">
        <f>(((J1290/60)/60)/24)+DATE(1970,1,1)</f>
        <v>42561.154664351852</v>
      </c>
      <c r="T1290" s="42">
        <f>(((I1290/60)/60)/24)+DATE(1970,1,1)</f>
        <v>42592.166666666672</v>
      </c>
    </row>
    <row r="1291" spans="1:20" customFormat="1" ht="29" x14ac:dyDescent="0.35">
      <c r="A1291" s="9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3" t="s">
        <v>8219</v>
      </c>
      <c r="G1291" s="3" t="s">
        <v>8224</v>
      </c>
      <c r="H1291" s="3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3" t="s">
        <v>8271</v>
      </c>
      <c r="O1291" s="12">
        <f>E1291/D1291</f>
        <v>1.2506666666666666</v>
      </c>
      <c r="P1291" s="22">
        <f>IF(ISERROR(E1291/L1291),0,E1291/L1291)</f>
        <v>36.07692307692308</v>
      </c>
      <c r="Q1291" s="1" t="s">
        <v>8344</v>
      </c>
      <c r="R1291" s="39" t="s">
        <v>8345</v>
      </c>
      <c r="S1291" s="41">
        <f>(((J1291/60)/60)/24)+DATE(1970,1,1)</f>
        <v>42709.134780092587</v>
      </c>
      <c r="T1291" s="42">
        <f>(((I1291/60)/60)/24)+DATE(1970,1,1)</f>
        <v>42739.134780092587</v>
      </c>
    </row>
    <row r="1292" spans="1:20" customFormat="1" ht="29" x14ac:dyDescent="0.35">
      <c r="A1292" s="9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3" t="s">
        <v>8219</v>
      </c>
      <c r="G1292" s="3" t="s">
        <v>8224</v>
      </c>
      <c r="H1292" s="3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3" t="s">
        <v>8271</v>
      </c>
      <c r="O1292" s="12">
        <f>E1292/D1292</f>
        <v>1.0857142857142856</v>
      </c>
      <c r="P1292" s="22">
        <f>IF(ISERROR(E1292/L1292),0,E1292/L1292)</f>
        <v>44.186046511627907</v>
      </c>
      <c r="Q1292" s="1" t="s">
        <v>8344</v>
      </c>
      <c r="R1292" s="39" t="s">
        <v>8345</v>
      </c>
      <c r="S1292" s="41">
        <f>(((J1292/60)/60)/24)+DATE(1970,1,1)</f>
        <v>42086.614942129629</v>
      </c>
      <c r="T1292" s="42">
        <f>(((I1292/60)/60)/24)+DATE(1970,1,1)</f>
        <v>42117.290972222225</v>
      </c>
    </row>
    <row r="1293" spans="1:20" customFormat="1" ht="43.5" x14ac:dyDescent="0.35">
      <c r="A1293" s="9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3" t="s">
        <v>8219</v>
      </c>
      <c r="G1293" s="3" t="s">
        <v>8224</v>
      </c>
      <c r="H1293" s="3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3" t="s">
        <v>8271</v>
      </c>
      <c r="O1293" s="12">
        <f>E1293/D1293</f>
        <v>1.4570000000000001</v>
      </c>
      <c r="P1293" s="22">
        <f>IF(ISERROR(E1293/L1293),0,E1293/L1293)</f>
        <v>104.07142857142857</v>
      </c>
      <c r="Q1293" s="1" t="s">
        <v>8344</v>
      </c>
      <c r="R1293" s="39" t="s">
        <v>8345</v>
      </c>
      <c r="S1293" s="41">
        <f>(((J1293/60)/60)/24)+DATE(1970,1,1)</f>
        <v>42064.652673611112</v>
      </c>
      <c r="T1293" s="42">
        <f>(((I1293/60)/60)/24)+DATE(1970,1,1)</f>
        <v>42101.291666666672</v>
      </c>
    </row>
    <row r="1294" spans="1:20" customFormat="1" ht="43.5" x14ac:dyDescent="0.35">
      <c r="A1294" s="9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3" t="s">
        <v>8219</v>
      </c>
      <c r="G1294" s="3" t="s">
        <v>8225</v>
      </c>
      <c r="H1294" s="3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3" t="s">
        <v>8271</v>
      </c>
      <c r="O1294" s="12">
        <f>E1294/D1294</f>
        <v>1.1000000000000001</v>
      </c>
      <c r="P1294" s="22">
        <f>IF(ISERROR(E1294/L1294),0,E1294/L1294)</f>
        <v>35.96153846153846</v>
      </c>
      <c r="Q1294" s="1" t="s">
        <v>8344</v>
      </c>
      <c r="R1294" s="39" t="s">
        <v>8345</v>
      </c>
      <c r="S1294" s="41">
        <f>(((J1294/60)/60)/24)+DATE(1970,1,1)</f>
        <v>42256.764212962968</v>
      </c>
      <c r="T1294" s="42">
        <f>(((I1294/60)/60)/24)+DATE(1970,1,1)</f>
        <v>42283.957638888889</v>
      </c>
    </row>
    <row r="1295" spans="1:20" customFormat="1" ht="43.5" x14ac:dyDescent="0.35">
      <c r="A1295" s="9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3" t="s">
        <v>8219</v>
      </c>
      <c r="G1295" s="3" t="s">
        <v>8224</v>
      </c>
      <c r="H1295" s="3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3" t="s">
        <v>8271</v>
      </c>
      <c r="O1295" s="12">
        <f>E1295/D1295</f>
        <v>1.0223333333333333</v>
      </c>
      <c r="P1295" s="22">
        <f>IF(ISERROR(E1295/L1295),0,E1295/L1295)</f>
        <v>127.79166666666667</v>
      </c>
      <c r="Q1295" s="1" t="s">
        <v>8344</v>
      </c>
      <c r="R1295" s="39" t="s">
        <v>8345</v>
      </c>
      <c r="S1295" s="41">
        <f>(((J1295/60)/60)/24)+DATE(1970,1,1)</f>
        <v>42292.701053240744</v>
      </c>
      <c r="T1295" s="42">
        <f>(((I1295/60)/60)/24)+DATE(1970,1,1)</f>
        <v>42322.742719907401</v>
      </c>
    </row>
    <row r="1296" spans="1:20" customFormat="1" ht="43.5" x14ac:dyDescent="0.35">
      <c r="A1296" s="9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3" t="s">
        <v>8219</v>
      </c>
      <c r="G1296" s="3" t="s">
        <v>8225</v>
      </c>
      <c r="H1296" s="3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3" t="s">
        <v>8271</v>
      </c>
      <c r="O1296" s="12">
        <f>E1296/D1296</f>
        <v>1.22</v>
      </c>
      <c r="P1296" s="22">
        <f>IF(ISERROR(E1296/L1296),0,E1296/L1296)</f>
        <v>27.727272727272727</v>
      </c>
      <c r="Q1296" s="1" t="s">
        <v>8344</v>
      </c>
      <c r="R1296" s="39" t="s">
        <v>8345</v>
      </c>
      <c r="S1296" s="41">
        <f>(((J1296/60)/60)/24)+DATE(1970,1,1)</f>
        <v>42278.453668981485</v>
      </c>
      <c r="T1296" s="42">
        <f>(((I1296/60)/60)/24)+DATE(1970,1,1)</f>
        <v>42296.458333333328</v>
      </c>
    </row>
    <row r="1297" spans="1:20" customFormat="1" ht="43.5" x14ac:dyDescent="0.35">
      <c r="A1297" s="9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3" t="s">
        <v>8219</v>
      </c>
      <c r="G1297" s="3" t="s">
        <v>8225</v>
      </c>
      <c r="H1297" s="3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3" t="s">
        <v>8271</v>
      </c>
      <c r="O1297" s="12">
        <f>E1297/D1297</f>
        <v>1.0196000000000001</v>
      </c>
      <c r="P1297" s="22">
        <f>IF(ISERROR(E1297/L1297),0,E1297/L1297)</f>
        <v>39.828125</v>
      </c>
      <c r="Q1297" s="1" t="s">
        <v>8344</v>
      </c>
      <c r="R1297" s="39" t="s">
        <v>8345</v>
      </c>
      <c r="S1297" s="41">
        <f>(((J1297/60)/60)/24)+DATE(1970,1,1)</f>
        <v>42184.572881944448</v>
      </c>
      <c r="T1297" s="42">
        <f>(((I1297/60)/60)/24)+DATE(1970,1,1)</f>
        <v>42214.708333333328</v>
      </c>
    </row>
    <row r="1298" spans="1:20" customFormat="1" ht="43.5" x14ac:dyDescent="0.35">
      <c r="A1298" s="9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3" t="s">
        <v>8219</v>
      </c>
      <c r="G1298" s="3" t="s">
        <v>8225</v>
      </c>
      <c r="H1298" s="3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3" t="s">
        <v>8271</v>
      </c>
      <c r="O1298" s="12">
        <f>E1298/D1298</f>
        <v>1.411764705882353</v>
      </c>
      <c r="P1298" s="22">
        <f>IF(ISERROR(E1298/L1298),0,E1298/L1298)</f>
        <v>52.173913043478258</v>
      </c>
      <c r="Q1298" s="1" t="s">
        <v>8344</v>
      </c>
      <c r="R1298" s="39" t="s">
        <v>8345</v>
      </c>
      <c r="S1298" s="41">
        <f>(((J1298/60)/60)/24)+DATE(1970,1,1)</f>
        <v>42423.050613425927</v>
      </c>
      <c r="T1298" s="42">
        <f>(((I1298/60)/60)/24)+DATE(1970,1,1)</f>
        <v>42443.008946759262</v>
      </c>
    </row>
    <row r="1299" spans="1:20" customFormat="1" ht="43.5" x14ac:dyDescent="0.35">
      <c r="A1299" s="9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3" t="s">
        <v>8219</v>
      </c>
      <c r="G1299" s="3" t="s">
        <v>8224</v>
      </c>
      <c r="H1299" s="3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3" t="s">
        <v>8271</v>
      </c>
      <c r="O1299" s="12">
        <f>E1299/D1299</f>
        <v>1.0952500000000001</v>
      </c>
      <c r="P1299" s="22">
        <f>IF(ISERROR(E1299/L1299),0,E1299/L1299)</f>
        <v>92.037815126050418</v>
      </c>
      <c r="Q1299" s="1" t="s">
        <v>8344</v>
      </c>
      <c r="R1299" s="39" t="s">
        <v>8345</v>
      </c>
      <c r="S1299" s="41">
        <f>(((J1299/60)/60)/24)+DATE(1970,1,1)</f>
        <v>42461.747199074074</v>
      </c>
      <c r="T1299" s="42">
        <f>(((I1299/60)/60)/24)+DATE(1970,1,1)</f>
        <v>42491.747199074074</v>
      </c>
    </row>
    <row r="1300" spans="1:20" customFormat="1" ht="43.5" x14ac:dyDescent="0.35">
      <c r="A1300" s="9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3" t="s">
        <v>8219</v>
      </c>
      <c r="G1300" s="3" t="s">
        <v>8225</v>
      </c>
      <c r="H1300" s="3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3" t="s">
        <v>8271</v>
      </c>
      <c r="O1300" s="12">
        <f>E1300/D1300</f>
        <v>1.0465</v>
      </c>
      <c r="P1300" s="22">
        <f>IF(ISERROR(E1300/L1300),0,E1300/L1300)</f>
        <v>63.424242424242422</v>
      </c>
      <c r="Q1300" s="1" t="s">
        <v>8344</v>
      </c>
      <c r="R1300" s="39" t="s">
        <v>8345</v>
      </c>
      <c r="S1300" s="41">
        <f>(((J1300/60)/60)/24)+DATE(1970,1,1)</f>
        <v>42458.680925925932</v>
      </c>
      <c r="T1300" s="42">
        <f>(((I1300/60)/60)/24)+DATE(1970,1,1)</f>
        <v>42488.680925925932</v>
      </c>
    </row>
    <row r="1301" spans="1:20" customFormat="1" ht="43.5" x14ac:dyDescent="0.35">
      <c r="A1301" s="9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3" t="s">
        <v>8219</v>
      </c>
      <c r="G1301" s="3" t="s">
        <v>8224</v>
      </c>
      <c r="H1301" s="3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3" t="s">
        <v>8271</v>
      </c>
      <c r="O1301" s="12">
        <f>E1301/D1301</f>
        <v>1.24</v>
      </c>
      <c r="P1301" s="22">
        <f>IF(ISERROR(E1301/L1301),0,E1301/L1301)</f>
        <v>135.625</v>
      </c>
      <c r="Q1301" s="1" t="s">
        <v>8344</v>
      </c>
      <c r="R1301" s="39" t="s">
        <v>8345</v>
      </c>
      <c r="S1301" s="41">
        <f>(((J1301/60)/60)/24)+DATE(1970,1,1)</f>
        <v>42169.814340277779</v>
      </c>
      <c r="T1301" s="42">
        <f>(((I1301/60)/60)/24)+DATE(1970,1,1)</f>
        <v>42199.814340277779</v>
      </c>
    </row>
    <row r="1302" spans="1:20" customFormat="1" ht="43.5" x14ac:dyDescent="0.35">
      <c r="A1302" s="9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3" t="s">
        <v>8219</v>
      </c>
      <c r="G1302" s="3" t="s">
        <v>8224</v>
      </c>
      <c r="H1302" s="3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3" t="s">
        <v>8271</v>
      </c>
      <c r="O1302" s="12">
        <f>E1302/D1302</f>
        <v>1.35</v>
      </c>
      <c r="P1302" s="22">
        <f>IF(ISERROR(E1302/L1302),0,E1302/L1302)</f>
        <v>168.75</v>
      </c>
      <c r="Q1302" s="1" t="s">
        <v>8344</v>
      </c>
      <c r="R1302" s="39" t="s">
        <v>8345</v>
      </c>
      <c r="S1302" s="41">
        <f>(((J1302/60)/60)/24)+DATE(1970,1,1)</f>
        <v>42483.675208333334</v>
      </c>
      <c r="T1302" s="42">
        <f>(((I1302/60)/60)/24)+DATE(1970,1,1)</f>
        <v>42522.789583333331</v>
      </c>
    </row>
    <row r="1303" spans="1:20" customFormat="1" ht="43.5" x14ac:dyDescent="0.35">
      <c r="A1303" s="9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3" t="s">
        <v>8219</v>
      </c>
      <c r="G1303" s="3" t="s">
        <v>8224</v>
      </c>
      <c r="H1303" s="3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3" t="s">
        <v>8271</v>
      </c>
      <c r="O1303" s="12">
        <f>E1303/D1303</f>
        <v>1.0275000000000001</v>
      </c>
      <c r="P1303" s="22">
        <f>IF(ISERROR(E1303/L1303),0,E1303/L1303)</f>
        <v>70.862068965517238</v>
      </c>
      <c r="Q1303" s="1" t="s">
        <v>8344</v>
      </c>
      <c r="R1303" s="39" t="s">
        <v>8345</v>
      </c>
      <c r="S1303" s="41">
        <f>(((J1303/60)/60)/24)+DATE(1970,1,1)</f>
        <v>42195.749745370369</v>
      </c>
      <c r="T1303" s="42">
        <f>(((I1303/60)/60)/24)+DATE(1970,1,1)</f>
        <v>42206.125</v>
      </c>
    </row>
    <row r="1304" spans="1:20" customFormat="1" ht="43.5" x14ac:dyDescent="0.35">
      <c r="A1304" s="9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3" t="s">
        <v>8219</v>
      </c>
      <c r="G1304" s="3" t="s">
        <v>8224</v>
      </c>
      <c r="H1304" s="3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3" t="s">
        <v>8271</v>
      </c>
      <c r="O1304" s="12">
        <f>E1304/D1304</f>
        <v>1</v>
      </c>
      <c r="P1304" s="22">
        <f>IF(ISERROR(E1304/L1304),0,E1304/L1304)</f>
        <v>50</v>
      </c>
      <c r="Q1304" s="1" t="s">
        <v>8344</v>
      </c>
      <c r="R1304" s="39" t="s">
        <v>8345</v>
      </c>
      <c r="S1304" s="41">
        <f>(((J1304/60)/60)/24)+DATE(1970,1,1)</f>
        <v>42675.057997685188</v>
      </c>
      <c r="T1304" s="42">
        <f>(((I1304/60)/60)/24)+DATE(1970,1,1)</f>
        <v>42705.099664351852</v>
      </c>
    </row>
    <row r="1305" spans="1:20" customFormat="1" ht="29" x14ac:dyDescent="0.35">
      <c r="A1305" s="9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3" t="s">
        <v>8219</v>
      </c>
      <c r="G1305" s="3" t="s">
        <v>8225</v>
      </c>
      <c r="H1305" s="3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3" t="s">
        <v>8271</v>
      </c>
      <c r="O1305" s="12">
        <f>E1305/D1305</f>
        <v>1.3026085714285716</v>
      </c>
      <c r="P1305" s="22">
        <f>IF(ISERROR(E1305/L1305),0,E1305/L1305)</f>
        <v>42.214166666666671</v>
      </c>
      <c r="Q1305" s="1" t="s">
        <v>8344</v>
      </c>
      <c r="R1305" s="39" t="s">
        <v>8345</v>
      </c>
      <c r="S1305" s="41">
        <f>(((J1305/60)/60)/24)+DATE(1970,1,1)</f>
        <v>42566.441203703704</v>
      </c>
      <c r="T1305" s="42">
        <f>(((I1305/60)/60)/24)+DATE(1970,1,1)</f>
        <v>42582.458333333328</v>
      </c>
    </row>
    <row r="1306" spans="1:20" customFormat="1" ht="43.5" x14ac:dyDescent="0.35">
      <c r="A1306" s="9">
        <v>1304</v>
      </c>
      <c r="B1306" s="7" t="s">
        <v>1305</v>
      </c>
      <c r="C1306" s="7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2">
        <f>E1306/D1306</f>
        <v>0.39627499999999999</v>
      </c>
      <c r="P1306" s="22">
        <f>IF(ISERROR(E1306/L1306),0,E1306/L1306)</f>
        <v>152.41346153846155</v>
      </c>
      <c r="Q1306" s="1" t="s">
        <v>8317</v>
      </c>
      <c r="R1306" s="39" t="s">
        <v>8319</v>
      </c>
      <c r="S1306" s="41">
        <f>(((J1306/60)/60)/24)+DATE(1970,1,1)</f>
        <v>42747.194502314815</v>
      </c>
      <c r="T1306" s="42">
        <f>(((I1306/60)/60)/24)+DATE(1970,1,1)</f>
        <v>42807.152835648143</v>
      </c>
    </row>
    <row r="1307" spans="1:20" customFormat="1" ht="43.5" x14ac:dyDescent="0.35">
      <c r="A1307" s="9">
        <v>1305</v>
      </c>
      <c r="B1307" s="7" t="s">
        <v>1306</v>
      </c>
      <c r="C1307" s="7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2">
        <f>E1307/D1307</f>
        <v>0.25976666666666665</v>
      </c>
      <c r="P1307" s="22">
        <f>IF(ISERROR(E1307/L1307),0,E1307/L1307)</f>
        <v>90.616279069767444</v>
      </c>
      <c r="Q1307" s="1" t="s">
        <v>8317</v>
      </c>
      <c r="R1307" s="39" t="s">
        <v>8319</v>
      </c>
      <c r="S1307" s="41">
        <f>(((J1307/60)/60)/24)+DATE(1970,1,1)</f>
        <v>42543.665601851855</v>
      </c>
      <c r="T1307" s="42">
        <f>(((I1307/60)/60)/24)+DATE(1970,1,1)</f>
        <v>42572.729166666672</v>
      </c>
    </row>
    <row r="1308" spans="1:20" customFormat="1" ht="43.5" x14ac:dyDescent="0.35">
      <c r="A1308" s="9">
        <v>1306</v>
      </c>
      <c r="B1308" s="7" t="s">
        <v>1307</v>
      </c>
      <c r="C1308" s="7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2">
        <f>E1308/D1308</f>
        <v>0.65246363636363636</v>
      </c>
      <c r="P1308" s="22">
        <f>IF(ISERROR(E1308/L1308),0,E1308/L1308)</f>
        <v>201.60393258426967</v>
      </c>
      <c r="Q1308" s="1" t="s">
        <v>8317</v>
      </c>
      <c r="R1308" s="39" t="s">
        <v>8319</v>
      </c>
      <c r="S1308" s="41">
        <f>(((J1308/60)/60)/24)+DATE(1970,1,1)</f>
        <v>41947.457569444443</v>
      </c>
      <c r="T1308" s="42">
        <f>(((I1308/60)/60)/24)+DATE(1970,1,1)</f>
        <v>41977.457569444443</v>
      </c>
    </row>
    <row r="1309" spans="1:20" customFormat="1" ht="29" x14ac:dyDescent="0.35">
      <c r="A1309" s="9">
        <v>1307</v>
      </c>
      <c r="B1309" s="7" t="s">
        <v>1308</v>
      </c>
      <c r="C1309" s="7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2">
        <f>E1309/D1309</f>
        <v>0.11514000000000001</v>
      </c>
      <c r="P1309" s="22">
        <f>IF(ISERROR(E1309/L1309),0,E1309/L1309)</f>
        <v>127.93333333333334</v>
      </c>
      <c r="Q1309" s="1" t="s">
        <v>8317</v>
      </c>
      <c r="R1309" s="39" t="s">
        <v>8319</v>
      </c>
      <c r="S1309" s="41">
        <f>(((J1309/60)/60)/24)+DATE(1970,1,1)</f>
        <v>42387.503229166665</v>
      </c>
      <c r="T1309" s="42">
        <f>(((I1309/60)/60)/24)+DATE(1970,1,1)</f>
        <v>42417.503229166665</v>
      </c>
    </row>
    <row r="1310" spans="1:20" customFormat="1" ht="29" x14ac:dyDescent="0.35">
      <c r="A1310" s="9">
        <v>1308</v>
      </c>
      <c r="B1310" s="7" t="s">
        <v>1309</v>
      </c>
      <c r="C1310" s="7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2">
        <f>E1310/D1310</f>
        <v>0.11360000000000001</v>
      </c>
      <c r="P1310" s="22">
        <f>IF(ISERROR(E1310/L1310),0,E1310/L1310)</f>
        <v>29.894736842105264</v>
      </c>
      <c r="Q1310" s="1" t="s">
        <v>8317</v>
      </c>
      <c r="R1310" s="39" t="s">
        <v>8319</v>
      </c>
      <c r="S1310" s="41">
        <f>(((J1310/60)/60)/24)+DATE(1970,1,1)</f>
        <v>42611.613564814819</v>
      </c>
      <c r="T1310" s="42">
        <f>(((I1310/60)/60)/24)+DATE(1970,1,1)</f>
        <v>42651.613564814819</v>
      </c>
    </row>
    <row r="1311" spans="1:20" customFormat="1" ht="29" x14ac:dyDescent="0.35">
      <c r="A1311" s="9">
        <v>1309</v>
      </c>
      <c r="B1311" s="7" t="s">
        <v>1310</v>
      </c>
      <c r="C1311" s="7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2">
        <f>E1311/D1311</f>
        <v>1.1199130434782609</v>
      </c>
      <c r="P1311" s="22">
        <f>IF(ISERROR(E1311/L1311),0,E1311/L1311)</f>
        <v>367.97142857142859</v>
      </c>
      <c r="Q1311" s="1" t="s">
        <v>8317</v>
      </c>
      <c r="R1311" s="39" t="s">
        <v>8319</v>
      </c>
      <c r="S1311" s="41">
        <f>(((J1311/60)/60)/24)+DATE(1970,1,1)</f>
        <v>42257.882731481484</v>
      </c>
      <c r="T1311" s="42">
        <f>(((I1311/60)/60)/24)+DATE(1970,1,1)</f>
        <v>42292.882731481484</v>
      </c>
    </row>
    <row r="1312" spans="1:20" customFormat="1" ht="29" x14ac:dyDescent="0.35">
      <c r="A1312" s="9">
        <v>1310</v>
      </c>
      <c r="B1312" s="7" t="s">
        <v>1311</v>
      </c>
      <c r="C1312" s="7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2">
        <f>E1312/D1312</f>
        <v>0.155</v>
      </c>
      <c r="P1312" s="22">
        <f>IF(ISERROR(E1312/L1312),0,E1312/L1312)</f>
        <v>129.16666666666666</v>
      </c>
      <c r="Q1312" s="1" t="s">
        <v>8317</v>
      </c>
      <c r="R1312" s="39" t="s">
        <v>8319</v>
      </c>
      <c r="S1312" s="41">
        <f>(((J1312/60)/60)/24)+DATE(1970,1,1)</f>
        <v>42556.667245370365</v>
      </c>
      <c r="T1312" s="42">
        <f>(((I1312/60)/60)/24)+DATE(1970,1,1)</f>
        <v>42601.667245370365</v>
      </c>
    </row>
    <row r="1313" spans="1:20" customFormat="1" ht="43.5" x14ac:dyDescent="0.35">
      <c r="A1313" s="9">
        <v>1311</v>
      </c>
      <c r="B1313" s="7" t="s">
        <v>1312</v>
      </c>
      <c r="C1313" s="7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2">
        <f>E1313/D1313</f>
        <v>0.32028000000000001</v>
      </c>
      <c r="P1313" s="22">
        <f>IF(ISERROR(E1313/L1313),0,E1313/L1313)</f>
        <v>800.7</v>
      </c>
      <c r="Q1313" s="1" t="s">
        <v>8317</v>
      </c>
      <c r="R1313" s="39" t="s">
        <v>8319</v>
      </c>
      <c r="S1313" s="41">
        <f>(((J1313/60)/60)/24)+DATE(1970,1,1)</f>
        <v>42669.802303240736</v>
      </c>
      <c r="T1313" s="42">
        <f>(((I1313/60)/60)/24)+DATE(1970,1,1)</f>
        <v>42704.843969907408</v>
      </c>
    </row>
    <row r="1314" spans="1:20" customFormat="1" ht="43.5" x14ac:dyDescent="0.35">
      <c r="A1314" s="9">
        <v>1312</v>
      </c>
      <c r="B1314" s="7" t="s">
        <v>1313</v>
      </c>
      <c r="C1314" s="7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2">
        <f>E1314/D1314</f>
        <v>6.0869565217391303E-3</v>
      </c>
      <c r="P1314" s="22">
        <f>IF(ISERROR(E1314/L1314),0,E1314/L1314)</f>
        <v>28</v>
      </c>
      <c r="Q1314" s="1" t="s">
        <v>8317</v>
      </c>
      <c r="R1314" s="39" t="s">
        <v>8319</v>
      </c>
      <c r="S1314" s="41">
        <f>(((J1314/60)/60)/24)+DATE(1970,1,1)</f>
        <v>42082.702800925923</v>
      </c>
      <c r="T1314" s="42">
        <f>(((I1314/60)/60)/24)+DATE(1970,1,1)</f>
        <v>42112.702800925923</v>
      </c>
    </row>
    <row r="1315" spans="1:20" customFormat="1" ht="43.5" x14ac:dyDescent="0.35">
      <c r="A1315" s="9">
        <v>1313</v>
      </c>
      <c r="B1315" s="7" t="s">
        <v>1314</v>
      </c>
      <c r="C1315" s="7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2">
        <f>E1315/D1315</f>
        <v>0.31114999999999998</v>
      </c>
      <c r="P1315" s="22">
        <f>IF(ISERROR(E1315/L1315),0,E1315/L1315)</f>
        <v>102.01639344262296</v>
      </c>
      <c r="Q1315" s="1" t="s">
        <v>8317</v>
      </c>
      <c r="R1315" s="39" t="s">
        <v>8319</v>
      </c>
      <c r="S1315" s="41">
        <f>(((J1315/60)/60)/24)+DATE(1970,1,1)</f>
        <v>42402.709652777776</v>
      </c>
      <c r="T1315" s="42">
        <f>(((I1315/60)/60)/24)+DATE(1970,1,1)</f>
        <v>42432.709652777776</v>
      </c>
    </row>
    <row r="1316" spans="1:20" customFormat="1" ht="43.5" x14ac:dyDescent="0.35">
      <c r="A1316" s="9">
        <v>1314</v>
      </c>
      <c r="B1316" s="7" t="s">
        <v>1315</v>
      </c>
      <c r="C1316" s="7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2">
        <f>E1316/D1316</f>
        <v>1.1266666666666666E-2</v>
      </c>
      <c r="P1316" s="22">
        <f>IF(ISERROR(E1316/L1316),0,E1316/L1316)</f>
        <v>184.36363636363637</v>
      </c>
      <c r="Q1316" s="1" t="s">
        <v>8317</v>
      </c>
      <c r="R1316" s="39" t="s">
        <v>8319</v>
      </c>
      <c r="S1316" s="41">
        <f>(((J1316/60)/60)/24)+DATE(1970,1,1)</f>
        <v>42604.669675925921</v>
      </c>
      <c r="T1316" s="42">
        <f>(((I1316/60)/60)/24)+DATE(1970,1,1)</f>
        <v>42664.669675925921</v>
      </c>
    </row>
    <row r="1317" spans="1:20" customFormat="1" ht="29" x14ac:dyDescent="0.35">
      <c r="A1317" s="9">
        <v>1315</v>
      </c>
      <c r="B1317" s="7" t="s">
        <v>1316</v>
      </c>
      <c r="C1317" s="7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2">
        <f>E1317/D1317</f>
        <v>0.40404000000000001</v>
      </c>
      <c r="P1317" s="22">
        <f>IF(ISERROR(E1317/L1317),0,E1317/L1317)</f>
        <v>162.91935483870967</v>
      </c>
      <c r="Q1317" s="1" t="s">
        <v>8317</v>
      </c>
      <c r="R1317" s="39" t="s">
        <v>8319</v>
      </c>
      <c r="S1317" s="41">
        <f>(((J1317/60)/60)/24)+DATE(1970,1,1)</f>
        <v>42278.498240740737</v>
      </c>
      <c r="T1317" s="42">
        <f>(((I1317/60)/60)/24)+DATE(1970,1,1)</f>
        <v>42314.041666666672</v>
      </c>
    </row>
    <row r="1318" spans="1:20" customFormat="1" ht="43.5" x14ac:dyDescent="0.35">
      <c r="A1318" s="9">
        <v>1316</v>
      </c>
      <c r="B1318" s="7" t="s">
        <v>1317</v>
      </c>
      <c r="C1318" s="7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2">
        <f>E1318/D1318</f>
        <v>1.3333333333333333E-5</v>
      </c>
      <c r="P1318" s="22">
        <f>IF(ISERROR(E1318/L1318),0,E1318/L1318)</f>
        <v>1</v>
      </c>
      <c r="Q1318" s="1" t="s">
        <v>8317</v>
      </c>
      <c r="R1318" s="39" t="s">
        <v>8319</v>
      </c>
      <c r="S1318" s="41">
        <f>(((J1318/60)/60)/24)+DATE(1970,1,1)</f>
        <v>42393.961909722217</v>
      </c>
      <c r="T1318" s="42">
        <f>(((I1318/60)/60)/24)+DATE(1970,1,1)</f>
        <v>42428.961909722217</v>
      </c>
    </row>
    <row r="1319" spans="1:20" customFormat="1" ht="43.5" x14ac:dyDescent="0.35">
      <c r="A1319" s="9">
        <v>1317</v>
      </c>
      <c r="B1319" s="7" t="s">
        <v>1318</v>
      </c>
      <c r="C1319" s="7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2">
        <f>E1319/D1319</f>
        <v>5.7334999999999997E-2</v>
      </c>
      <c r="P1319" s="22">
        <f>IF(ISERROR(E1319/L1319),0,E1319/L1319)</f>
        <v>603.52631578947364</v>
      </c>
      <c r="Q1319" s="1" t="s">
        <v>8317</v>
      </c>
      <c r="R1319" s="39" t="s">
        <v>8319</v>
      </c>
      <c r="S1319" s="41">
        <f>(((J1319/60)/60)/24)+DATE(1970,1,1)</f>
        <v>42520.235486111109</v>
      </c>
      <c r="T1319" s="42">
        <f>(((I1319/60)/60)/24)+DATE(1970,1,1)</f>
        <v>42572.583333333328</v>
      </c>
    </row>
    <row r="1320" spans="1:20" customFormat="1" ht="43.5" x14ac:dyDescent="0.35">
      <c r="A1320" s="9">
        <v>1318</v>
      </c>
      <c r="B1320" s="7" t="s">
        <v>1319</v>
      </c>
      <c r="C1320" s="7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2">
        <f>E1320/D1320</f>
        <v>0.15325</v>
      </c>
      <c r="P1320" s="22">
        <f>IF(ISERROR(E1320/L1320),0,E1320/L1320)</f>
        <v>45.407407407407405</v>
      </c>
      <c r="Q1320" s="1" t="s">
        <v>8317</v>
      </c>
      <c r="R1320" s="39" t="s">
        <v>8319</v>
      </c>
      <c r="S1320" s="41">
        <f>(((J1320/60)/60)/24)+DATE(1970,1,1)</f>
        <v>41985.043657407412</v>
      </c>
      <c r="T1320" s="42">
        <f>(((I1320/60)/60)/24)+DATE(1970,1,1)</f>
        <v>42015.043657407412</v>
      </c>
    </row>
    <row r="1321" spans="1:20" customFormat="1" ht="43.5" x14ac:dyDescent="0.35">
      <c r="A1321" s="9">
        <v>1319</v>
      </c>
      <c r="B1321" s="7" t="s">
        <v>1320</v>
      </c>
      <c r="C1321" s="7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2">
        <f>E1321/D1321</f>
        <v>0.15103448275862069</v>
      </c>
      <c r="P1321" s="22">
        <f>IF(ISERROR(E1321/L1321),0,E1321/L1321)</f>
        <v>97.333333333333329</v>
      </c>
      <c r="Q1321" s="1" t="s">
        <v>8317</v>
      </c>
      <c r="R1321" s="39" t="s">
        <v>8319</v>
      </c>
      <c r="S1321" s="41">
        <f>(((J1321/60)/60)/24)+DATE(1970,1,1)</f>
        <v>41816.812094907407</v>
      </c>
      <c r="T1321" s="42">
        <f>(((I1321/60)/60)/24)+DATE(1970,1,1)</f>
        <v>41831.666666666664</v>
      </c>
    </row>
    <row r="1322" spans="1:20" customFormat="1" ht="43.5" x14ac:dyDescent="0.35">
      <c r="A1322" s="9">
        <v>1320</v>
      </c>
      <c r="B1322" s="7" t="s">
        <v>1321</v>
      </c>
      <c r="C1322" s="7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2">
        <f>E1322/D1322</f>
        <v>5.0299999999999997E-3</v>
      </c>
      <c r="P1322" s="22">
        <f>IF(ISERROR(E1322/L1322),0,E1322/L1322)</f>
        <v>167.66666666666666</v>
      </c>
      <c r="Q1322" s="1" t="s">
        <v>8317</v>
      </c>
      <c r="R1322" s="39" t="s">
        <v>8319</v>
      </c>
      <c r="S1322" s="41">
        <f>(((J1322/60)/60)/24)+DATE(1970,1,1)</f>
        <v>42705.690347222218</v>
      </c>
      <c r="T1322" s="42">
        <f>(((I1322/60)/60)/24)+DATE(1970,1,1)</f>
        <v>42734.958333333328</v>
      </c>
    </row>
    <row r="1323" spans="1:20" customFormat="1" ht="43.5" x14ac:dyDescent="0.35">
      <c r="A1323" s="9">
        <v>1321</v>
      </c>
      <c r="B1323" s="7" t="s">
        <v>1322</v>
      </c>
      <c r="C1323" s="7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2">
        <f>E1323/D1323</f>
        <v>1.3028138528138528E-2</v>
      </c>
      <c r="P1323" s="22">
        <f>IF(ISERROR(E1323/L1323),0,E1323/L1323)</f>
        <v>859.85714285714289</v>
      </c>
      <c r="Q1323" s="1" t="s">
        <v>8317</v>
      </c>
      <c r="R1323" s="39" t="s">
        <v>8319</v>
      </c>
      <c r="S1323" s="41">
        <f>(((J1323/60)/60)/24)+DATE(1970,1,1)</f>
        <v>42697.74927083333</v>
      </c>
      <c r="T1323" s="42">
        <f>(((I1323/60)/60)/24)+DATE(1970,1,1)</f>
        <v>42727.74927083333</v>
      </c>
    </row>
    <row r="1324" spans="1:20" customFormat="1" ht="43.5" x14ac:dyDescent="0.35">
      <c r="A1324" s="9">
        <v>1322</v>
      </c>
      <c r="B1324" s="7" t="s">
        <v>1323</v>
      </c>
      <c r="C1324" s="7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2">
        <f>E1324/D1324</f>
        <v>3.0285714285714286E-3</v>
      </c>
      <c r="P1324" s="22">
        <f>IF(ISERROR(E1324/L1324),0,E1324/L1324)</f>
        <v>26.5</v>
      </c>
      <c r="Q1324" s="1" t="s">
        <v>8317</v>
      </c>
      <c r="R1324" s="39" t="s">
        <v>8319</v>
      </c>
      <c r="S1324" s="41">
        <f>(((J1324/60)/60)/24)+DATE(1970,1,1)</f>
        <v>42115.656539351854</v>
      </c>
      <c r="T1324" s="42">
        <f>(((I1324/60)/60)/24)+DATE(1970,1,1)</f>
        <v>42145.656539351854</v>
      </c>
    </row>
    <row r="1325" spans="1:20" customFormat="1" ht="43.5" x14ac:dyDescent="0.35">
      <c r="A1325" s="9">
        <v>1323</v>
      </c>
      <c r="B1325" s="7" t="s">
        <v>1324</v>
      </c>
      <c r="C1325" s="7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2">
        <f>E1325/D1325</f>
        <v>8.8800000000000004E-2</v>
      </c>
      <c r="P1325" s="22">
        <f>IF(ISERROR(E1325/L1325),0,E1325/L1325)</f>
        <v>30.272727272727273</v>
      </c>
      <c r="Q1325" s="1" t="s">
        <v>8317</v>
      </c>
      <c r="R1325" s="39" t="s">
        <v>8319</v>
      </c>
      <c r="S1325" s="41">
        <f>(((J1325/60)/60)/24)+DATE(1970,1,1)</f>
        <v>42451.698449074072</v>
      </c>
      <c r="T1325" s="42">
        <f>(((I1325/60)/60)/24)+DATE(1970,1,1)</f>
        <v>42486.288194444445</v>
      </c>
    </row>
    <row r="1326" spans="1:20" customFormat="1" ht="43.5" x14ac:dyDescent="0.35">
      <c r="A1326" s="9">
        <v>1324</v>
      </c>
      <c r="B1326" s="7" t="s">
        <v>1325</v>
      </c>
      <c r="C1326" s="7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2">
        <f>E1326/D1326</f>
        <v>9.8400000000000001E-2</v>
      </c>
      <c r="P1326" s="22">
        <f>IF(ISERROR(E1326/L1326),0,E1326/L1326)</f>
        <v>54.666666666666664</v>
      </c>
      <c r="Q1326" s="1" t="s">
        <v>8317</v>
      </c>
      <c r="R1326" s="39" t="s">
        <v>8319</v>
      </c>
      <c r="S1326" s="41">
        <f>(((J1326/60)/60)/24)+DATE(1970,1,1)</f>
        <v>42626.633703703701</v>
      </c>
      <c r="T1326" s="42">
        <f>(((I1326/60)/60)/24)+DATE(1970,1,1)</f>
        <v>42656.633703703701</v>
      </c>
    </row>
    <row r="1327" spans="1:20" customFormat="1" ht="43.5" x14ac:dyDescent="0.35">
      <c r="A1327" s="9">
        <v>1325</v>
      </c>
      <c r="B1327" s="7" t="s">
        <v>1326</v>
      </c>
      <c r="C1327" s="7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2">
        <f>E1327/D1327</f>
        <v>2.4299999999999999E-2</v>
      </c>
      <c r="P1327" s="22">
        <f>IF(ISERROR(E1327/L1327),0,E1327/L1327)</f>
        <v>60.75</v>
      </c>
      <c r="Q1327" s="1" t="s">
        <v>8317</v>
      </c>
      <c r="R1327" s="39" t="s">
        <v>8319</v>
      </c>
      <c r="S1327" s="41">
        <f>(((J1327/60)/60)/24)+DATE(1970,1,1)</f>
        <v>42704.086053240739</v>
      </c>
      <c r="T1327" s="42">
        <f>(((I1327/60)/60)/24)+DATE(1970,1,1)</f>
        <v>42734.086053240739</v>
      </c>
    </row>
    <row r="1328" spans="1:20" customFormat="1" ht="43.5" x14ac:dyDescent="0.35">
      <c r="A1328" s="9">
        <v>1326</v>
      </c>
      <c r="B1328" s="7" t="s">
        <v>1327</v>
      </c>
      <c r="C1328" s="7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2">
        <f>E1328/D1328</f>
        <v>1.1299999999999999E-2</v>
      </c>
      <c r="P1328" s="22">
        <f>IF(ISERROR(E1328/L1328),0,E1328/L1328)</f>
        <v>102.72727272727273</v>
      </c>
      <c r="Q1328" s="1" t="s">
        <v>8317</v>
      </c>
      <c r="R1328" s="39" t="s">
        <v>8319</v>
      </c>
      <c r="S1328" s="41">
        <f>(((J1328/60)/60)/24)+DATE(1970,1,1)</f>
        <v>41974.791990740734</v>
      </c>
      <c r="T1328" s="42">
        <f>(((I1328/60)/60)/24)+DATE(1970,1,1)</f>
        <v>42019.791990740734</v>
      </c>
    </row>
    <row r="1329" spans="1:20" customFormat="1" ht="43.5" x14ac:dyDescent="0.35">
      <c r="A1329" s="9">
        <v>1327</v>
      </c>
      <c r="B1329" s="7" t="s">
        <v>1328</v>
      </c>
      <c r="C1329" s="7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2">
        <f>E1329/D1329</f>
        <v>3.5520833333333335E-2</v>
      </c>
      <c r="P1329" s="22">
        <f>IF(ISERROR(E1329/L1329),0,E1329/L1329)</f>
        <v>41.585365853658537</v>
      </c>
      <c r="Q1329" s="1" t="s">
        <v>8317</v>
      </c>
      <c r="R1329" s="39" t="s">
        <v>8319</v>
      </c>
      <c r="S1329" s="41">
        <f>(((J1329/60)/60)/24)+DATE(1970,1,1)</f>
        <v>42123.678645833337</v>
      </c>
      <c r="T1329" s="42">
        <f>(((I1329/60)/60)/24)+DATE(1970,1,1)</f>
        <v>42153.678645833337</v>
      </c>
    </row>
    <row r="1330" spans="1:20" customFormat="1" ht="43.5" x14ac:dyDescent="0.35">
      <c r="A1330" s="9">
        <v>1328</v>
      </c>
      <c r="B1330" s="7" t="s">
        <v>1329</v>
      </c>
      <c r="C1330" s="7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2">
        <f>E1330/D1330</f>
        <v>2.3306666666666667E-2</v>
      </c>
      <c r="P1330" s="22">
        <f>IF(ISERROR(E1330/L1330),0,E1330/L1330)</f>
        <v>116.53333333333333</v>
      </c>
      <c r="Q1330" s="1" t="s">
        <v>8317</v>
      </c>
      <c r="R1330" s="39" t="s">
        <v>8319</v>
      </c>
      <c r="S1330" s="41">
        <f>(((J1330/60)/60)/24)+DATE(1970,1,1)</f>
        <v>42612.642754629633</v>
      </c>
      <c r="T1330" s="42">
        <f>(((I1330/60)/60)/24)+DATE(1970,1,1)</f>
        <v>42657.642754629633</v>
      </c>
    </row>
    <row r="1331" spans="1:20" customFormat="1" ht="43.5" x14ac:dyDescent="0.35">
      <c r="A1331" s="9">
        <v>1329</v>
      </c>
      <c r="B1331" s="7" t="s">
        <v>1330</v>
      </c>
      <c r="C1331" s="7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2">
        <f>E1331/D1331</f>
        <v>8.1600000000000006E-3</v>
      </c>
      <c r="P1331" s="22">
        <f>IF(ISERROR(E1331/L1331),0,E1331/L1331)</f>
        <v>45.333333333333336</v>
      </c>
      <c r="Q1331" s="1" t="s">
        <v>8317</v>
      </c>
      <c r="R1331" s="39" t="s">
        <v>8319</v>
      </c>
      <c r="S1331" s="41">
        <f>(((J1331/60)/60)/24)+DATE(1970,1,1)</f>
        <v>41935.221585648149</v>
      </c>
      <c r="T1331" s="42">
        <f>(((I1331/60)/60)/24)+DATE(1970,1,1)</f>
        <v>41975.263252314813</v>
      </c>
    </row>
    <row r="1332" spans="1:20" customFormat="1" ht="43.5" x14ac:dyDescent="0.35">
      <c r="A1332" s="9">
        <v>1330</v>
      </c>
      <c r="B1332" s="7" t="s">
        <v>1331</v>
      </c>
      <c r="C1332" s="7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2">
        <f>E1332/D1332</f>
        <v>0.22494285714285714</v>
      </c>
      <c r="P1332" s="22">
        <f>IF(ISERROR(E1332/L1332),0,E1332/L1332)</f>
        <v>157.46</v>
      </c>
      <c r="Q1332" s="1" t="s">
        <v>8317</v>
      </c>
      <c r="R1332" s="39" t="s">
        <v>8319</v>
      </c>
      <c r="S1332" s="41">
        <f>(((J1332/60)/60)/24)+DATE(1970,1,1)</f>
        <v>42522.276724537034</v>
      </c>
      <c r="T1332" s="42">
        <f>(((I1332/60)/60)/24)+DATE(1970,1,1)</f>
        <v>42553.166666666672</v>
      </c>
    </row>
    <row r="1333" spans="1:20" customFormat="1" ht="43.5" x14ac:dyDescent="0.35">
      <c r="A1333" s="9">
        <v>1331</v>
      </c>
      <c r="B1333" s="7" t="s">
        <v>1332</v>
      </c>
      <c r="C1333" s="7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2">
        <f>E1333/D1333</f>
        <v>1.3668E-2</v>
      </c>
      <c r="P1333" s="22">
        <f>IF(ISERROR(E1333/L1333),0,E1333/L1333)</f>
        <v>100.5</v>
      </c>
      <c r="Q1333" s="1" t="s">
        <v>8317</v>
      </c>
      <c r="R1333" s="39" t="s">
        <v>8319</v>
      </c>
      <c r="S1333" s="41">
        <f>(((J1333/60)/60)/24)+DATE(1970,1,1)</f>
        <v>42569.50409722222</v>
      </c>
      <c r="T1333" s="42">
        <f>(((I1333/60)/60)/24)+DATE(1970,1,1)</f>
        <v>42599.50409722222</v>
      </c>
    </row>
    <row r="1334" spans="1:20" customFormat="1" ht="43.5" x14ac:dyDescent="0.35">
      <c r="A1334" s="9">
        <v>1332</v>
      </c>
      <c r="B1334" s="7" t="s">
        <v>1333</v>
      </c>
      <c r="C1334" s="7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2">
        <f>E1334/D1334</f>
        <v>0</v>
      </c>
      <c r="P1334" s="22">
        <f>IF(ISERROR(E1334/L1334),0,E1334/L1334)</f>
        <v>0</v>
      </c>
      <c r="Q1334" s="1" t="s">
        <v>8317</v>
      </c>
      <c r="R1334" s="39" t="s">
        <v>8319</v>
      </c>
      <c r="S1334" s="41">
        <f>(((J1334/60)/60)/24)+DATE(1970,1,1)</f>
        <v>42732.060277777782</v>
      </c>
      <c r="T1334" s="42">
        <f>(((I1334/60)/60)/24)+DATE(1970,1,1)</f>
        <v>42762.060277777782</v>
      </c>
    </row>
    <row r="1335" spans="1:20" customFormat="1" ht="43.5" x14ac:dyDescent="0.35">
      <c r="A1335" s="9">
        <v>1333</v>
      </c>
      <c r="B1335" s="7" t="s">
        <v>1334</v>
      </c>
      <c r="C1335" s="7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2">
        <f>E1335/D1335</f>
        <v>0</v>
      </c>
      <c r="P1335" s="22">
        <f>IF(ISERROR(E1335/L1335),0,E1335/L1335)</f>
        <v>0</v>
      </c>
      <c r="Q1335" s="1" t="s">
        <v>8317</v>
      </c>
      <c r="R1335" s="39" t="s">
        <v>8319</v>
      </c>
      <c r="S1335" s="41">
        <f>(((J1335/60)/60)/24)+DATE(1970,1,1)</f>
        <v>41806.106770833336</v>
      </c>
      <c r="T1335" s="42">
        <f>(((I1335/60)/60)/24)+DATE(1970,1,1)</f>
        <v>41836.106770833336</v>
      </c>
    </row>
    <row r="1336" spans="1:20" customFormat="1" ht="43.5" x14ac:dyDescent="0.35">
      <c r="A1336" s="9">
        <v>1334</v>
      </c>
      <c r="B1336" s="7" t="s">
        <v>1335</v>
      </c>
      <c r="C1336" s="7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2">
        <f>E1336/D1336</f>
        <v>0.10754135338345865</v>
      </c>
      <c r="P1336" s="22">
        <f>IF(ISERROR(E1336/L1336),0,E1336/L1336)</f>
        <v>51.822463768115945</v>
      </c>
      <c r="Q1336" s="1" t="s">
        <v>8317</v>
      </c>
      <c r="R1336" s="39" t="s">
        <v>8319</v>
      </c>
      <c r="S1336" s="41">
        <f>(((J1336/60)/60)/24)+DATE(1970,1,1)</f>
        <v>42410.774155092593</v>
      </c>
      <c r="T1336" s="42">
        <f>(((I1336/60)/60)/24)+DATE(1970,1,1)</f>
        <v>42440.774155092593</v>
      </c>
    </row>
    <row r="1337" spans="1:20" customFormat="1" ht="43.5" x14ac:dyDescent="0.35">
      <c r="A1337" s="9">
        <v>1335</v>
      </c>
      <c r="B1337" s="7" t="s">
        <v>1336</v>
      </c>
      <c r="C1337" s="7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2">
        <f>E1337/D1337</f>
        <v>0.1976</v>
      </c>
      <c r="P1337" s="22">
        <f>IF(ISERROR(E1337/L1337),0,E1337/L1337)</f>
        <v>308.75</v>
      </c>
      <c r="Q1337" s="1" t="s">
        <v>8317</v>
      </c>
      <c r="R1337" s="39" t="s">
        <v>8319</v>
      </c>
      <c r="S1337" s="41">
        <f>(((J1337/60)/60)/24)+DATE(1970,1,1)</f>
        <v>42313.936365740738</v>
      </c>
      <c r="T1337" s="42">
        <f>(((I1337/60)/60)/24)+DATE(1970,1,1)</f>
        <v>42343.936365740738</v>
      </c>
    </row>
    <row r="1338" spans="1:20" customFormat="1" ht="43.5" x14ac:dyDescent="0.35">
      <c r="A1338" s="9">
        <v>1336</v>
      </c>
      <c r="B1338" s="7" t="s">
        <v>1337</v>
      </c>
      <c r="C1338" s="7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2">
        <f>E1338/D1338</f>
        <v>0.84946999999999995</v>
      </c>
      <c r="P1338" s="22">
        <f>IF(ISERROR(E1338/L1338),0,E1338/L1338)</f>
        <v>379.22767857142856</v>
      </c>
      <c r="Q1338" s="1" t="s">
        <v>8317</v>
      </c>
      <c r="R1338" s="39" t="s">
        <v>8319</v>
      </c>
      <c r="S1338" s="41">
        <f>(((J1338/60)/60)/24)+DATE(1970,1,1)</f>
        <v>41955.863750000004</v>
      </c>
      <c r="T1338" s="42">
        <f>(((I1338/60)/60)/24)+DATE(1970,1,1)</f>
        <v>41990.863750000004</v>
      </c>
    </row>
    <row r="1339" spans="1:20" customFormat="1" ht="43.5" x14ac:dyDescent="0.35">
      <c r="A1339" s="9">
        <v>1337</v>
      </c>
      <c r="B1339" s="7" t="s">
        <v>1338</v>
      </c>
      <c r="C1339" s="7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2">
        <f>E1339/D1339</f>
        <v>0.49381999999999998</v>
      </c>
      <c r="P1339" s="22">
        <f>IF(ISERROR(E1339/L1339),0,E1339/L1339)</f>
        <v>176.36428571428573</v>
      </c>
      <c r="Q1339" s="1" t="s">
        <v>8317</v>
      </c>
      <c r="R1339" s="39" t="s">
        <v>8319</v>
      </c>
      <c r="S1339" s="41">
        <f>(((J1339/60)/60)/24)+DATE(1970,1,1)</f>
        <v>42767.577303240745</v>
      </c>
      <c r="T1339" s="42">
        <f>(((I1339/60)/60)/24)+DATE(1970,1,1)</f>
        <v>42797.577303240745</v>
      </c>
    </row>
    <row r="1340" spans="1:20" customFormat="1" ht="43.5" x14ac:dyDescent="0.35">
      <c r="A1340" s="9">
        <v>1338</v>
      </c>
      <c r="B1340" s="7" t="s">
        <v>1339</v>
      </c>
      <c r="C1340" s="7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2">
        <f>E1340/D1340</f>
        <v>3.3033333333333331E-2</v>
      </c>
      <c r="P1340" s="22">
        <f>IF(ISERROR(E1340/L1340),0,E1340/L1340)</f>
        <v>66.066666666666663</v>
      </c>
      <c r="Q1340" s="1" t="s">
        <v>8317</v>
      </c>
      <c r="R1340" s="39" t="s">
        <v>8319</v>
      </c>
      <c r="S1340" s="41">
        <f>(((J1340/60)/60)/24)+DATE(1970,1,1)</f>
        <v>42188.803622685184</v>
      </c>
      <c r="T1340" s="42">
        <f>(((I1340/60)/60)/24)+DATE(1970,1,1)</f>
        <v>42218.803622685184</v>
      </c>
    </row>
    <row r="1341" spans="1:20" customFormat="1" ht="29" x14ac:dyDescent="0.35">
      <c r="A1341" s="9">
        <v>1339</v>
      </c>
      <c r="B1341" s="7" t="s">
        <v>1340</v>
      </c>
      <c r="C1341" s="7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2">
        <f>E1341/D1341</f>
        <v>6.6339999999999996E-2</v>
      </c>
      <c r="P1341" s="22">
        <f>IF(ISERROR(E1341/L1341),0,E1341/L1341)</f>
        <v>89.648648648648646</v>
      </c>
      <c r="Q1341" s="1" t="s">
        <v>8317</v>
      </c>
      <c r="R1341" s="39" t="s">
        <v>8319</v>
      </c>
      <c r="S1341" s="41">
        <f>(((J1341/60)/60)/24)+DATE(1970,1,1)</f>
        <v>41936.647164351853</v>
      </c>
      <c r="T1341" s="42">
        <f>(((I1341/60)/60)/24)+DATE(1970,1,1)</f>
        <v>41981.688831018517</v>
      </c>
    </row>
    <row r="1342" spans="1:20" customFormat="1" ht="43.5" x14ac:dyDescent="0.35">
      <c r="A1342" s="9">
        <v>1340</v>
      </c>
      <c r="B1342" s="7" t="s">
        <v>1341</v>
      </c>
      <c r="C1342" s="7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2">
        <f>E1342/D1342</f>
        <v>0</v>
      </c>
      <c r="P1342" s="22">
        <f>IF(ISERROR(E1342/L1342),0,E1342/L1342)</f>
        <v>0</v>
      </c>
      <c r="Q1342" s="1" t="s">
        <v>8317</v>
      </c>
      <c r="R1342" s="39" t="s">
        <v>8319</v>
      </c>
      <c r="S1342" s="41">
        <f>(((J1342/60)/60)/24)+DATE(1970,1,1)</f>
        <v>41836.595520833333</v>
      </c>
      <c r="T1342" s="42">
        <f>(((I1342/60)/60)/24)+DATE(1970,1,1)</f>
        <v>41866.595520833333</v>
      </c>
    </row>
    <row r="1343" spans="1:20" customFormat="1" ht="43.5" x14ac:dyDescent="0.35">
      <c r="A1343" s="9">
        <v>1341</v>
      </c>
      <c r="B1343" s="7" t="s">
        <v>1342</v>
      </c>
      <c r="C1343" s="7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2">
        <f>E1343/D1343</f>
        <v>0.7036</v>
      </c>
      <c r="P1343" s="22">
        <f>IF(ISERROR(E1343/L1343),0,E1343/L1343)</f>
        <v>382.39130434782606</v>
      </c>
      <c r="Q1343" s="1" t="s">
        <v>8317</v>
      </c>
      <c r="R1343" s="39" t="s">
        <v>8319</v>
      </c>
      <c r="S1343" s="41">
        <f>(((J1343/60)/60)/24)+DATE(1970,1,1)</f>
        <v>42612.624039351853</v>
      </c>
      <c r="T1343" s="42">
        <f>(((I1343/60)/60)/24)+DATE(1970,1,1)</f>
        <v>42644.624039351853</v>
      </c>
    </row>
    <row r="1344" spans="1:20" customFormat="1" ht="43.5" x14ac:dyDescent="0.35">
      <c r="A1344" s="9">
        <v>1342</v>
      </c>
      <c r="B1344" s="7" t="s">
        <v>1343</v>
      </c>
      <c r="C1344" s="7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2">
        <f>E1344/D1344</f>
        <v>2E-3</v>
      </c>
      <c r="P1344" s="22">
        <f>IF(ISERROR(E1344/L1344),0,E1344/L1344)</f>
        <v>100</v>
      </c>
      <c r="Q1344" s="1" t="s">
        <v>8317</v>
      </c>
      <c r="R1344" s="39" t="s">
        <v>8319</v>
      </c>
      <c r="S1344" s="41">
        <f>(((J1344/60)/60)/24)+DATE(1970,1,1)</f>
        <v>42172.816423611104</v>
      </c>
      <c r="T1344" s="42">
        <f>(((I1344/60)/60)/24)+DATE(1970,1,1)</f>
        <v>42202.816423611104</v>
      </c>
    </row>
    <row r="1345" spans="1:20" customFormat="1" ht="43.5" x14ac:dyDescent="0.35">
      <c r="A1345" s="9">
        <v>1343</v>
      </c>
      <c r="B1345" s="7" t="s">
        <v>1344</v>
      </c>
      <c r="C1345" s="7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2">
        <f>E1345/D1345</f>
        <v>1.02298</v>
      </c>
      <c r="P1345" s="22">
        <f>IF(ISERROR(E1345/L1345),0,E1345/L1345)</f>
        <v>158.35603715170279</v>
      </c>
      <c r="Q1345" s="1" t="s">
        <v>8317</v>
      </c>
      <c r="R1345" s="39" t="s">
        <v>8319</v>
      </c>
      <c r="S1345" s="41">
        <f>(((J1345/60)/60)/24)+DATE(1970,1,1)</f>
        <v>42542.526423611111</v>
      </c>
      <c r="T1345" s="42">
        <f>(((I1345/60)/60)/24)+DATE(1970,1,1)</f>
        <v>42601.165972222225</v>
      </c>
    </row>
    <row r="1346" spans="1:20" customFormat="1" ht="43.5" x14ac:dyDescent="0.35">
      <c r="A1346" s="9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3" t="s">
        <v>8219</v>
      </c>
      <c r="G1346" s="3" t="s">
        <v>8229</v>
      </c>
      <c r="H1346" s="3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3" t="s">
        <v>8274</v>
      </c>
      <c r="O1346" s="12">
        <f>E1346/D1346</f>
        <v>3.7773333333333334</v>
      </c>
      <c r="P1346" s="22">
        <f>IF(ISERROR(E1346/L1346),0,E1346/L1346)</f>
        <v>40.762589928057551</v>
      </c>
      <c r="Q1346" s="1" t="s">
        <v>8320</v>
      </c>
      <c r="R1346" s="39" t="s">
        <v>8356</v>
      </c>
      <c r="S1346" s="41">
        <f>(((J1346/60)/60)/24)+DATE(1970,1,1)</f>
        <v>42522.789803240739</v>
      </c>
      <c r="T1346" s="42">
        <f>(((I1346/60)/60)/24)+DATE(1970,1,1)</f>
        <v>42551.789803240739</v>
      </c>
    </row>
    <row r="1347" spans="1:20" customFormat="1" ht="43.5" x14ac:dyDescent="0.35">
      <c r="A1347" s="9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3" t="s">
        <v>8219</v>
      </c>
      <c r="G1347" s="3" t="s">
        <v>8224</v>
      </c>
      <c r="H1347" s="3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3" t="s">
        <v>8274</v>
      </c>
      <c r="O1347" s="12">
        <f>E1347/D1347</f>
        <v>1.25</v>
      </c>
      <c r="P1347" s="22">
        <f>IF(ISERROR(E1347/L1347),0,E1347/L1347)</f>
        <v>53.571428571428569</v>
      </c>
      <c r="Q1347" s="1" t="s">
        <v>8320</v>
      </c>
      <c r="R1347" s="39" t="s">
        <v>8356</v>
      </c>
      <c r="S1347" s="41">
        <f>(((J1347/60)/60)/24)+DATE(1970,1,1)</f>
        <v>41799.814340277779</v>
      </c>
      <c r="T1347" s="42">
        <f>(((I1347/60)/60)/24)+DATE(1970,1,1)</f>
        <v>41834.814340277779</v>
      </c>
    </row>
    <row r="1348" spans="1:20" customFormat="1" ht="43.5" x14ac:dyDescent="0.35">
      <c r="A1348" s="9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3" t="s">
        <v>8219</v>
      </c>
      <c r="G1348" s="3" t="s">
        <v>8224</v>
      </c>
      <c r="H1348" s="3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3" t="s">
        <v>8274</v>
      </c>
      <c r="O1348" s="12">
        <f>E1348/D1348</f>
        <v>1.473265306122449</v>
      </c>
      <c r="P1348" s="22">
        <f>IF(ISERROR(E1348/L1348),0,E1348/L1348)</f>
        <v>48.449664429530202</v>
      </c>
      <c r="Q1348" s="1" t="s">
        <v>8320</v>
      </c>
      <c r="R1348" s="39" t="s">
        <v>8356</v>
      </c>
      <c r="S1348" s="41">
        <f>(((J1348/60)/60)/24)+DATE(1970,1,1)</f>
        <v>41422.075821759259</v>
      </c>
      <c r="T1348" s="42">
        <f>(((I1348/60)/60)/24)+DATE(1970,1,1)</f>
        <v>41452.075821759259</v>
      </c>
    </row>
    <row r="1349" spans="1:20" customFormat="1" ht="43.5" x14ac:dyDescent="0.35">
      <c r="A1349" s="9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3" t="s">
        <v>8219</v>
      </c>
      <c r="G1349" s="3" t="s">
        <v>8224</v>
      </c>
      <c r="H1349" s="3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3" t="s">
        <v>8274</v>
      </c>
      <c r="O1349" s="12">
        <f>E1349/D1349</f>
        <v>1.022</v>
      </c>
      <c r="P1349" s="22">
        <f>IF(ISERROR(E1349/L1349),0,E1349/L1349)</f>
        <v>82.41935483870968</v>
      </c>
      <c r="Q1349" s="1" t="s">
        <v>8320</v>
      </c>
      <c r="R1349" s="39" t="s">
        <v>8356</v>
      </c>
      <c r="S1349" s="41">
        <f>(((J1349/60)/60)/24)+DATE(1970,1,1)</f>
        <v>42040.638020833328</v>
      </c>
      <c r="T1349" s="42">
        <f>(((I1349/60)/60)/24)+DATE(1970,1,1)</f>
        <v>42070.638020833328</v>
      </c>
    </row>
    <row r="1350" spans="1:20" customFormat="1" ht="43.5" x14ac:dyDescent="0.35">
      <c r="A1350" s="9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3" t="s">
        <v>8219</v>
      </c>
      <c r="G1350" s="3" t="s">
        <v>8224</v>
      </c>
      <c r="H1350" s="3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3" t="s">
        <v>8274</v>
      </c>
      <c r="O1350" s="12">
        <f>E1350/D1350</f>
        <v>1.018723404255319</v>
      </c>
      <c r="P1350" s="22">
        <f>IF(ISERROR(E1350/L1350),0,E1350/L1350)</f>
        <v>230.19230769230768</v>
      </c>
      <c r="Q1350" s="1" t="s">
        <v>8320</v>
      </c>
      <c r="R1350" s="39" t="s">
        <v>8356</v>
      </c>
      <c r="S1350" s="41">
        <f>(((J1350/60)/60)/24)+DATE(1970,1,1)</f>
        <v>41963.506168981476</v>
      </c>
      <c r="T1350" s="42">
        <f>(((I1350/60)/60)/24)+DATE(1970,1,1)</f>
        <v>41991.506168981476</v>
      </c>
    </row>
    <row r="1351" spans="1:20" customFormat="1" ht="43.5" x14ac:dyDescent="0.35">
      <c r="A1351" s="9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3" t="s">
        <v>8219</v>
      </c>
      <c r="G1351" s="3" t="s">
        <v>8229</v>
      </c>
      <c r="H1351" s="3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3" t="s">
        <v>8274</v>
      </c>
      <c r="O1351" s="12">
        <f>E1351/D1351</f>
        <v>2.0419999999999998</v>
      </c>
      <c r="P1351" s="22">
        <f>IF(ISERROR(E1351/L1351),0,E1351/L1351)</f>
        <v>59.360465116279073</v>
      </c>
      <c r="Q1351" s="1" t="s">
        <v>8320</v>
      </c>
      <c r="R1351" s="39" t="s">
        <v>8356</v>
      </c>
      <c r="S1351" s="41">
        <f>(((J1351/60)/60)/24)+DATE(1970,1,1)</f>
        <v>42317.33258101852</v>
      </c>
      <c r="T1351" s="42">
        <f>(((I1351/60)/60)/24)+DATE(1970,1,1)</f>
        <v>42354.290972222225</v>
      </c>
    </row>
    <row r="1352" spans="1:20" customFormat="1" ht="43.5" x14ac:dyDescent="0.35">
      <c r="A1352" s="9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3" t="s">
        <v>8219</v>
      </c>
      <c r="G1352" s="3" t="s">
        <v>8224</v>
      </c>
      <c r="H1352" s="3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3" t="s">
        <v>8274</v>
      </c>
      <c r="O1352" s="12">
        <f>E1352/D1352</f>
        <v>1.0405</v>
      </c>
      <c r="P1352" s="22">
        <f>IF(ISERROR(E1352/L1352),0,E1352/L1352)</f>
        <v>66.698717948717942</v>
      </c>
      <c r="Q1352" s="1" t="s">
        <v>8320</v>
      </c>
      <c r="R1352" s="39" t="s">
        <v>8356</v>
      </c>
      <c r="S1352" s="41">
        <f>(((J1352/60)/60)/24)+DATE(1970,1,1)</f>
        <v>42334.013124999998</v>
      </c>
      <c r="T1352" s="42">
        <f>(((I1352/60)/60)/24)+DATE(1970,1,1)</f>
        <v>42364.013124999998</v>
      </c>
    </row>
    <row r="1353" spans="1:20" customFormat="1" ht="29" x14ac:dyDescent="0.35">
      <c r="A1353" s="9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3" t="s">
        <v>8219</v>
      </c>
      <c r="G1353" s="3" t="s">
        <v>8224</v>
      </c>
      <c r="H1353" s="3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3" t="s">
        <v>8274</v>
      </c>
      <c r="O1353" s="12">
        <f>E1353/D1353</f>
        <v>1.0126500000000001</v>
      </c>
      <c r="P1353" s="22">
        <f>IF(ISERROR(E1353/L1353),0,E1353/L1353)</f>
        <v>168.77500000000001</v>
      </c>
      <c r="Q1353" s="1" t="s">
        <v>8320</v>
      </c>
      <c r="R1353" s="39" t="s">
        <v>8356</v>
      </c>
      <c r="S1353" s="41">
        <f>(((J1353/60)/60)/24)+DATE(1970,1,1)</f>
        <v>42382.74009259259</v>
      </c>
      <c r="T1353" s="42">
        <f>(((I1353/60)/60)/24)+DATE(1970,1,1)</f>
        <v>42412.74009259259</v>
      </c>
    </row>
    <row r="1354" spans="1:20" customFormat="1" ht="43.5" x14ac:dyDescent="0.35">
      <c r="A1354" s="9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3" t="s">
        <v>8219</v>
      </c>
      <c r="G1354" s="3" t="s">
        <v>8224</v>
      </c>
      <c r="H1354" s="3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3" t="s">
        <v>8274</v>
      </c>
      <c r="O1354" s="12">
        <f>E1354/D1354</f>
        <v>1.3613999999999999</v>
      </c>
      <c r="P1354" s="22">
        <f>IF(ISERROR(E1354/L1354),0,E1354/L1354)</f>
        <v>59.973568281938327</v>
      </c>
      <c r="Q1354" s="1" t="s">
        <v>8320</v>
      </c>
      <c r="R1354" s="39" t="s">
        <v>8356</v>
      </c>
      <c r="S1354" s="41">
        <f>(((J1354/60)/60)/24)+DATE(1970,1,1)</f>
        <v>42200.578310185185</v>
      </c>
      <c r="T1354" s="42">
        <f>(((I1354/60)/60)/24)+DATE(1970,1,1)</f>
        <v>42252.165972222225</v>
      </c>
    </row>
    <row r="1355" spans="1:20" customFormat="1" ht="29" x14ac:dyDescent="0.35">
      <c r="A1355" s="9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3" t="s">
        <v>8219</v>
      </c>
      <c r="G1355" s="3" t="s">
        <v>8224</v>
      </c>
      <c r="H1355" s="3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3" t="s">
        <v>8274</v>
      </c>
      <c r="O1355" s="12">
        <f>E1355/D1355</f>
        <v>1.3360000000000001</v>
      </c>
      <c r="P1355" s="22">
        <f>IF(ISERROR(E1355/L1355),0,E1355/L1355)</f>
        <v>31.80952380952381</v>
      </c>
      <c r="Q1355" s="1" t="s">
        <v>8320</v>
      </c>
      <c r="R1355" s="39" t="s">
        <v>8356</v>
      </c>
      <c r="S1355" s="41">
        <f>(((J1355/60)/60)/24)+DATE(1970,1,1)</f>
        <v>41309.11791666667</v>
      </c>
      <c r="T1355" s="42">
        <f>(((I1355/60)/60)/24)+DATE(1970,1,1)</f>
        <v>41344</v>
      </c>
    </row>
    <row r="1356" spans="1:20" customFormat="1" ht="43.5" x14ac:dyDescent="0.35">
      <c r="A1356" s="9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3" t="s">
        <v>8219</v>
      </c>
      <c r="G1356" s="3" t="s">
        <v>8225</v>
      </c>
      <c r="H1356" s="3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3" t="s">
        <v>8274</v>
      </c>
      <c r="O1356" s="12">
        <f>E1356/D1356</f>
        <v>1.3025</v>
      </c>
      <c r="P1356" s="22">
        <f>IF(ISERROR(E1356/L1356),0,E1356/L1356)</f>
        <v>24.421875</v>
      </c>
      <c r="Q1356" s="1" t="s">
        <v>8320</v>
      </c>
      <c r="R1356" s="39" t="s">
        <v>8356</v>
      </c>
      <c r="S1356" s="41">
        <f>(((J1356/60)/60)/24)+DATE(1970,1,1)</f>
        <v>42502.807627314818</v>
      </c>
      <c r="T1356" s="42">
        <f>(((I1356/60)/60)/24)+DATE(1970,1,1)</f>
        <v>42532.807627314818</v>
      </c>
    </row>
    <row r="1357" spans="1:20" customFormat="1" ht="43.5" x14ac:dyDescent="0.35">
      <c r="A1357" s="9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3" t="s">
        <v>8219</v>
      </c>
      <c r="G1357" s="3" t="s">
        <v>8225</v>
      </c>
      <c r="H1357" s="3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3" t="s">
        <v>8274</v>
      </c>
      <c r="O1357" s="12">
        <f>E1357/D1357</f>
        <v>1.2267999999999999</v>
      </c>
      <c r="P1357" s="22">
        <f>IF(ISERROR(E1357/L1357),0,E1357/L1357)</f>
        <v>25.347107438016529</v>
      </c>
      <c r="Q1357" s="1" t="s">
        <v>8320</v>
      </c>
      <c r="R1357" s="39" t="s">
        <v>8356</v>
      </c>
      <c r="S1357" s="41">
        <f>(((J1357/60)/60)/24)+DATE(1970,1,1)</f>
        <v>41213.254687499997</v>
      </c>
      <c r="T1357" s="42">
        <f>(((I1357/60)/60)/24)+DATE(1970,1,1)</f>
        <v>41243.416666666664</v>
      </c>
    </row>
    <row r="1358" spans="1:20" customFormat="1" ht="43.5" x14ac:dyDescent="0.35">
      <c r="A1358" s="9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3" t="s">
        <v>8219</v>
      </c>
      <c r="G1358" s="3" t="s">
        <v>8224</v>
      </c>
      <c r="H1358" s="3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3" t="s">
        <v>8274</v>
      </c>
      <c r="O1358" s="12">
        <f>E1358/D1358</f>
        <v>1.8281058823529412</v>
      </c>
      <c r="P1358" s="22">
        <f>IF(ISERROR(E1358/L1358),0,E1358/L1358)</f>
        <v>71.443218390804603</v>
      </c>
      <c r="Q1358" s="1" t="s">
        <v>8320</v>
      </c>
      <c r="R1358" s="39" t="s">
        <v>8356</v>
      </c>
      <c r="S1358" s="41">
        <f>(((J1358/60)/60)/24)+DATE(1970,1,1)</f>
        <v>41430.038888888892</v>
      </c>
      <c r="T1358" s="42">
        <f>(((I1358/60)/60)/24)+DATE(1970,1,1)</f>
        <v>41460.038888888892</v>
      </c>
    </row>
    <row r="1359" spans="1:20" customFormat="1" ht="43.5" x14ac:dyDescent="0.35">
      <c r="A1359" s="9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3" t="s">
        <v>8219</v>
      </c>
      <c r="G1359" s="3" t="s">
        <v>8224</v>
      </c>
      <c r="H1359" s="3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3" t="s">
        <v>8274</v>
      </c>
      <c r="O1359" s="12">
        <f>E1359/D1359</f>
        <v>1.2529999999999999</v>
      </c>
      <c r="P1359" s="22">
        <f>IF(ISERROR(E1359/L1359),0,E1359/L1359)</f>
        <v>38.553846153846152</v>
      </c>
      <c r="Q1359" s="1" t="s">
        <v>8320</v>
      </c>
      <c r="R1359" s="39" t="s">
        <v>8356</v>
      </c>
      <c r="S1359" s="41">
        <f>(((J1359/60)/60)/24)+DATE(1970,1,1)</f>
        <v>41304.962233796294</v>
      </c>
      <c r="T1359" s="42">
        <f>(((I1359/60)/60)/24)+DATE(1970,1,1)</f>
        <v>41334.249305555553</v>
      </c>
    </row>
    <row r="1360" spans="1:20" customFormat="1" ht="43.5" x14ac:dyDescent="0.35">
      <c r="A1360" s="9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3" t="s">
        <v>8219</v>
      </c>
      <c r="G1360" s="3" t="s">
        <v>8224</v>
      </c>
      <c r="H1360" s="3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3" t="s">
        <v>8274</v>
      </c>
      <c r="O1360" s="12">
        <f>E1360/D1360</f>
        <v>1.1166666666666667</v>
      </c>
      <c r="P1360" s="22">
        <f>IF(ISERROR(E1360/L1360),0,E1360/L1360)</f>
        <v>68.367346938775512</v>
      </c>
      <c r="Q1360" s="1" t="s">
        <v>8320</v>
      </c>
      <c r="R1360" s="39" t="s">
        <v>8356</v>
      </c>
      <c r="S1360" s="41">
        <f>(((J1360/60)/60)/24)+DATE(1970,1,1)</f>
        <v>40689.570868055554</v>
      </c>
      <c r="T1360" s="42">
        <f>(((I1360/60)/60)/24)+DATE(1970,1,1)</f>
        <v>40719.570868055554</v>
      </c>
    </row>
    <row r="1361" spans="1:20" customFormat="1" ht="43.5" x14ac:dyDescent="0.35">
      <c r="A1361" s="9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3" t="s">
        <v>8219</v>
      </c>
      <c r="G1361" s="3" t="s">
        <v>8224</v>
      </c>
      <c r="H1361" s="3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3" t="s">
        <v>8274</v>
      </c>
      <c r="O1361" s="12">
        <f>E1361/D1361</f>
        <v>1.1575757575757575</v>
      </c>
      <c r="P1361" s="22">
        <f>IF(ISERROR(E1361/L1361),0,E1361/L1361)</f>
        <v>40.210526315789473</v>
      </c>
      <c r="Q1361" s="1" t="s">
        <v>8320</v>
      </c>
      <c r="R1361" s="39" t="s">
        <v>8356</v>
      </c>
      <c r="S1361" s="41">
        <f>(((J1361/60)/60)/24)+DATE(1970,1,1)</f>
        <v>40668.814699074072</v>
      </c>
      <c r="T1361" s="42">
        <f>(((I1361/60)/60)/24)+DATE(1970,1,1)</f>
        <v>40730.814699074072</v>
      </c>
    </row>
    <row r="1362" spans="1:20" customFormat="1" ht="29" x14ac:dyDescent="0.35">
      <c r="A1362" s="9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3" t="s">
        <v>8219</v>
      </c>
      <c r="G1362" s="3" t="s">
        <v>8224</v>
      </c>
      <c r="H1362" s="3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3" t="s">
        <v>8274</v>
      </c>
      <c r="O1362" s="12">
        <f>E1362/D1362</f>
        <v>1.732</v>
      </c>
      <c r="P1362" s="22">
        <f>IF(ISERROR(E1362/L1362),0,E1362/L1362)</f>
        <v>32.074074074074076</v>
      </c>
      <c r="Q1362" s="1" t="s">
        <v>8320</v>
      </c>
      <c r="R1362" s="39" t="s">
        <v>8356</v>
      </c>
      <c r="S1362" s="41">
        <f>(((J1362/60)/60)/24)+DATE(1970,1,1)</f>
        <v>41095.900694444441</v>
      </c>
      <c r="T1362" s="42">
        <f>(((I1362/60)/60)/24)+DATE(1970,1,1)</f>
        <v>41123.900694444441</v>
      </c>
    </row>
    <row r="1363" spans="1:20" customFormat="1" ht="43.5" x14ac:dyDescent="0.35">
      <c r="A1363" s="9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3" t="s">
        <v>8219</v>
      </c>
      <c r="G1363" s="3" t="s">
        <v>8225</v>
      </c>
      <c r="H1363" s="3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3" t="s">
        <v>8274</v>
      </c>
      <c r="O1363" s="12">
        <f>E1363/D1363</f>
        <v>1.2598333333333334</v>
      </c>
      <c r="P1363" s="22">
        <f>IF(ISERROR(E1363/L1363),0,E1363/L1363)</f>
        <v>28.632575757575758</v>
      </c>
      <c r="Q1363" s="1" t="s">
        <v>8320</v>
      </c>
      <c r="R1363" s="39" t="s">
        <v>8356</v>
      </c>
      <c r="S1363" s="41">
        <f>(((J1363/60)/60)/24)+DATE(1970,1,1)</f>
        <v>41781.717268518521</v>
      </c>
      <c r="T1363" s="42">
        <f>(((I1363/60)/60)/24)+DATE(1970,1,1)</f>
        <v>41811.717268518521</v>
      </c>
    </row>
    <row r="1364" spans="1:20" customFormat="1" ht="29" x14ac:dyDescent="0.35">
      <c r="A1364" s="9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3" t="s">
        <v>8219</v>
      </c>
      <c r="G1364" s="3" t="s">
        <v>8224</v>
      </c>
      <c r="H1364" s="3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3" t="s">
        <v>8274</v>
      </c>
      <c r="O1364" s="12">
        <f>E1364/D1364</f>
        <v>1.091</v>
      </c>
      <c r="P1364" s="22">
        <f>IF(ISERROR(E1364/L1364),0,E1364/L1364)</f>
        <v>43.64</v>
      </c>
      <c r="Q1364" s="1" t="s">
        <v>8320</v>
      </c>
      <c r="R1364" s="39" t="s">
        <v>8356</v>
      </c>
      <c r="S1364" s="41">
        <f>(((J1364/60)/60)/24)+DATE(1970,1,1)</f>
        <v>41464.934386574074</v>
      </c>
      <c r="T1364" s="42">
        <f>(((I1364/60)/60)/24)+DATE(1970,1,1)</f>
        <v>41524.934386574074</v>
      </c>
    </row>
    <row r="1365" spans="1:20" customFormat="1" ht="43.5" x14ac:dyDescent="0.35">
      <c r="A1365" s="9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3" t="s">
        <v>8219</v>
      </c>
      <c r="G1365" s="3" t="s">
        <v>8224</v>
      </c>
      <c r="H1365" s="3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3" t="s">
        <v>8274</v>
      </c>
      <c r="O1365" s="12">
        <f>E1365/D1365</f>
        <v>1</v>
      </c>
      <c r="P1365" s="22">
        <f>IF(ISERROR(E1365/L1365),0,E1365/L1365)</f>
        <v>40</v>
      </c>
      <c r="Q1365" s="1" t="s">
        <v>8320</v>
      </c>
      <c r="R1365" s="39" t="s">
        <v>8356</v>
      </c>
      <c r="S1365" s="41">
        <f>(((J1365/60)/60)/24)+DATE(1970,1,1)</f>
        <v>42396.8440625</v>
      </c>
      <c r="T1365" s="42">
        <f>(((I1365/60)/60)/24)+DATE(1970,1,1)</f>
        <v>42415.332638888889</v>
      </c>
    </row>
    <row r="1366" spans="1:20" customFormat="1" ht="43.5" x14ac:dyDescent="0.35">
      <c r="A1366" s="9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3" t="s">
        <v>8219</v>
      </c>
      <c r="G1366" s="3" t="s">
        <v>8232</v>
      </c>
      <c r="H1366" s="3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3" t="s">
        <v>8276</v>
      </c>
      <c r="O1366" s="12">
        <f>E1366/D1366</f>
        <v>1.1864285714285714</v>
      </c>
      <c r="P1366" s="22">
        <f>IF(ISERROR(E1366/L1366),0,E1366/L1366)</f>
        <v>346.04166666666669</v>
      </c>
      <c r="Q1366" s="1" t="s">
        <v>8322</v>
      </c>
      <c r="R1366" s="39" t="s">
        <v>8354</v>
      </c>
      <c r="S1366" s="41">
        <f>(((J1366/60)/60)/24)+DATE(1970,1,1)</f>
        <v>41951.695671296293</v>
      </c>
      <c r="T1366" s="42">
        <f>(((I1366/60)/60)/24)+DATE(1970,1,1)</f>
        <v>42011.6956712963</v>
      </c>
    </row>
    <row r="1367" spans="1:20" customFormat="1" ht="43.5" x14ac:dyDescent="0.35">
      <c r="A1367" s="9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3" t="s">
        <v>8219</v>
      </c>
      <c r="G1367" s="3" t="s">
        <v>8224</v>
      </c>
      <c r="H1367" s="3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3" t="s">
        <v>8276</v>
      </c>
      <c r="O1367" s="12">
        <f>E1367/D1367</f>
        <v>1.0026666666666666</v>
      </c>
      <c r="P1367" s="22">
        <f>IF(ISERROR(E1367/L1367),0,E1367/L1367)</f>
        <v>81.739130434782609</v>
      </c>
      <c r="Q1367" s="1" t="s">
        <v>8322</v>
      </c>
      <c r="R1367" s="39" t="s">
        <v>8354</v>
      </c>
      <c r="S1367" s="41">
        <f>(((J1367/60)/60)/24)+DATE(1970,1,1)</f>
        <v>42049.733240740738</v>
      </c>
      <c r="T1367" s="42">
        <f>(((I1367/60)/60)/24)+DATE(1970,1,1)</f>
        <v>42079.691574074073</v>
      </c>
    </row>
    <row r="1368" spans="1:20" customFormat="1" x14ac:dyDescent="0.35">
      <c r="A1368" s="9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3" t="s">
        <v>8219</v>
      </c>
      <c r="G1368" s="3" t="s">
        <v>8224</v>
      </c>
      <c r="H1368" s="3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3" t="s">
        <v>8276</v>
      </c>
      <c r="O1368" s="12">
        <f>E1368/D1368</f>
        <v>1.2648920000000001</v>
      </c>
      <c r="P1368" s="22">
        <f>IF(ISERROR(E1368/L1368),0,E1368/L1368)</f>
        <v>64.535306122448986</v>
      </c>
      <c r="Q1368" s="1" t="s">
        <v>8322</v>
      </c>
      <c r="R1368" s="39" t="s">
        <v>8354</v>
      </c>
      <c r="S1368" s="41">
        <f>(((J1368/60)/60)/24)+DATE(1970,1,1)</f>
        <v>41924.996099537035</v>
      </c>
      <c r="T1368" s="42">
        <f>(((I1368/60)/60)/24)+DATE(1970,1,1)</f>
        <v>41970.037766203706</v>
      </c>
    </row>
    <row r="1369" spans="1:20" customFormat="1" ht="43.5" x14ac:dyDescent="0.35">
      <c r="A1369" s="9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3" t="s">
        <v>8219</v>
      </c>
      <c r="G1369" s="3" t="s">
        <v>8224</v>
      </c>
      <c r="H1369" s="3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3" t="s">
        <v>8276</v>
      </c>
      <c r="O1369" s="12">
        <f>E1369/D1369</f>
        <v>1.1426000000000001</v>
      </c>
      <c r="P1369" s="22">
        <f>IF(ISERROR(E1369/L1369),0,E1369/L1369)</f>
        <v>63.477777777777774</v>
      </c>
      <c r="Q1369" s="1" t="s">
        <v>8322</v>
      </c>
      <c r="R1369" s="39" t="s">
        <v>8354</v>
      </c>
      <c r="S1369" s="41">
        <f>(((J1369/60)/60)/24)+DATE(1970,1,1)</f>
        <v>42292.002893518518</v>
      </c>
      <c r="T1369" s="42">
        <f>(((I1369/60)/60)/24)+DATE(1970,1,1)</f>
        <v>42322.044560185182</v>
      </c>
    </row>
    <row r="1370" spans="1:20" customFormat="1" ht="43.5" x14ac:dyDescent="0.35">
      <c r="A1370" s="9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3" t="s">
        <v>8219</v>
      </c>
      <c r="G1370" s="3" t="s">
        <v>8224</v>
      </c>
      <c r="H1370" s="3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3" t="s">
        <v>8276</v>
      </c>
      <c r="O1370" s="12">
        <f>E1370/D1370</f>
        <v>1.107</v>
      </c>
      <c r="P1370" s="22">
        <f>IF(ISERROR(E1370/L1370),0,E1370/L1370)</f>
        <v>63.620689655172413</v>
      </c>
      <c r="Q1370" s="1" t="s">
        <v>8322</v>
      </c>
      <c r="R1370" s="39" t="s">
        <v>8354</v>
      </c>
      <c r="S1370" s="41">
        <f>(((J1370/60)/60)/24)+DATE(1970,1,1)</f>
        <v>42146.190902777773</v>
      </c>
      <c r="T1370" s="42">
        <f>(((I1370/60)/60)/24)+DATE(1970,1,1)</f>
        <v>42170.190902777773</v>
      </c>
    </row>
    <row r="1371" spans="1:20" customFormat="1" ht="43.5" x14ac:dyDescent="0.35">
      <c r="A1371" s="9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3" t="s">
        <v>8219</v>
      </c>
      <c r="G1371" s="3" t="s">
        <v>8224</v>
      </c>
      <c r="H1371" s="3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3" t="s">
        <v>8276</v>
      </c>
      <c r="O1371" s="12">
        <f>E1371/D1371</f>
        <v>1.0534805315203954</v>
      </c>
      <c r="P1371" s="22">
        <f>IF(ISERROR(E1371/L1371),0,E1371/L1371)</f>
        <v>83.967068965517228</v>
      </c>
      <c r="Q1371" s="1" t="s">
        <v>8322</v>
      </c>
      <c r="R1371" s="39" t="s">
        <v>8354</v>
      </c>
      <c r="S1371" s="41">
        <f>(((J1371/60)/60)/24)+DATE(1970,1,1)</f>
        <v>41710.594282407408</v>
      </c>
      <c r="T1371" s="42">
        <f>(((I1371/60)/60)/24)+DATE(1970,1,1)</f>
        <v>41740.594282407408</v>
      </c>
    </row>
    <row r="1372" spans="1:20" customFormat="1" ht="29" x14ac:dyDescent="0.35">
      <c r="A1372" s="9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3" t="s">
        <v>8219</v>
      </c>
      <c r="G1372" s="3" t="s">
        <v>8224</v>
      </c>
      <c r="H1372" s="3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3" t="s">
        <v>8276</v>
      </c>
      <c r="O1372" s="12">
        <f>E1372/D1372</f>
        <v>1.0366666666666666</v>
      </c>
      <c r="P1372" s="22">
        <f>IF(ISERROR(E1372/L1372),0,E1372/L1372)</f>
        <v>77.75</v>
      </c>
      <c r="Q1372" s="1" t="s">
        <v>8322</v>
      </c>
      <c r="R1372" s="39" t="s">
        <v>8354</v>
      </c>
      <c r="S1372" s="41">
        <f>(((J1372/60)/60)/24)+DATE(1970,1,1)</f>
        <v>41548.00335648148</v>
      </c>
      <c r="T1372" s="42">
        <f>(((I1372/60)/60)/24)+DATE(1970,1,1)</f>
        <v>41563.00335648148</v>
      </c>
    </row>
    <row r="1373" spans="1:20" customFormat="1" ht="43.5" x14ac:dyDescent="0.35">
      <c r="A1373" s="9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3" t="s">
        <v>8219</v>
      </c>
      <c r="G1373" s="3" t="s">
        <v>8224</v>
      </c>
      <c r="H1373" s="3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3" t="s">
        <v>8276</v>
      </c>
      <c r="O1373" s="12">
        <f>E1373/D1373</f>
        <v>1.0708672667523933</v>
      </c>
      <c r="P1373" s="22">
        <f>IF(ISERROR(E1373/L1373),0,E1373/L1373)</f>
        <v>107.07142857142857</v>
      </c>
      <c r="Q1373" s="1" t="s">
        <v>8322</v>
      </c>
      <c r="R1373" s="39" t="s">
        <v>8354</v>
      </c>
      <c r="S1373" s="41">
        <f>(((J1373/60)/60)/24)+DATE(1970,1,1)</f>
        <v>42101.758587962962</v>
      </c>
      <c r="T1373" s="42">
        <f>(((I1373/60)/60)/24)+DATE(1970,1,1)</f>
        <v>42131.758587962962</v>
      </c>
    </row>
    <row r="1374" spans="1:20" customFormat="1" x14ac:dyDescent="0.35">
      <c r="A1374" s="9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3" t="s">
        <v>8219</v>
      </c>
      <c r="G1374" s="3" t="s">
        <v>8224</v>
      </c>
      <c r="H1374" s="3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3" t="s">
        <v>8276</v>
      </c>
      <c r="O1374" s="12">
        <f>E1374/D1374</f>
        <v>1.24</v>
      </c>
      <c r="P1374" s="22">
        <f>IF(ISERROR(E1374/L1374),0,E1374/L1374)</f>
        <v>38.75</v>
      </c>
      <c r="Q1374" s="1" t="s">
        <v>8322</v>
      </c>
      <c r="R1374" s="39" t="s">
        <v>8354</v>
      </c>
      <c r="S1374" s="41">
        <f>(((J1374/60)/60)/24)+DATE(1970,1,1)</f>
        <v>41072.739953703705</v>
      </c>
      <c r="T1374" s="42">
        <f>(((I1374/60)/60)/24)+DATE(1970,1,1)</f>
        <v>41102.739953703705</v>
      </c>
    </row>
    <row r="1375" spans="1:20" customFormat="1" ht="29" x14ac:dyDescent="0.35">
      <c r="A1375" s="9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3" t="s">
        <v>8219</v>
      </c>
      <c r="G1375" s="3" t="s">
        <v>8224</v>
      </c>
      <c r="H1375" s="3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3" t="s">
        <v>8276</v>
      </c>
      <c r="O1375" s="12">
        <f>E1375/D1375</f>
        <v>1.0501</v>
      </c>
      <c r="P1375" s="22">
        <f>IF(ISERROR(E1375/L1375),0,E1375/L1375)</f>
        <v>201.94230769230768</v>
      </c>
      <c r="Q1375" s="1" t="s">
        <v>8322</v>
      </c>
      <c r="R1375" s="39" t="s">
        <v>8354</v>
      </c>
      <c r="S1375" s="41">
        <f>(((J1375/60)/60)/24)+DATE(1970,1,1)</f>
        <v>42704.95177083333</v>
      </c>
      <c r="T1375" s="42">
        <f>(((I1375/60)/60)/24)+DATE(1970,1,1)</f>
        <v>42734.95177083333</v>
      </c>
    </row>
    <row r="1376" spans="1:20" customFormat="1" ht="43.5" x14ac:dyDescent="0.35">
      <c r="A1376" s="9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3" t="s">
        <v>8219</v>
      </c>
      <c r="G1376" s="3" t="s">
        <v>8224</v>
      </c>
      <c r="H1376" s="3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3" t="s">
        <v>8276</v>
      </c>
      <c r="O1376" s="12">
        <f>E1376/D1376</f>
        <v>1.8946666666666667</v>
      </c>
      <c r="P1376" s="22">
        <f>IF(ISERROR(E1376/L1376),0,E1376/L1376)</f>
        <v>43.060606060606062</v>
      </c>
      <c r="Q1376" s="1" t="s">
        <v>8322</v>
      </c>
      <c r="R1376" s="39" t="s">
        <v>8354</v>
      </c>
      <c r="S1376" s="41">
        <f>(((J1376/60)/60)/24)+DATE(1970,1,1)</f>
        <v>42424.161898148144</v>
      </c>
      <c r="T1376" s="42">
        <f>(((I1376/60)/60)/24)+DATE(1970,1,1)</f>
        <v>42454.12023148148</v>
      </c>
    </row>
    <row r="1377" spans="1:20" customFormat="1" ht="43.5" x14ac:dyDescent="0.35">
      <c r="A1377" s="9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3" t="s">
        <v>8219</v>
      </c>
      <c r="G1377" s="3" t="s">
        <v>8230</v>
      </c>
      <c r="H1377" s="3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3" t="s">
        <v>8276</v>
      </c>
      <c r="O1377" s="12">
        <f>E1377/D1377</f>
        <v>1.7132499999999999</v>
      </c>
      <c r="P1377" s="22">
        <f>IF(ISERROR(E1377/L1377),0,E1377/L1377)</f>
        <v>62.871559633027523</v>
      </c>
      <c r="Q1377" s="1" t="s">
        <v>8322</v>
      </c>
      <c r="R1377" s="39" t="s">
        <v>8354</v>
      </c>
      <c r="S1377" s="41">
        <f>(((J1377/60)/60)/24)+DATE(1970,1,1)</f>
        <v>42720.066192129627</v>
      </c>
      <c r="T1377" s="42">
        <f>(((I1377/60)/60)/24)+DATE(1970,1,1)</f>
        <v>42750.066192129627</v>
      </c>
    </row>
    <row r="1378" spans="1:20" customFormat="1" ht="29" x14ac:dyDescent="0.35">
      <c r="A1378" s="9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3" t="s">
        <v>8219</v>
      </c>
      <c r="G1378" s="3" t="s">
        <v>8225</v>
      </c>
      <c r="H1378" s="3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3" t="s">
        <v>8276</v>
      </c>
      <c r="O1378" s="12">
        <f>E1378/D1378</f>
        <v>2.5248648648648651</v>
      </c>
      <c r="P1378" s="22">
        <f>IF(ISERROR(E1378/L1378),0,E1378/L1378)</f>
        <v>55.607142857142854</v>
      </c>
      <c r="Q1378" s="1" t="s">
        <v>8322</v>
      </c>
      <c r="R1378" s="39" t="s">
        <v>8354</v>
      </c>
      <c r="S1378" s="41">
        <f>(((J1378/60)/60)/24)+DATE(1970,1,1)</f>
        <v>42677.669050925921</v>
      </c>
      <c r="T1378" s="42">
        <f>(((I1378/60)/60)/24)+DATE(1970,1,1)</f>
        <v>42707.710717592592</v>
      </c>
    </row>
    <row r="1379" spans="1:20" customFormat="1" ht="43.5" x14ac:dyDescent="0.35">
      <c r="A1379" s="9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3" t="s">
        <v>8219</v>
      </c>
      <c r="G1379" s="3" t="s">
        <v>8224</v>
      </c>
      <c r="H1379" s="3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3" t="s">
        <v>8276</v>
      </c>
      <c r="O1379" s="12">
        <f>E1379/D1379</f>
        <v>1.1615384615384616</v>
      </c>
      <c r="P1379" s="22">
        <f>IF(ISERROR(E1379/L1379),0,E1379/L1379)</f>
        <v>48.70967741935484</v>
      </c>
      <c r="Q1379" s="1" t="s">
        <v>8322</v>
      </c>
      <c r="R1379" s="39" t="s">
        <v>8354</v>
      </c>
      <c r="S1379" s="41">
        <f>(((J1379/60)/60)/24)+DATE(1970,1,1)</f>
        <v>42747.219560185185</v>
      </c>
      <c r="T1379" s="42">
        <f>(((I1379/60)/60)/24)+DATE(1970,1,1)</f>
        <v>42769.174305555556</v>
      </c>
    </row>
    <row r="1380" spans="1:20" customFormat="1" x14ac:dyDescent="0.35">
      <c r="A1380" s="9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3" t="s">
        <v>8219</v>
      </c>
      <c r="G1380" s="3" t="s">
        <v>8225</v>
      </c>
      <c r="H1380" s="3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3" t="s">
        <v>8276</v>
      </c>
      <c r="O1380" s="12">
        <f>E1380/D1380</f>
        <v>2.0335000000000001</v>
      </c>
      <c r="P1380" s="22">
        <f>IF(ISERROR(E1380/L1380),0,E1380/L1380)</f>
        <v>30.578947368421051</v>
      </c>
      <c r="Q1380" s="1" t="s">
        <v>8322</v>
      </c>
      <c r="R1380" s="39" t="s">
        <v>8354</v>
      </c>
      <c r="S1380" s="41">
        <f>(((J1380/60)/60)/24)+DATE(1970,1,1)</f>
        <v>42568.759374999994</v>
      </c>
      <c r="T1380" s="42">
        <f>(((I1380/60)/60)/24)+DATE(1970,1,1)</f>
        <v>42583.759374999994</v>
      </c>
    </row>
    <row r="1381" spans="1:20" customFormat="1" ht="29" x14ac:dyDescent="0.35">
      <c r="A1381" s="9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3" t="s">
        <v>8219</v>
      </c>
      <c r="G1381" s="3" t="s">
        <v>8224</v>
      </c>
      <c r="H1381" s="3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3" t="s">
        <v>8276</v>
      </c>
      <c r="O1381" s="12">
        <f>E1381/D1381</f>
        <v>1.1160000000000001</v>
      </c>
      <c r="P1381" s="22">
        <f>IF(ISERROR(E1381/L1381),0,E1381/L1381)</f>
        <v>73.907284768211923</v>
      </c>
      <c r="Q1381" s="1" t="s">
        <v>8322</v>
      </c>
      <c r="R1381" s="39" t="s">
        <v>8354</v>
      </c>
      <c r="S1381" s="41">
        <f>(((J1381/60)/60)/24)+DATE(1970,1,1)</f>
        <v>42130.491620370376</v>
      </c>
      <c r="T1381" s="42">
        <f>(((I1381/60)/60)/24)+DATE(1970,1,1)</f>
        <v>42160.491620370376</v>
      </c>
    </row>
    <row r="1382" spans="1:20" customFormat="1" ht="29" x14ac:dyDescent="0.35">
      <c r="A1382" s="9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3" t="s">
        <v>8219</v>
      </c>
      <c r="G1382" s="3" t="s">
        <v>8224</v>
      </c>
      <c r="H1382" s="3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3" t="s">
        <v>8276</v>
      </c>
      <c r="O1382" s="12">
        <f>E1382/D1382</f>
        <v>4.24</v>
      </c>
      <c r="P1382" s="22">
        <f>IF(ISERROR(E1382/L1382),0,E1382/L1382)</f>
        <v>21.2</v>
      </c>
      <c r="Q1382" s="1" t="s">
        <v>8322</v>
      </c>
      <c r="R1382" s="39" t="s">
        <v>8354</v>
      </c>
      <c r="S1382" s="41">
        <f>(((J1382/60)/60)/24)+DATE(1970,1,1)</f>
        <v>42141.762800925921</v>
      </c>
      <c r="T1382" s="42">
        <f>(((I1382/60)/60)/24)+DATE(1970,1,1)</f>
        <v>42164.083333333328</v>
      </c>
    </row>
    <row r="1383" spans="1:20" customFormat="1" ht="43.5" x14ac:dyDescent="0.35">
      <c r="A1383" s="9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3" t="s">
        <v>8219</v>
      </c>
      <c r="G1383" s="3" t="s">
        <v>8224</v>
      </c>
      <c r="H1383" s="3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3" t="s">
        <v>8276</v>
      </c>
      <c r="O1383" s="12">
        <f>E1383/D1383</f>
        <v>1.071</v>
      </c>
      <c r="P1383" s="22">
        <f>IF(ISERROR(E1383/L1383),0,E1383/L1383)</f>
        <v>73.356164383561648</v>
      </c>
      <c r="Q1383" s="1" t="s">
        <v>8322</v>
      </c>
      <c r="R1383" s="39" t="s">
        <v>8354</v>
      </c>
      <c r="S1383" s="41">
        <f>(((J1383/60)/60)/24)+DATE(1970,1,1)</f>
        <v>42703.214409722219</v>
      </c>
      <c r="T1383" s="42">
        <f>(((I1383/60)/60)/24)+DATE(1970,1,1)</f>
        <v>42733.214409722219</v>
      </c>
    </row>
    <row r="1384" spans="1:20" customFormat="1" ht="43.5" x14ac:dyDescent="0.35">
      <c r="A1384" s="9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3" t="s">
        <v>8219</v>
      </c>
      <c r="G1384" s="3" t="s">
        <v>8224</v>
      </c>
      <c r="H1384" s="3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3" t="s">
        <v>8276</v>
      </c>
      <c r="O1384" s="12">
        <f>E1384/D1384</f>
        <v>1.043625</v>
      </c>
      <c r="P1384" s="22">
        <f>IF(ISERROR(E1384/L1384),0,E1384/L1384)</f>
        <v>56.412162162162161</v>
      </c>
      <c r="Q1384" s="1" t="s">
        <v>8322</v>
      </c>
      <c r="R1384" s="39" t="s">
        <v>8354</v>
      </c>
      <c r="S1384" s="41">
        <f>(((J1384/60)/60)/24)+DATE(1970,1,1)</f>
        <v>41370.800185185188</v>
      </c>
      <c r="T1384" s="42">
        <f>(((I1384/60)/60)/24)+DATE(1970,1,1)</f>
        <v>41400.800185185188</v>
      </c>
    </row>
    <row r="1385" spans="1:20" customFormat="1" ht="43.5" x14ac:dyDescent="0.35">
      <c r="A1385" s="9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3" t="s">
        <v>8219</v>
      </c>
      <c r="G1385" s="3" t="s">
        <v>8229</v>
      </c>
      <c r="H1385" s="3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3" t="s">
        <v>8276</v>
      </c>
      <c r="O1385" s="12">
        <f>E1385/D1385</f>
        <v>2.124090909090909</v>
      </c>
      <c r="P1385" s="22">
        <f>IF(ISERROR(E1385/L1385),0,E1385/L1385)</f>
        <v>50.247311827956992</v>
      </c>
      <c r="Q1385" s="1" t="s">
        <v>8322</v>
      </c>
      <c r="R1385" s="39" t="s">
        <v>8354</v>
      </c>
      <c r="S1385" s="41">
        <f>(((J1385/60)/60)/24)+DATE(1970,1,1)</f>
        <v>42707.074976851851</v>
      </c>
      <c r="T1385" s="42">
        <f>(((I1385/60)/60)/24)+DATE(1970,1,1)</f>
        <v>42727.074976851851</v>
      </c>
    </row>
    <row r="1386" spans="1:20" customFormat="1" ht="43.5" x14ac:dyDescent="0.35">
      <c r="A1386" s="9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3" t="s">
        <v>8219</v>
      </c>
      <c r="G1386" s="3" t="s">
        <v>8224</v>
      </c>
      <c r="H1386" s="3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3" t="s">
        <v>8276</v>
      </c>
      <c r="O1386" s="12">
        <f>E1386/D1386</f>
        <v>1.2408571428571429</v>
      </c>
      <c r="P1386" s="22">
        <f>IF(ISERROR(E1386/L1386),0,E1386/L1386)</f>
        <v>68.936507936507937</v>
      </c>
      <c r="Q1386" s="1" t="s">
        <v>8322</v>
      </c>
      <c r="R1386" s="39" t="s">
        <v>8354</v>
      </c>
      <c r="S1386" s="41">
        <f>(((J1386/60)/60)/24)+DATE(1970,1,1)</f>
        <v>42160.735208333332</v>
      </c>
      <c r="T1386" s="42">
        <f>(((I1386/60)/60)/24)+DATE(1970,1,1)</f>
        <v>42190.735208333332</v>
      </c>
    </row>
    <row r="1387" spans="1:20" customFormat="1" ht="43.5" x14ac:dyDescent="0.35">
      <c r="A1387" s="9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3" t="s">
        <v>8219</v>
      </c>
      <c r="G1387" s="3" t="s">
        <v>8236</v>
      </c>
      <c r="H1387" s="3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3" t="s">
        <v>8276</v>
      </c>
      <c r="O1387" s="12">
        <f>E1387/D1387</f>
        <v>1.10406125</v>
      </c>
      <c r="P1387" s="22">
        <f>IF(ISERROR(E1387/L1387),0,E1387/L1387)</f>
        <v>65.914104477611943</v>
      </c>
      <c r="Q1387" s="1" t="s">
        <v>8322</v>
      </c>
      <c r="R1387" s="39" t="s">
        <v>8354</v>
      </c>
      <c r="S1387" s="41">
        <f>(((J1387/60)/60)/24)+DATE(1970,1,1)</f>
        <v>42433.688900462963</v>
      </c>
      <c r="T1387" s="42">
        <f>(((I1387/60)/60)/24)+DATE(1970,1,1)</f>
        <v>42489.507638888885</v>
      </c>
    </row>
    <row r="1388" spans="1:20" customFormat="1" ht="29" x14ac:dyDescent="0.35">
      <c r="A1388" s="9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3" t="s">
        <v>8219</v>
      </c>
      <c r="G1388" s="3" t="s">
        <v>8224</v>
      </c>
      <c r="H1388" s="3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3" t="s">
        <v>8276</v>
      </c>
      <c r="O1388" s="12">
        <f>E1388/D1388</f>
        <v>2.1875</v>
      </c>
      <c r="P1388" s="22">
        <f>IF(ISERROR(E1388/L1388),0,E1388/L1388)</f>
        <v>62.5</v>
      </c>
      <c r="Q1388" s="1" t="s">
        <v>8322</v>
      </c>
      <c r="R1388" s="39" t="s">
        <v>8354</v>
      </c>
      <c r="S1388" s="41">
        <f>(((J1388/60)/60)/24)+DATE(1970,1,1)</f>
        <v>42184.646863425922</v>
      </c>
      <c r="T1388" s="42">
        <f>(((I1388/60)/60)/24)+DATE(1970,1,1)</f>
        <v>42214.646863425922</v>
      </c>
    </row>
    <row r="1389" spans="1:20" customFormat="1" ht="43.5" x14ac:dyDescent="0.35">
      <c r="A1389" s="9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3" t="s">
        <v>8219</v>
      </c>
      <c r="G1389" s="3" t="s">
        <v>8224</v>
      </c>
      <c r="H1389" s="3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3" t="s">
        <v>8276</v>
      </c>
      <c r="O1389" s="12">
        <f>E1389/D1389</f>
        <v>1.36625</v>
      </c>
      <c r="P1389" s="22">
        <f>IF(ISERROR(E1389/L1389),0,E1389/L1389)</f>
        <v>70.064102564102569</v>
      </c>
      <c r="Q1389" s="1" t="s">
        <v>8322</v>
      </c>
      <c r="R1389" s="39" t="s">
        <v>8354</v>
      </c>
      <c r="S1389" s="41">
        <f>(((J1389/60)/60)/24)+DATE(1970,1,1)</f>
        <v>42126.92123842593</v>
      </c>
      <c r="T1389" s="42">
        <f>(((I1389/60)/60)/24)+DATE(1970,1,1)</f>
        <v>42158.1875</v>
      </c>
    </row>
    <row r="1390" spans="1:20" customFormat="1" ht="43.5" x14ac:dyDescent="0.35">
      <c r="A1390" s="9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3" t="s">
        <v>8219</v>
      </c>
      <c r="G1390" s="3" t="s">
        <v>8224</v>
      </c>
      <c r="H1390" s="3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3" t="s">
        <v>8276</v>
      </c>
      <c r="O1390" s="12">
        <f>E1390/D1390</f>
        <v>1.348074</v>
      </c>
      <c r="P1390" s="22">
        <f>IF(ISERROR(E1390/L1390),0,E1390/L1390)</f>
        <v>60.181874999999998</v>
      </c>
      <c r="Q1390" s="1" t="s">
        <v>8322</v>
      </c>
      <c r="R1390" s="39" t="s">
        <v>8354</v>
      </c>
      <c r="S1390" s="41">
        <f>(((J1390/60)/60)/24)+DATE(1970,1,1)</f>
        <v>42634.614780092597</v>
      </c>
      <c r="T1390" s="42">
        <f>(((I1390/60)/60)/24)+DATE(1970,1,1)</f>
        <v>42660.676388888889</v>
      </c>
    </row>
    <row r="1391" spans="1:20" customFormat="1" ht="29" x14ac:dyDescent="0.35">
      <c r="A1391" s="9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3" t="s">
        <v>8219</v>
      </c>
      <c r="G1391" s="3" t="s">
        <v>8225</v>
      </c>
      <c r="H1391" s="3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3" t="s">
        <v>8276</v>
      </c>
      <c r="O1391" s="12">
        <f>E1391/D1391</f>
        <v>1.454</v>
      </c>
      <c r="P1391" s="22">
        <f>IF(ISERROR(E1391/L1391),0,E1391/L1391)</f>
        <v>21.382352941176471</v>
      </c>
      <c r="Q1391" s="1" t="s">
        <v>8322</v>
      </c>
      <c r="R1391" s="39" t="s">
        <v>8354</v>
      </c>
      <c r="S1391" s="41">
        <f>(((J1391/60)/60)/24)+DATE(1970,1,1)</f>
        <v>42565.480983796297</v>
      </c>
      <c r="T1391" s="42">
        <f>(((I1391/60)/60)/24)+DATE(1970,1,1)</f>
        <v>42595.480983796297</v>
      </c>
    </row>
    <row r="1392" spans="1:20" customFormat="1" ht="29" x14ac:dyDescent="0.35">
      <c r="A1392" s="9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3" t="s">
        <v>8219</v>
      </c>
      <c r="G1392" s="3" t="s">
        <v>8224</v>
      </c>
      <c r="H1392" s="3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3" t="s">
        <v>8276</v>
      </c>
      <c r="O1392" s="12">
        <f>E1392/D1392</f>
        <v>1.0910714285714285</v>
      </c>
      <c r="P1392" s="22">
        <f>IF(ISERROR(E1392/L1392),0,E1392/L1392)</f>
        <v>160.78947368421052</v>
      </c>
      <c r="Q1392" s="1" t="s">
        <v>8322</v>
      </c>
      <c r="R1392" s="39" t="s">
        <v>8354</v>
      </c>
      <c r="S1392" s="41">
        <f>(((J1392/60)/60)/24)+DATE(1970,1,1)</f>
        <v>42087.803310185183</v>
      </c>
      <c r="T1392" s="42">
        <f>(((I1392/60)/60)/24)+DATE(1970,1,1)</f>
        <v>42121.716666666667</v>
      </c>
    </row>
    <row r="1393" spans="1:20" customFormat="1" ht="43.5" x14ac:dyDescent="0.35">
      <c r="A1393" s="9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3" t="s">
        <v>8219</v>
      </c>
      <c r="G1393" s="3" t="s">
        <v>8224</v>
      </c>
      <c r="H1393" s="3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3" t="s">
        <v>8276</v>
      </c>
      <c r="O1393" s="12">
        <f>E1393/D1393</f>
        <v>1.1020000000000001</v>
      </c>
      <c r="P1393" s="22">
        <f>IF(ISERROR(E1393/L1393),0,E1393/L1393)</f>
        <v>42.384615384615387</v>
      </c>
      <c r="Q1393" s="1" t="s">
        <v>8322</v>
      </c>
      <c r="R1393" s="39" t="s">
        <v>8354</v>
      </c>
      <c r="S1393" s="41">
        <f>(((J1393/60)/60)/24)+DATE(1970,1,1)</f>
        <v>42193.650671296295</v>
      </c>
      <c r="T1393" s="42">
        <f>(((I1393/60)/60)/24)+DATE(1970,1,1)</f>
        <v>42238.207638888889</v>
      </c>
    </row>
    <row r="1394" spans="1:20" customFormat="1" ht="29" x14ac:dyDescent="0.35">
      <c r="A1394" s="9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3" t="s">
        <v>8219</v>
      </c>
      <c r="G1394" s="3" t="s">
        <v>8224</v>
      </c>
      <c r="H1394" s="3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3" t="s">
        <v>8276</v>
      </c>
      <c r="O1394" s="12">
        <f>E1394/D1394</f>
        <v>1.1364000000000001</v>
      </c>
      <c r="P1394" s="22">
        <f>IF(ISERROR(E1394/L1394),0,E1394/L1394)</f>
        <v>27.317307692307693</v>
      </c>
      <c r="Q1394" s="1" t="s">
        <v>8322</v>
      </c>
      <c r="R1394" s="39" t="s">
        <v>8354</v>
      </c>
      <c r="S1394" s="41">
        <f>(((J1394/60)/60)/24)+DATE(1970,1,1)</f>
        <v>42401.154930555553</v>
      </c>
      <c r="T1394" s="42">
        <f>(((I1394/60)/60)/24)+DATE(1970,1,1)</f>
        <v>42432.154930555553</v>
      </c>
    </row>
    <row r="1395" spans="1:20" customFormat="1" x14ac:dyDescent="0.35">
      <c r="A1395" s="9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3" t="s">
        <v>8219</v>
      </c>
      <c r="G1395" s="3" t="s">
        <v>8224</v>
      </c>
      <c r="H1395" s="3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3" t="s">
        <v>8276</v>
      </c>
      <c r="O1395" s="12">
        <f>E1395/D1395</f>
        <v>1.0235000000000001</v>
      </c>
      <c r="P1395" s="22">
        <f>IF(ISERROR(E1395/L1395),0,E1395/L1395)</f>
        <v>196.82692307692307</v>
      </c>
      <c r="Q1395" s="1" t="s">
        <v>8322</v>
      </c>
      <c r="R1395" s="39" t="s">
        <v>8354</v>
      </c>
      <c r="S1395" s="41">
        <f>(((J1395/60)/60)/24)+DATE(1970,1,1)</f>
        <v>42553.681979166664</v>
      </c>
      <c r="T1395" s="42">
        <f>(((I1395/60)/60)/24)+DATE(1970,1,1)</f>
        <v>42583.681979166664</v>
      </c>
    </row>
    <row r="1396" spans="1:20" customFormat="1" ht="43.5" x14ac:dyDescent="0.35">
      <c r="A1396" s="9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3" t="s">
        <v>8219</v>
      </c>
      <c r="G1396" s="3" t="s">
        <v>8224</v>
      </c>
      <c r="H1396" s="3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3" t="s">
        <v>8276</v>
      </c>
      <c r="O1396" s="12">
        <f>E1396/D1396</f>
        <v>1.2213333333333334</v>
      </c>
      <c r="P1396" s="22">
        <f>IF(ISERROR(E1396/L1396),0,E1396/L1396)</f>
        <v>53.882352941176471</v>
      </c>
      <c r="Q1396" s="1" t="s">
        <v>8322</v>
      </c>
      <c r="R1396" s="39" t="s">
        <v>8354</v>
      </c>
      <c r="S1396" s="41">
        <f>(((J1396/60)/60)/24)+DATE(1970,1,1)</f>
        <v>42752.144976851851</v>
      </c>
      <c r="T1396" s="42">
        <f>(((I1396/60)/60)/24)+DATE(1970,1,1)</f>
        <v>42795.125</v>
      </c>
    </row>
    <row r="1397" spans="1:20" customFormat="1" x14ac:dyDescent="0.35">
      <c r="A1397" s="9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3" t="s">
        <v>8219</v>
      </c>
      <c r="G1397" s="3" t="s">
        <v>8224</v>
      </c>
      <c r="H1397" s="3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3" t="s">
        <v>8276</v>
      </c>
      <c r="O1397" s="12">
        <f>E1397/D1397</f>
        <v>1.1188571428571428</v>
      </c>
      <c r="P1397" s="22">
        <f>IF(ISERROR(E1397/L1397),0,E1397/L1397)</f>
        <v>47.756097560975611</v>
      </c>
      <c r="Q1397" s="1" t="s">
        <v>8322</v>
      </c>
      <c r="R1397" s="39" t="s">
        <v>8354</v>
      </c>
      <c r="S1397" s="41">
        <f>(((J1397/60)/60)/24)+DATE(1970,1,1)</f>
        <v>42719.90834490741</v>
      </c>
      <c r="T1397" s="42">
        <f>(((I1397/60)/60)/24)+DATE(1970,1,1)</f>
        <v>42749.90834490741</v>
      </c>
    </row>
    <row r="1398" spans="1:20" customFormat="1" ht="43.5" x14ac:dyDescent="0.35">
      <c r="A1398" s="9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3" t="s">
        <v>8219</v>
      </c>
      <c r="G1398" s="3" t="s">
        <v>8224</v>
      </c>
      <c r="H1398" s="3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3" t="s">
        <v>8276</v>
      </c>
      <c r="O1398" s="12">
        <f>E1398/D1398</f>
        <v>1.073</v>
      </c>
      <c r="P1398" s="22">
        <f>IF(ISERROR(E1398/L1398),0,E1398/L1398)</f>
        <v>88.191780821917803</v>
      </c>
      <c r="Q1398" s="1" t="s">
        <v>8322</v>
      </c>
      <c r="R1398" s="39" t="s">
        <v>8354</v>
      </c>
      <c r="S1398" s="41">
        <f>(((J1398/60)/60)/24)+DATE(1970,1,1)</f>
        <v>42018.99863425926</v>
      </c>
      <c r="T1398" s="42">
        <f>(((I1398/60)/60)/24)+DATE(1970,1,1)</f>
        <v>42048.99863425926</v>
      </c>
    </row>
    <row r="1399" spans="1:20" customFormat="1" ht="43.5" x14ac:dyDescent="0.35">
      <c r="A1399" s="9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3" t="s">
        <v>8219</v>
      </c>
      <c r="G1399" s="3" t="s">
        <v>8224</v>
      </c>
      <c r="H1399" s="3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3" t="s">
        <v>8276</v>
      </c>
      <c r="O1399" s="12">
        <f>E1399/D1399</f>
        <v>1.1385000000000001</v>
      </c>
      <c r="P1399" s="22">
        <f>IF(ISERROR(E1399/L1399),0,E1399/L1399)</f>
        <v>72.056962025316452</v>
      </c>
      <c r="Q1399" s="1" t="s">
        <v>8322</v>
      </c>
      <c r="R1399" s="39" t="s">
        <v>8354</v>
      </c>
      <c r="S1399" s="41">
        <f>(((J1399/60)/60)/24)+DATE(1970,1,1)</f>
        <v>42640.917939814812</v>
      </c>
      <c r="T1399" s="42">
        <f>(((I1399/60)/60)/24)+DATE(1970,1,1)</f>
        <v>42670.888194444444</v>
      </c>
    </row>
    <row r="1400" spans="1:20" customFormat="1" ht="43.5" x14ac:dyDescent="0.35">
      <c r="A1400" s="9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3" t="s">
        <v>8219</v>
      </c>
      <c r="G1400" s="3" t="s">
        <v>8224</v>
      </c>
      <c r="H1400" s="3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3" t="s">
        <v>8276</v>
      </c>
      <c r="O1400" s="12">
        <f>E1400/D1400</f>
        <v>1.0968181818181819</v>
      </c>
      <c r="P1400" s="22">
        <f>IF(ISERROR(E1400/L1400),0,E1400/L1400)</f>
        <v>74.246153846153845</v>
      </c>
      <c r="Q1400" s="1" t="s">
        <v>8322</v>
      </c>
      <c r="R1400" s="39" t="s">
        <v>8354</v>
      </c>
      <c r="S1400" s="41">
        <f>(((J1400/60)/60)/24)+DATE(1970,1,1)</f>
        <v>42526.874236111107</v>
      </c>
      <c r="T1400" s="42">
        <f>(((I1400/60)/60)/24)+DATE(1970,1,1)</f>
        <v>42556.874236111107</v>
      </c>
    </row>
    <row r="1401" spans="1:20" customFormat="1" ht="43.5" x14ac:dyDescent="0.35">
      <c r="A1401" s="9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3" t="s">
        <v>8219</v>
      </c>
      <c r="G1401" s="3" t="s">
        <v>8224</v>
      </c>
      <c r="H1401" s="3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3" t="s">
        <v>8276</v>
      </c>
      <c r="O1401" s="12">
        <f>E1401/D1401</f>
        <v>1.2614444444444444</v>
      </c>
      <c r="P1401" s="22">
        <f>IF(ISERROR(E1401/L1401),0,E1401/L1401)</f>
        <v>61.701086956521742</v>
      </c>
      <c r="Q1401" s="1" t="s">
        <v>8322</v>
      </c>
      <c r="R1401" s="39" t="s">
        <v>8354</v>
      </c>
      <c r="S1401" s="41">
        <f>(((J1401/60)/60)/24)+DATE(1970,1,1)</f>
        <v>41889.004317129627</v>
      </c>
      <c r="T1401" s="42">
        <f>(((I1401/60)/60)/24)+DATE(1970,1,1)</f>
        <v>41919.004317129627</v>
      </c>
    </row>
    <row r="1402" spans="1:20" customFormat="1" ht="43.5" x14ac:dyDescent="0.35">
      <c r="A1402" s="9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3" t="s">
        <v>8219</v>
      </c>
      <c r="G1402" s="3" t="s">
        <v>8225</v>
      </c>
      <c r="H1402" s="3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3" t="s">
        <v>8276</v>
      </c>
      <c r="O1402" s="12">
        <f>E1402/D1402</f>
        <v>1.6742857142857144</v>
      </c>
      <c r="P1402" s="22">
        <f>IF(ISERROR(E1402/L1402),0,E1402/L1402)</f>
        <v>17.235294117647058</v>
      </c>
      <c r="Q1402" s="1" t="s">
        <v>8322</v>
      </c>
      <c r="R1402" s="39" t="s">
        <v>8354</v>
      </c>
      <c r="S1402" s="41">
        <f>(((J1402/60)/60)/24)+DATE(1970,1,1)</f>
        <v>42498.341122685189</v>
      </c>
      <c r="T1402" s="42">
        <f>(((I1402/60)/60)/24)+DATE(1970,1,1)</f>
        <v>42533.229166666672</v>
      </c>
    </row>
    <row r="1403" spans="1:20" customFormat="1" ht="43.5" x14ac:dyDescent="0.35">
      <c r="A1403" s="9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3" t="s">
        <v>8219</v>
      </c>
      <c r="G1403" s="3" t="s">
        <v>8224</v>
      </c>
      <c r="H1403" s="3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3" t="s">
        <v>8276</v>
      </c>
      <c r="O1403" s="12">
        <f>E1403/D1403</f>
        <v>4.9652000000000003</v>
      </c>
      <c r="P1403" s="22">
        <f>IF(ISERROR(E1403/L1403),0,E1403/L1403)</f>
        <v>51.720833333333331</v>
      </c>
      <c r="Q1403" s="1" t="s">
        <v>8322</v>
      </c>
      <c r="R1403" s="39" t="s">
        <v>8354</v>
      </c>
      <c r="S1403" s="41">
        <f>(((J1403/60)/60)/24)+DATE(1970,1,1)</f>
        <v>41399.99622685185</v>
      </c>
      <c r="T1403" s="42">
        <f>(((I1403/60)/60)/24)+DATE(1970,1,1)</f>
        <v>41420.99622685185</v>
      </c>
    </row>
    <row r="1404" spans="1:20" customFormat="1" ht="43.5" x14ac:dyDescent="0.35">
      <c r="A1404" s="9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3" t="s">
        <v>8219</v>
      </c>
      <c r="G1404" s="3" t="s">
        <v>8225</v>
      </c>
      <c r="H1404" s="3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3" t="s">
        <v>8276</v>
      </c>
      <c r="O1404" s="12">
        <f>E1404/D1404</f>
        <v>1.0915999999999999</v>
      </c>
      <c r="P1404" s="22">
        <f>IF(ISERROR(E1404/L1404),0,E1404/L1404)</f>
        <v>24.150442477876105</v>
      </c>
      <c r="Q1404" s="1" t="s">
        <v>8322</v>
      </c>
      <c r="R1404" s="39" t="s">
        <v>8354</v>
      </c>
      <c r="S1404" s="41">
        <f>(((J1404/60)/60)/24)+DATE(1970,1,1)</f>
        <v>42065.053368055553</v>
      </c>
      <c r="T1404" s="42">
        <f>(((I1404/60)/60)/24)+DATE(1970,1,1)</f>
        <v>42125.011701388896</v>
      </c>
    </row>
    <row r="1405" spans="1:20" customFormat="1" ht="43.5" x14ac:dyDescent="0.35">
      <c r="A1405" s="9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3" t="s">
        <v>8219</v>
      </c>
      <c r="G1405" s="3" t="s">
        <v>8224</v>
      </c>
      <c r="H1405" s="3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3" t="s">
        <v>8276</v>
      </c>
      <c r="O1405" s="12">
        <f>E1405/D1405</f>
        <v>1.0257499999999999</v>
      </c>
      <c r="P1405" s="22">
        <f>IF(ISERROR(E1405/L1405),0,E1405/L1405)</f>
        <v>62.166666666666664</v>
      </c>
      <c r="Q1405" s="1" t="s">
        <v>8322</v>
      </c>
      <c r="R1405" s="39" t="s">
        <v>8354</v>
      </c>
      <c r="S1405" s="41">
        <f>(((J1405/60)/60)/24)+DATE(1970,1,1)</f>
        <v>41451.062905092593</v>
      </c>
      <c r="T1405" s="42">
        <f>(((I1405/60)/60)/24)+DATE(1970,1,1)</f>
        <v>41481.062905092593</v>
      </c>
    </row>
    <row r="1406" spans="1:20" customFormat="1" ht="43.5" x14ac:dyDescent="0.35">
      <c r="A1406" s="9">
        <v>1404</v>
      </c>
      <c r="B1406" s="7" t="s">
        <v>1405</v>
      </c>
      <c r="C1406" s="7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2">
        <f>E1406/D1406</f>
        <v>1.6620689655172414E-2</v>
      </c>
      <c r="P1406" s="22">
        <f>IF(ISERROR(E1406/L1406),0,E1406/L1406)</f>
        <v>48.2</v>
      </c>
      <c r="Q1406" s="1" t="s">
        <v>8320</v>
      </c>
      <c r="R1406" s="39" t="s">
        <v>8333</v>
      </c>
      <c r="S1406" s="41">
        <f>(((J1406/60)/60)/24)+DATE(1970,1,1)</f>
        <v>42032.510243055556</v>
      </c>
      <c r="T1406" s="42">
        <f>(((I1406/60)/60)/24)+DATE(1970,1,1)</f>
        <v>42057.510243055556</v>
      </c>
    </row>
    <row r="1407" spans="1:20" customFormat="1" ht="29" x14ac:dyDescent="0.35">
      <c r="A1407" s="9">
        <v>1405</v>
      </c>
      <c r="B1407" s="7" t="s">
        <v>1406</v>
      </c>
      <c r="C1407" s="7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2">
        <f>E1407/D1407</f>
        <v>4.1999999999999997E-3</v>
      </c>
      <c r="P1407" s="22">
        <f>IF(ISERROR(E1407/L1407),0,E1407/L1407)</f>
        <v>6.1764705882352944</v>
      </c>
      <c r="Q1407" s="1" t="s">
        <v>8320</v>
      </c>
      <c r="R1407" s="39" t="s">
        <v>8333</v>
      </c>
      <c r="S1407" s="41">
        <f>(((J1407/60)/60)/24)+DATE(1970,1,1)</f>
        <v>41941.680567129632</v>
      </c>
      <c r="T1407" s="42">
        <f>(((I1407/60)/60)/24)+DATE(1970,1,1)</f>
        <v>41971.722233796296</v>
      </c>
    </row>
    <row r="1408" spans="1:20" customFormat="1" x14ac:dyDescent="0.35">
      <c r="A1408" s="9">
        <v>1406</v>
      </c>
      <c r="B1408" s="7" t="s">
        <v>1407</v>
      </c>
      <c r="C1408" s="7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2">
        <f>E1408/D1408</f>
        <v>1.25E-3</v>
      </c>
      <c r="P1408" s="22">
        <f>IF(ISERROR(E1408/L1408),0,E1408/L1408)</f>
        <v>5</v>
      </c>
      <c r="Q1408" s="1" t="s">
        <v>8320</v>
      </c>
      <c r="R1408" s="39" t="s">
        <v>8333</v>
      </c>
      <c r="S1408" s="41">
        <f>(((J1408/60)/60)/24)+DATE(1970,1,1)</f>
        <v>42297.432951388888</v>
      </c>
      <c r="T1408" s="42">
        <f>(((I1408/60)/60)/24)+DATE(1970,1,1)</f>
        <v>42350.416666666672</v>
      </c>
    </row>
    <row r="1409" spans="1:20" customFormat="1" ht="43.5" x14ac:dyDescent="0.35">
      <c r="A1409" s="9">
        <v>1407</v>
      </c>
      <c r="B1409" s="7" t="s">
        <v>1408</v>
      </c>
      <c r="C1409" s="7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2">
        <f>E1409/D1409</f>
        <v>5.0000000000000001E-3</v>
      </c>
      <c r="P1409" s="22">
        <f>IF(ISERROR(E1409/L1409),0,E1409/L1409)</f>
        <v>7.5</v>
      </c>
      <c r="Q1409" s="1" t="s">
        <v>8320</v>
      </c>
      <c r="R1409" s="39" t="s">
        <v>8333</v>
      </c>
      <c r="S1409" s="41">
        <f>(((J1409/60)/60)/24)+DATE(1970,1,1)</f>
        <v>41838.536782407406</v>
      </c>
      <c r="T1409" s="42">
        <f>(((I1409/60)/60)/24)+DATE(1970,1,1)</f>
        <v>41863.536782407406</v>
      </c>
    </row>
    <row r="1410" spans="1:20" customFormat="1" ht="43.5" x14ac:dyDescent="0.35">
      <c r="A1410" s="9">
        <v>1408</v>
      </c>
      <c r="B1410" s="7" t="s">
        <v>1409</v>
      </c>
      <c r="C1410" s="7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2">
        <f>E1410/D1410</f>
        <v>7.1999999999999995E-2</v>
      </c>
      <c r="P1410" s="22">
        <f>IF(ISERROR(E1410/L1410),0,E1410/L1410)</f>
        <v>12</v>
      </c>
      <c r="Q1410" s="1" t="s">
        <v>8320</v>
      </c>
      <c r="R1410" s="39" t="s">
        <v>8333</v>
      </c>
      <c r="S1410" s="41">
        <f>(((J1410/60)/60)/24)+DATE(1970,1,1)</f>
        <v>42291.872175925921</v>
      </c>
      <c r="T1410" s="42">
        <f>(((I1410/60)/60)/24)+DATE(1970,1,1)</f>
        <v>42321.913842592592</v>
      </c>
    </row>
    <row r="1411" spans="1:20" customFormat="1" ht="43.5" x14ac:dyDescent="0.35">
      <c r="A1411" s="9">
        <v>1409</v>
      </c>
      <c r="B1411" s="7" t="s">
        <v>1410</v>
      </c>
      <c r="C1411" s="7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2">
        <f>E1411/D1411</f>
        <v>0</v>
      </c>
      <c r="P1411" s="22">
        <f>IF(ISERROR(E1411/L1411),0,E1411/L1411)</f>
        <v>0</v>
      </c>
      <c r="Q1411" s="1" t="s">
        <v>8320</v>
      </c>
      <c r="R1411" s="39" t="s">
        <v>8333</v>
      </c>
      <c r="S1411" s="41">
        <f>(((J1411/60)/60)/24)+DATE(1970,1,1)</f>
        <v>41945.133506944447</v>
      </c>
      <c r="T1411" s="42">
        <f>(((I1411/60)/60)/24)+DATE(1970,1,1)</f>
        <v>42005.175173611111</v>
      </c>
    </row>
    <row r="1412" spans="1:20" customFormat="1" ht="43.5" x14ac:dyDescent="0.35">
      <c r="A1412" s="9">
        <v>1410</v>
      </c>
      <c r="B1412" s="7" t="s">
        <v>1411</v>
      </c>
      <c r="C1412" s="7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2">
        <f>E1412/D1412</f>
        <v>1.6666666666666666E-4</v>
      </c>
      <c r="P1412" s="22">
        <f>IF(ISERROR(E1412/L1412),0,E1412/L1412)</f>
        <v>1</v>
      </c>
      <c r="Q1412" s="1" t="s">
        <v>8320</v>
      </c>
      <c r="R1412" s="39" t="s">
        <v>8333</v>
      </c>
      <c r="S1412" s="41">
        <f>(((J1412/60)/60)/24)+DATE(1970,1,1)</f>
        <v>42479.318518518514</v>
      </c>
      <c r="T1412" s="42">
        <f>(((I1412/60)/60)/24)+DATE(1970,1,1)</f>
        <v>42524.318518518514</v>
      </c>
    </row>
    <row r="1413" spans="1:20" customFormat="1" ht="43.5" x14ac:dyDescent="0.35">
      <c r="A1413" s="9">
        <v>1411</v>
      </c>
      <c r="B1413" s="7" t="s">
        <v>1412</v>
      </c>
      <c r="C1413" s="7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2">
        <f>E1413/D1413</f>
        <v>2.3333333333333335E-3</v>
      </c>
      <c r="P1413" s="22">
        <f>IF(ISERROR(E1413/L1413),0,E1413/L1413)</f>
        <v>2.3333333333333335</v>
      </c>
      <c r="Q1413" s="1" t="s">
        <v>8320</v>
      </c>
      <c r="R1413" s="39" t="s">
        <v>8333</v>
      </c>
      <c r="S1413" s="41">
        <f>(((J1413/60)/60)/24)+DATE(1970,1,1)</f>
        <v>42013.059027777781</v>
      </c>
      <c r="T1413" s="42">
        <f>(((I1413/60)/60)/24)+DATE(1970,1,1)</f>
        <v>42041.059027777781</v>
      </c>
    </row>
    <row r="1414" spans="1:20" customFormat="1" ht="29" x14ac:dyDescent="0.35">
      <c r="A1414" s="9">
        <v>1412</v>
      </c>
      <c r="B1414" s="7" t="s">
        <v>1413</v>
      </c>
      <c r="C1414" s="7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2">
        <f>E1414/D1414</f>
        <v>4.5714285714285714E-2</v>
      </c>
      <c r="P1414" s="22">
        <f>IF(ISERROR(E1414/L1414),0,E1414/L1414)</f>
        <v>24.615384615384617</v>
      </c>
      <c r="Q1414" s="1" t="s">
        <v>8320</v>
      </c>
      <c r="R1414" s="39" t="s">
        <v>8333</v>
      </c>
      <c r="S1414" s="41">
        <f>(((J1414/60)/60)/24)+DATE(1970,1,1)</f>
        <v>41947.063645833332</v>
      </c>
      <c r="T1414" s="42">
        <f>(((I1414/60)/60)/24)+DATE(1970,1,1)</f>
        <v>41977.063645833332</v>
      </c>
    </row>
    <row r="1415" spans="1:20" customFormat="1" ht="43.5" x14ac:dyDescent="0.35">
      <c r="A1415" s="9">
        <v>1413</v>
      </c>
      <c r="B1415" s="7" t="s">
        <v>1414</v>
      </c>
      <c r="C1415" s="7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2">
        <f>E1415/D1415</f>
        <v>0.05</v>
      </c>
      <c r="P1415" s="22">
        <f>IF(ISERROR(E1415/L1415),0,E1415/L1415)</f>
        <v>100</v>
      </c>
      <c r="Q1415" s="1" t="s">
        <v>8320</v>
      </c>
      <c r="R1415" s="39" t="s">
        <v>8333</v>
      </c>
      <c r="S1415" s="41">
        <f>(((J1415/60)/60)/24)+DATE(1970,1,1)</f>
        <v>42360.437152777777</v>
      </c>
      <c r="T1415" s="42">
        <f>(((I1415/60)/60)/24)+DATE(1970,1,1)</f>
        <v>42420.437152777777</v>
      </c>
    </row>
    <row r="1416" spans="1:20" customFormat="1" ht="43.5" x14ac:dyDescent="0.35">
      <c r="A1416" s="9">
        <v>1414</v>
      </c>
      <c r="B1416" s="7" t="s">
        <v>1415</v>
      </c>
      <c r="C1416" s="7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2">
        <f>E1416/D1416</f>
        <v>2E-3</v>
      </c>
      <c r="P1416" s="22">
        <f>IF(ISERROR(E1416/L1416),0,E1416/L1416)</f>
        <v>1</v>
      </c>
      <c r="Q1416" s="1" t="s">
        <v>8320</v>
      </c>
      <c r="R1416" s="39" t="s">
        <v>8333</v>
      </c>
      <c r="S1416" s="41">
        <f>(((J1416/60)/60)/24)+DATE(1970,1,1)</f>
        <v>42708.25309027778</v>
      </c>
      <c r="T1416" s="42">
        <f>(((I1416/60)/60)/24)+DATE(1970,1,1)</f>
        <v>42738.25309027778</v>
      </c>
    </row>
    <row r="1417" spans="1:20" customFormat="1" ht="43.5" x14ac:dyDescent="0.35">
      <c r="A1417" s="9">
        <v>1415</v>
      </c>
      <c r="B1417" s="7" t="s">
        <v>1416</v>
      </c>
      <c r="C1417" s="7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2">
        <f>E1417/D1417</f>
        <v>0.18181818181818182</v>
      </c>
      <c r="P1417" s="22">
        <f>IF(ISERROR(E1417/L1417),0,E1417/L1417)</f>
        <v>88.888888888888886</v>
      </c>
      <c r="Q1417" s="1" t="s">
        <v>8320</v>
      </c>
      <c r="R1417" s="39" t="s">
        <v>8333</v>
      </c>
      <c r="S1417" s="41">
        <f>(((J1417/60)/60)/24)+DATE(1970,1,1)</f>
        <v>42192.675821759258</v>
      </c>
      <c r="T1417" s="42">
        <f>(((I1417/60)/60)/24)+DATE(1970,1,1)</f>
        <v>42232.675821759258</v>
      </c>
    </row>
    <row r="1418" spans="1:20" customFormat="1" ht="43.5" x14ac:dyDescent="0.35">
      <c r="A1418" s="9">
        <v>1416</v>
      </c>
      <c r="B1418" s="7" t="s">
        <v>1417</v>
      </c>
      <c r="C1418" s="7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2">
        <f>E1418/D1418</f>
        <v>0</v>
      </c>
      <c r="P1418" s="22">
        <f>IF(ISERROR(E1418/L1418),0,E1418/L1418)</f>
        <v>0</v>
      </c>
      <c r="Q1418" s="1" t="s">
        <v>8320</v>
      </c>
      <c r="R1418" s="39" t="s">
        <v>8333</v>
      </c>
      <c r="S1418" s="41">
        <f>(((J1418/60)/60)/24)+DATE(1970,1,1)</f>
        <v>42299.926145833335</v>
      </c>
      <c r="T1418" s="42">
        <f>(((I1418/60)/60)/24)+DATE(1970,1,1)</f>
        <v>42329.967812499999</v>
      </c>
    </row>
    <row r="1419" spans="1:20" customFormat="1" ht="43.5" x14ac:dyDescent="0.35">
      <c r="A1419" s="9">
        <v>1417</v>
      </c>
      <c r="B1419" s="7" t="s">
        <v>1418</v>
      </c>
      <c r="C1419" s="7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2">
        <f>E1419/D1419</f>
        <v>1.2222222222222223E-2</v>
      </c>
      <c r="P1419" s="22">
        <f>IF(ISERROR(E1419/L1419),0,E1419/L1419)</f>
        <v>27.5</v>
      </c>
      <c r="Q1419" s="1" t="s">
        <v>8320</v>
      </c>
      <c r="R1419" s="39" t="s">
        <v>8333</v>
      </c>
      <c r="S1419" s="41">
        <f>(((J1419/60)/60)/24)+DATE(1970,1,1)</f>
        <v>42232.15016203704</v>
      </c>
      <c r="T1419" s="42">
        <f>(((I1419/60)/60)/24)+DATE(1970,1,1)</f>
        <v>42262.465972222228</v>
      </c>
    </row>
    <row r="1420" spans="1:20" customFormat="1" ht="58" x14ac:dyDescent="0.35">
      <c r="A1420" s="9">
        <v>1418</v>
      </c>
      <c r="B1420" s="7" t="s">
        <v>1419</v>
      </c>
      <c r="C1420" s="7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2">
        <f>E1420/D1420</f>
        <v>2E-3</v>
      </c>
      <c r="P1420" s="22">
        <f>IF(ISERROR(E1420/L1420),0,E1420/L1420)</f>
        <v>6</v>
      </c>
      <c r="Q1420" s="1" t="s">
        <v>8320</v>
      </c>
      <c r="R1420" s="39" t="s">
        <v>8333</v>
      </c>
      <c r="S1420" s="41">
        <f>(((J1420/60)/60)/24)+DATE(1970,1,1)</f>
        <v>42395.456412037034</v>
      </c>
      <c r="T1420" s="42">
        <f>(((I1420/60)/60)/24)+DATE(1970,1,1)</f>
        <v>42425.456412037034</v>
      </c>
    </row>
    <row r="1421" spans="1:20" customFormat="1" ht="43.5" x14ac:dyDescent="0.35">
      <c r="A1421" s="9">
        <v>1419</v>
      </c>
      <c r="B1421" s="7" t="s">
        <v>1420</v>
      </c>
      <c r="C1421" s="7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2">
        <f>E1421/D1421</f>
        <v>7.0634920634920634E-2</v>
      </c>
      <c r="P1421" s="22">
        <f>IF(ISERROR(E1421/L1421),0,E1421/L1421)</f>
        <v>44.5</v>
      </c>
      <c r="Q1421" s="1" t="s">
        <v>8320</v>
      </c>
      <c r="R1421" s="39" t="s">
        <v>8333</v>
      </c>
      <c r="S1421" s="41">
        <f>(((J1421/60)/60)/24)+DATE(1970,1,1)</f>
        <v>42622.456238425926</v>
      </c>
      <c r="T1421" s="42">
        <f>(((I1421/60)/60)/24)+DATE(1970,1,1)</f>
        <v>42652.456238425926</v>
      </c>
    </row>
    <row r="1422" spans="1:20" customFormat="1" x14ac:dyDescent="0.35">
      <c r="A1422" s="9">
        <v>1420</v>
      </c>
      <c r="B1422" s="7" t="s">
        <v>1421</v>
      </c>
      <c r="C1422" s="7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2">
        <f>E1422/D1422</f>
        <v>2.7272727272727271E-2</v>
      </c>
      <c r="P1422" s="22">
        <f>IF(ISERROR(E1422/L1422),0,E1422/L1422)</f>
        <v>1</v>
      </c>
      <c r="Q1422" s="1" t="s">
        <v>8320</v>
      </c>
      <c r="R1422" s="39" t="s">
        <v>8333</v>
      </c>
      <c r="S1422" s="41">
        <f>(((J1422/60)/60)/24)+DATE(1970,1,1)</f>
        <v>42524.667662037042</v>
      </c>
      <c r="T1422" s="42">
        <f>(((I1422/60)/60)/24)+DATE(1970,1,1)</f>
        <v>42549.667662037042</v>
      </c>
    </row>
    <row r="1423" spans="1:20" customFormat="1" ht="43.5" x14ac:dyDescent="0.35">
      <c r="A1423" s="9">
        <v>1421</v>
      </c>
      <c r="B1423" s="7" t="s">
        <v>1422</v>
      </c>
      <c r="C1423" s="7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2">
        <f>E1423/D1423</f>
        <v>1E-3</v>
      </c>
      <c r="P1423" s="22">
        <f>IF(ISERROR(E1423/L1423),0,E1423/L1423)</f>
        <v>100</v>
      </c>
      <c r="Q1423" s="1" t="s">
        <v>8320</v>
      </c>
      <c r="R1423" s="39" t="s">
        <v>8333</v>
      </c>
      <c r="S1423" s="41">
        <f>(((J1423/60)/60)/24)+DATE(1970,1,1)</f>
        <v>42013.915613425925</v>
      </c>
      <c r="T1423" s="42">
        <f>(((I1423/60)/60)/24)+DATE(1970,1,1)</f>
        <v>42043.915613425925</v>
      </c>
    </row>
    <row r="1424" spans="1:20" customFormat="1" ht="43.5" x14ac:dyDescent="0.35">
      <c r="A1424" s="9">
        <v>1422</v>
      </c>
      <c r="B1424" s="7" t="s">
        <v>1423</v>
      </c>
      <c r="C1424" s="7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2">
        <f>E1424/D1424</f>
        <v>1.0399999999999999E-3</v>
      </c>
      <c r="P1424" s="22">
        <f>IF(ISERROR(E1424/L1424),0,E1424/L1424)</f>
        <v>13</v>
      </c>
      <c r="Q1424" s="1" t="s">
        <v>8320</v>
      </c>
      <c r="R1424" s="39" t="s">
        <v>8333</v>
      </c>
      <c r="S1424" s="41">
        <f>(((J1424/60)/60)/24)+DATE(1970,1,1)</f>
        <v>42604.239629629628</v>
      </c>
      <c r="T1424" s="42">
        <f>(((I1424/60)/60)/24)+DATE(1970,1,1)</f>
        <v>42634.239629629628</v>
      </c>
    </row>
    <row r="1425" spans="1:20" customFormat="1" ht="43.5" x14ac:dyDescent="0.35">
      <c r="A1425" s="9">
        <v>1423</v>
      </c>
      <c r="B1425" s="7" t="s">
        <v>1424</v>
      </c>
      <c r="C1425" s="7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2">
        <f>E1425/D1425</f>
        <v>3.3333333333333335E-3</v>
      </c>
      <c r="P1425" s="22">
        <f>IF(ISERROR(E1425/L1425),0,E1425/L1425)</f>
        <v>100</v>
      </c>
      <c r="Q1425" s="1" t="s">
        <v>8320</v>
      </c>
      <c r="R1425" s="39" t="s">
        <v>8333</v>
      </c>
      <c r="S1425" s="41">
        <f>(((J1425/60)/60)/24)+DATE(1970,1,1)</f>
        <v>42340.360312500001</v>
      </c>
      <c r="T1425" s="42">
        <f>(((I1425/60)/60)/24)+DATE(1970,1,1)</f>
        <v>42370.360312500001</v>
      </c>
    </row>
    <row r="1426" spans="1:20" customFormat="1" ht="43.5" x14ac:dyDescent="0.35">
      <c r="A1426" s="9">
        <v>1424</v>
      </c>
      <c r="B1426" s="7" t="s">
        <v>1425</v>
      </c>
      <c r="C1426" s="7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2">
        <f>E1426/D1426</f>
        <v>0.2036</v>
      </c>
      <c r="P1426" s="22">
        <f>IF(ISERROR(E1426/L1426),0,E1426/L1426)</f>
        <v>109.07142857142857</v>
      </c>
      <c r="Q1426" s="1" t="s">
        <v>8320</v>
      </c>
      <c r="R1426" s="39" t="s">
        <v>8333</v>
      </c>
      <c r="S1426" s="41">
        <f>(((J1426/60)/60)/24)+DATE(1970,1,1)</f>
        <v>42676.717615740738</v>
      </c>
      <c r="T1426" s="42">
        <f>(((I1426/60)/60)/24)+DATE(1970,1,1)</f>
        <v>42689.759282407409</v>
      </c>
    </row>
    <row r="1427" spans="1:20" customFormat="1" ht="43.5" x14ac:dyDescent="0.35">
      <c r="A1427" s="9">
        <v>1425</v>
      </c>
      <c r="B1427" s="7" t="s">
        <v>1426</v>
      </c>
      <c r="C1427" s="7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2">
        <f>E1427/D1427</f>
        <v>0</v>
      </c>
      <c r="P1427" s="22">
        <f>IF(ISERROR(E1427/L1427),0,E1427/L1427)</f>
        <v>0</v>
      </c>
      <c r="Q1427" s="1" t="s">
        <v>8320</v>
      </c>
      <c r="R1427" s="39" t="s">
        <v>8333</v>
      </c>
      <c r="S1427" s="41">
        <f>(((J1427/60)/60)/24)+DATE(1970,1,1)</f>
        <v>42093.131469907406</v>
      </c>
      <c r="T1427" s="42">
        <f>(((I1427/60)/60)/24)+DATE(1970,1,1)</f>
        <v>42123.131469907406</v>
      </c>
    </row>
    <row r="1428" spans="1:20" customFormat="1" ht="43.5" x14ac:dyDescent="0.35">
      <c r="A1428" s="9">
        <v>1426</v>
      </c>
      <c r="B1428" s="7" t="s">
        <v>1427</v>
      </c>
      <c r="C1428" s="7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2">
        <f>E1428/D1428</f>
        <v>0</v>
      </c>
      <c r="P1428" s="22">
        <f>IF(ISERROR(E1428/L1428),0,E1428/L1428)</f>
        <v>0</v>
      </c>
      <c r="Q1428" s="1" t="s">
        <v>8320</v>
      </c>
      <c r="R1428" s="39" t="s">
        <v>8333</v>
      </c>
      <c r="S1428" s="41">
        <f>(((J1428/60)/60)/24)+DATE(1970,1,1)</f>
        <v>42180.390277777777</v>
      </c>
      <c r="T1428" s="42">
        <f>(((I1428/60)/60)/24)+DATE(1970,1,1)</f>
        <v>42240.390277777777</v>
      </c>
    </row>
    <row r="1429" spans="1:20" customFormat="1" ht="43.5" x14ac:dyDescent="0.35">
      <c r="A1429" s="9">
        <v>1427</v>
      </c>
      <c r="B1429" s="7" t="s">
        <v>1428</v>
      </c>
      <c r="C1429" s="7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2">
        <f>E1429/D1429</f>
        <v>8.3799999999999999E-2</v>
      </c>
      <c r="P1429" s="22">
        <f>IF(ISERROR(E1429/L1429),0,E1429/L1429)</f>
        <v>104.75</v>
      </c>
      <c r="Q1429" s="1" t="s">
        <v>8320</v>
      </c>
      <c r="R1429" s="39" t="s">
        <v>8333</v>
      </c>
      <c r="S1429" s="41">
        <f>(((J1429/60)/60)/24)+DATE(1970,1,1)</f>
        <v>42601.851678240739</v>
      </c>
      <c r="T1429" s="42">
        <f>(((I1429/60)/60)/24)+DATE(1970,1,1)</f>
        <v>42631.851678240739</v>
      </c>
    </row>
    <row r="1430" spans="1:20" customFormat="1" ht="43.5" x14ac:dyDescent="0.35">
      <c r="A1430" s="9">
        <v>1428</v>
      </c>
      <c r="B1430" s="7" t="s">
        <v>1429</v>
      </c>
      <c r="C1430" s="7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2">
        <f>E1430/D1430</f>
        <v>4.4999999999999998E-2</v>
      </c>
      <c r="P1430" s="22">
        <f>IF(ISERROR(E1430/L1430),0,E1430/L1430)</f>
        <v>15</v>
      </c>
      <c r="Q1430" s="1" t="s">
        <v>8320</v>
      </c>
      <c r="R1430" s="39" t="s">
        <v>8333</v>
      </c>
      <c r="S1430" s="41">
        <f>(((J1430/60)/60)/24)+DATE(1970,1,1)</f>
        <v>42432.379826388889</v>
      </c>
      <c r="T1430" s="42">
        <f>(((I1430/60)/60)/24)+DATE(1970,1,1)</f>
        <v>42462.338159722218</v>
      </c>
    </row>
    <row r="1431" spans="1:20" customFormat="1" ht="29" x14ac:dyDescent="0.35">
      <c r="A1431" s="9">
        <v>1429</v>
      </c>
      <c r="B1431" s="7" t="s">
        <v>1430</v>
      </c>
      <c r="C1431" s="7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2">
        <f>E1431/D1431</f>
        <v>0</v>
      </c>
      <c r="P1431" s="22">
        <f>IF(ISERROR(E1431/L1431),0,E1431/L1431)</f>
        <v>0</v>
      </c>
      <c r="Q1431" s="1" t="s">
        <v>8320</v>
      </c>
      <c r="R1431" s="39" t="s">
        <v>8333</v>
      </c>
      <c r="S1431" s="41">
        <f>(((J1431/60)/60)/24)+DATE(1970,1,1)</f>
        <v>42074.060671296291</v>
      </c>
      <c r="T1431" s="42">
        <f>(((I1431/60)/60)/24)+DATE(1970,1,1)</f>
        <v>42104.060671296291</v>
      </c>
    </row>
    <row r="1432" spans="1:20" customFormat="1" ht="43.5" x14ac:dyDescent="0.35">
      <c r="A1432" s="9">
        <v>1430</v>
      </c>
      <c r="B1432" s="7" t="s">
        <v>1431</v>
      </c>
      <c r="C1432" s="7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2">
        <f>E1432/D1432</f>
        <v>8.0600000000000005E-2</v>
      </c>
      <c r="P1432" s="22">
        <f>IF(ISERROR(E1432/L1432),0,E1432/L1432)</f>
        <v>80.599999999999994</v>
      </c>
      <c r="Q1432" s="1" t="s">
        <v>8320</v>
      </c>
      <c r="R1432" s="39" t="s">
        <v>8333</v>
      </c>
      <c r="S1432" s="41">
        <f>(((J1432/60)/60)/24)+DATE(1970,1,1)</f>
        <v>41961.813518518517</v>
      </c>
      <c r="T1432" s="42">
        <f>(((I1432/60)/60)/24)+DATE(1970,1,1)</f>
        <v>41992.813518518517</v>
      </c>
    </row>
    <row r="1433" spans="1:20" customFormat="1" ht="43.5" x14ac:dyDescent="0.35">
      <c r="A1433" s="9">
        <v>1431</v>
      </c>
      <c r="B1433" s="7" t="s">
        <v>1432</v>
      </c>
      <c r="C1433" s="7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2">
        <f>E1433/D1433</f>
        <v>0.31947058823529412</v>
      </c>
      <c r="P1433" s="22">
        <f>IF(ISERROR(E1433/L1433),0,E1433/L1433)</f>
        <v>115.55319148936171</v>
      </c>
      <c r="Q1433" s="1" t="s">
        <v>8320</v>
      </c>
      <c r="R1433" s="39" t="s">
        <v>8333</v>
      </c>
      <c r="S1433" s="41">
        <f>(((J1433/60)/60)/24)+DATE(1970,1,1)</f>
        <v>42304.210833333331</v>
      </c>
      <c r="T1433" s="42">
        <f>(((I1433/60)/60)/24)+DATE(1970,1,1)</f>
        <v>42334.252500000002</v>
      </c>
    </row>
    <row r="1434" spans="1:20" customFormat="1" ht="43.5" x14ac:dyDescent="0.35">
      <c r="A1434" s="9">
        <v>1432</v>
      </c>
      <c r="B1434" s="7" t="s">
        <v>1433</v>
      </c>
      <c r="C1434" s="7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2">
        <f>E1434/D1434</f>
        <v>0</v>
      </c>
      <c r="P1434" s="22">
        <f>IF(ISERROR(E1434/L1434),0,E1434/L1434)</f>
        <v>0</v>
      </c>
      <c r="Q1434" s="1" t="s">
        <v>8320</v>
      </c>
      <c r="R1434" s="39" t="s">
        <v>8333</v>
      </c>
      <c r="S1434" s="41">
        <f>(((J1434/60)/60)/24)+DATE(1970,1,1)</f>
        <v>42175.780416666668</v>
      </c>
      <c r="T1434" s="42">
        <f>(((I1434/60)/60)/24)+DATE(1970,1,1)</f>
        <v>42205.780416666668</v>
      </c>
    </row>
    <row r="1435" spans="1:20" customFormat="1" ht="43.5" x14ac:dyDescent="0.35">
      <c r="A1435" s="9">
        <v>1433</v>
      </c>
      <c r="B1435" s="7" t="s">
        <v>1434</v>
      </c>
      <c r="C1435" s="7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2">
        <f>E1435/D1435</f>
        <v>6.7083333333333328E-2</v>
      </c>
      <c r="P1435" s="22">
        <f>IF(ISERROR(E1435/L1435),0,E1435/L1435)</f>
        <v>80.5</v>
      </c>
      <c r="Q1435" s="1" t="s">
        <v>8320</v>
      </c>
      <c r="R1435" s="39" t="s">
        <v>8333</v>
      </c>
      <c r="S1435" s="41">
        <f>(((J1435/60)/60)/24)+DATE(1970,1,1)</f>
        <v>42673.625868055555</v>
      </c>
      <c r="T1435" s="42">
        <f>(((I1435/60)/60)/24)+DATE(1970,1,1)</f>
        <v>42714.458333333328</v>
      </c>
    </row>
    <row r="1436" spans="1:20" customFormat="1" ht="43.5" x14ac:dyDescent="0.35">
      <c r="A1436" s="9">
        <v>1434</v>
      </c>
      <c r="B1436" s="7" t="s">
        <v>1435</v>
      </c>
      <c r="C1436" s="7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2">
        <f>E1436/D1436</f>
        <v>9.987804878048781E-2</v>
      </c>
      <c r="P1436" s="22">
        <f>IF(ISERROR(E1436/L1436),0,E1436/L1436)</f>
        <v>744.5454545454545</v>
      </c>
      <c r="Q1436" s="1" t="s">
        <v>8320</v>
      </c>
      <c r="R1436" s="39" t="s">
        <v>8333</v>
      </c>
      <c r="S1436" s="41">
        <f>(((J1436/60)/60)/24)+DATE(1970,1,1)</f>
        <v>42142.767106481479</v>
      </c>
      <c r="T1436" s="42">
        <f>(((I1436/60)/60)/24)+DATE(1970,1,1)</f>
        <v>42163.625</v>
      </c>
    </row>
    <row r="1437" spans="1:20" customFormat="1" ht="29" x14ac:dyDescent="0.35">
      <c r="A1437" s="9">
        <v>1435</v>
      </c>
      <c r="B1437" s="7" t="s">
        <v>1436</v>
      </c>
      <c r="C1437" s="7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2">
        <f>E1437/D1437</f>
        <v>1E-3</v>
      </c>
      <c r="P1437" s="22">
        <f>IF(ISERROR(E1437/L1437),0,E1437/L1437)</f>
        <v>7.5</v>
      </c>
      <c r="Q1437" s="1" t="s">
        <v>8320</v>
      </c>
      <c r="R1437" s="39" t="s">
        <v>8333</v>
      </c>
      <c r="S1437" s="41">
        <f>(((J1437/60)/60)/24)+DATE(1970,1,1)</f>
        <v>42258.780324074076</v>
      </c>
      <c r="T1437" s="42">
        <f>(((I1437/60)/60)/24)+DATE(1970,1,1)</f>
        <v>42288.780324074076</v>
      </c>
    </row>
    <row r="1438" spans="1:20" customFormat="1" ht="43.5" x14ac:dyDescent="0.35">
      <c r="A1438" s="9">
        <v>1436</v>
      </c>
      <c r="B1438" s="7" t="s">
        <v>1437</v>
      </c>
      <c r="C1438" s="7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2">
        <f>E1438/D1438</f>
        <v>7.7000000000000002E-3</v>
      </c>
      <c r="P1438" s="22">
        <f>IF(ISERROR(E1438/L1438),0,E1438/L1438)</f>
        <v>38.5</v>
      </c>
      <c r="Q1438" s="1" t="s">
        <v>8320</v>
      </c>
      <c r="R1438" s="39" t="s">
        <v>8333</v>
      </c>
      <c r="S1438" s="41">
        <f>(((J1438/60)/60)/24)+DATE(1970,1,1)</f>
        <v>42391.35019675926</v>
      </c>
      <c r="T1438" s="42">
        <f>(((I1438/60)/60)/24)+DATE(1970,1,1)</f>
        <v>42421.35019675926</v>
      </c>
    </row>
    <row r="1439" spans="1:20" customFormat="1" ht="43.5" x14ac:dyDescent="0.35">
      <c r="A1439" s="9">
        <v>1437</v>
      </c>
      <c r="B1439" s="7" t="s">
        <v>1438</v>
      </c>
      <c r="C1439" s="7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2">
        <f>E1439/D1439</f>
        <v>0.26900000000000002</v>
      </c>
      <c r="P1439" s="22">
        <f>IF(ISERROR(E1439/L1439),0,E1439/L1439)</f>
        <v>36.68181818181818</v>
      </c>
      <c r="Q1439" s="1" t="s">
        <v>8320</v>
      </c>
      <c r="R1439" s="39" t="s">
        <v>8333</v>
      </c>
      <c r="S1439" s="41">
        <f>(((J1439/60)/60)/24)+DATE(1970,1,1)</f>
        <v>41796.531701388885</v>
      </c>
      <c r="T1439" s="42">
        <f>(((I1439/60)/60)/24)+DATE(1970,1,1)</f>
        <v>41833.207638888889</v>
      </c>
    </row>
    <row r="1440" spans="1:20" customFormat="1" ht="43.5" x14ac:dyDescent="0.35">
      <c r="A1440" s="9">
        <v>1438</v>
      </c>
      <c r="B1440" s="7" t="s">
        <v>1439</v>
      </c>
      <c r="C1440" s="7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2">
        <f>E1440/D1440</f>
        <v>0.03</v>
      </c>
      <c r="P1440" s="22">
        <f>IF(ISERROR(E1440/L1440),0,E1440/L1440)</f>
        <v>75</v>
      </c>
      <c r="Q1440" s="1" t="s">
        <v>8320</v>
      </c>
      <c r="R1440" s="39" t="s">
        <v>8333</v>
      </c>
      <c r="S1440" s="41">
        <f>(((J1440/60)/60)/24)+DATE(1970,1,1)</f>
        <v>42457.871516203704</v>
      </c>
      <c r="T1440" s="42">
        <f>(((I1440/60)/60)/24)+DATE(1970,1,1)</f>
        <v>42487.579861111109</v>
      </c>
    </row>
    <row r="1441" spans="1:20" customFormat="1" ht="43.5" x14ac:dyDescent="0.35">
      <c r="A1441" s="9">
        <v>1439</v>
      </c>
      <c r="B1441" s="7" t="s">
        <v>1440</v>
      </c>
      <c r="C1441" s="7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2">
        <f>E1441/D1441</f>
        <v>6.6055045871559637E-2</v>
      </c>
      <c r="P1441" s="22">
        <f>IF(ISERROR(E1441/L1441),0,E1441/L1441)</f>
        <v>30</v>
      </c>
      <c r="Q1441" s="1" t="s">
        <v>8320</v>
      </c>
      <c r="R1441" s="39" t="s">
        <v>8333</v>
      </c>
      <c r="S1441" s="41">
        <f>(((J1441/60)/60)/24)+DATE(1970,1,1)</f>
        <v>42040.829872685179</v>
      </c>
      <c r="T1441" s="42">
        <f>(((I1441/60)/60)/24)+DATE(1970,1,1)</f>
        <v>42070.829872685179</v>
      </c>
    </row>
    <row r="1442" spans="1:20" customFormat="1" ht="43.5" x14ac:dyDescent="0.35">
      <c r="A1442" s="9">
        <v>1440</v>
      </c>
      <c r="B1442" s="7" t="s">
        <v>1441</v>
      </c>
      <c r="C1442" s="7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2">
        <f>E1442/D1442</f>
        <v>7.6923076923076926E-5</v>
      </c>
      <c r="P1442" s="22">
        <f>IF(ISERROR(E1442/L1442),0,E1442/L1442)</f>
        <v>1</v>
      </c>
      <c r="Q1442" s="1" t="s">
        <v>8320</v>
      </c>
      <c r="R1442" s="39" t="s">
        <v>8333</v>
      </c>
      <c r="S1442" s="41">
        <f>(((J1442/60)/60)/24)+DATE(1970,1,1)</f>
        <v>42486.748414351852</v>
      </c>
      <c r="T1442" s="42">
        <f>(((I1442/60)/60)/24)+DATE(1970,1,1)</f>
        <v>42516.748414351852</v>
      </c>
    </row>
    <row r="1443" spans="1:20" customFormat="1" ht="43.5" x14ac:dyDescent="0.35">
      <c r="A1443" s="9">
        <v>1441</v>
      </c>
      <c r="B1443" s="7" t="s">
        <v>1442</v>
      </c>
      <c r="C1443" s="7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2">
        <f>E1443/D1443</f>
        <v>1.1222222222222222E-2</v>
      </c>
      <c r="P1443" s="22">
        <f>IF(ISERROR(E1443/L1443),0,E1443/L1443)</f>
        <v>673.33333333333337</v>
      </c>
      <c r="Q1443" s="1" t="s">
        <v>8320</v>
      </c>
      <c r="R1443" s="39" t="s">
        <v>8333</v>
      </c>
      <c r="S1443" s="41">
        <f>(((J1443/60)/60)/24)+DATE(1970,1,1)</f>
        <v>42198.765844907408</v>
      </c>
      <c r="T1443" s="42">
        <f>(((I1443/60)/60)/24)+DATE(1970,1,1)</f>
        <v>42258.765844907408</v>
      </c>
    </row>
    <row r="1444" spans="1:20" customFormat="1" ht="43.5" x14ac:dyDescent="0.35">
      <c r="A1444" s="9">
        <v>1442</v>
      </c>
      <c r="B1444" s="7" t="s">
        <v>1443</v>
      </c>
      <c r="C1444" s="7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2">
        <f>E1444/D1444</f>
        <v>0</v>
      </c>
      <c r="P1444" s="22">
        <f>IF(ISERROR(E1444/L1444),0,E1444/L1444)</f>
        <v>0</v>
      </c>
      <c r="Q1444" s="1" t="s">
        <v>8320</v>
      </c>
      <c r="R1444" s="39" t="s">
        <v>8333</v>
      </c>
      <c r="S1444" s="41">
        <f>(((J1444/60)/60)/24)+DATE(1970,1,1)</f>
        <v>42485.64534722222</v>
      </c>
      <c r="T1444" s="42">
        <f>(((I1444/60)/60)/24)+DATE(1970,1,1)</f>
        <v>42515.64534722222</v>
      </c>
    </row>
    <row r="1445" spans="1:20" customFormat="1" ht="43.5" x14ac:dyDescent="0.35">
      <c r="A1445" s="9">
        <v>1443</v>
      </c>
      <c r="B1445" s="7" t="s">
        <v>1444</v>
      </c>
      <c r="C1445" s="7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2">
        <f>E1445/D1445</f>
        <v>0</v>
      </c>
      <c r="P1445" s="22">
        <f>IF(ISERROR(E1445/L1445),0,E1445/L1445)</f>
        <v>0</v>
      </c>
      <c r="Q1445" s="1" t="s">
        <v>8320</v>
      </c>
      <c r="R1445" s="39" t="s">
        <v>8333</v>
      </c>
      <c r="S1445" s="41">
        <f>(((J1445/60)/60)/24)+DATE(1970,1,1)</f>
        <v>42707.926030092596</v>
      </c>
      <c r="T1445" s="42">
        <f>(((I1445/60)/60)/24)+DATE(1970,1,1)</f>
        <v>42737.926030092596</v>
      </c>
    </row>
    <row r="1446" spans="1:20" customFormat="1" ht="29" x14ac:dyDescent="0.35">
      <c r="A1446" s="9">
        <v>1444</v>
      </c>
      <c r="B1446" s="7" t="s">
        <v>1445</v>
      </c>
      <c r="C1446" s="7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2">
        <f>E1446/D1446</f>
        <v>0</v>
      </c>
      <c r="P1446" s="22">
        <f>IF(ISERROR(E1446/L1446),0,E1446/L1446)</f>
        <v>0</v>
      </c>
      <c r="Q1446" s="1" t="s">
        <v>8320</v>
      </c>
      <c r="R1446" s="39" t="s">
        <v>8333</v>
      </c>
      <c r="S1446" s="41">
        <f>(((J1446/60)/60)/24)+DATE(1970,1,1)</f>
        <v>42199.873402777783</v>
      </c>
      <c r="T1446" s="42">
        <f>(((I1446/60)/60)/24)+DATE(1970,1,1)</f>
        <v>42259.873402777783</v>
      </c>
    </row>
    <row r="1447" spans="1:20" customFormat="1" ht="43.5" x14ac:dyDescent="0.35">
      <c r="A1447" s="9">
        <v>1445</v>
      </c>
      <c r="B1447" s="7" t="s">
        <v>1446</v>
      </c>
      <c r="C1447" s="7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2">
        <f>E1447/D1447</f>
        <v>0</v>
      </c>
      <c r="P1447" s="22">
        <f>IF(ISERROR(E1447/L1447),0,E1447/L1447)</f>
        <v>0</v>
      </c>
      <c r="Q1447" s="1" t="s">
        <v>8320</v>
      </c>
      <c r="R1447" s="39" t="s">
        <v>8333</v>
      </c>
      <c r="S1447" s="41">
        <f>(((J1447/60)/60)/24)+DATE(1970,1,1)</f>
        <v>42139.542303240742</v>
      </c>
      <c r="T1447" s="42">
        <f>(((I1447/60)/60)/24)+DATE(1970,1,1)</f>
        <v>42169.542303240742</v>
      </c>
    </row>
    <row r="1448" spans="1:20" customFormat="1" ht="43.5" x14ac:dyDescent="0.35">
      <c r="A1448" s="9">
        <v>1446</v>
      </c>
      <c r="B1448" s="7" t="s">
        <v>1447</v>
      </c>
      <c r="C1448" s="7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2">
        <f>E1448/D1448</f>
        <v>0</v>
      </c>
      <c r="P1448" s="22">
        <f>IF(ISERROR(E1448/L1448),0,E1448/L1448)</f>
        <v>0</v>
      </c>
      <c r="Q1448" s="1" t="s">
        <v>8320</v>
      </c>
      <c r="R1448" s="39" t="s">
        <v>8333</v>
      </c>
      <c r="S1448" s="41">
        <f>(((J1448/60)/60)/24)+DATE(1970,1,1)</f>
        <v>42461.447662037041</v>
      </c>
      <c r="T1448" s="42">
        <f>(((I1448/60)/60)/24)+DATE(1970,1,1)</f>
        <v>42481.447662037041</v>
      </c>
    </row>
    <row r="1449" spans="1:20" customFormat="1" ht="29" x14ac:dyDescent="0.35">
      <c r="A1449" s="9">
        <v>1447</v>
      </c>
      <c r="B1449" s="7" t="s">
        <v>1448</v>
      </c>
      <c r="C1449" s="7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2">
        <f>E1449/D1449</f>
        <v>1.4999999999999999E-4</v>
      </c>
      <c r="P1449" s="22">
        <f>IF(ISERROR(E1449/L1449),0,E1449/L1449)</f>
        <v>25</v>
      </c>
      <c r="Q1449" s="1" t="s">
        <v>8320</v>
      </c>
      <c r="R1449" s="39" t="s">
        <v>8333</v>
      </c>
      <c r="S1449" s="41">
        <f>(((J1449/60)/60)/24)+DATE(1970,1,1)</f>
        <v>42529.730717592596</v>
      </c>
      <c r="T1449" s="42">
        <f>(((I1449/60)/60)/24)+DATE(1970,1,1)</f>
        <v>42559.730717592596</v>
      </c>
    </row>
    <row r="1450" spans="1:20" customFormat="1" ht="43.5" x14ac:dyDescent="0.35">
      <c r="A1450" s="9">
        <v>1448</v>
      </c>
      <c r="B1450" s="7" t="s">
        <v>1449</v>
      </c>
      <c r="C1450" s="7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2">
        <f>E1450/D1450</f>
        <v>0</v>
      </c>
      <c r="P1450" s="22">
        <f>IF(ISERROR(E1450/L1450),0,E1450/L1450)</f>
        <v>0</v>
      </c>
      <c r="Q1450" s="1" t="s">
        <v>8320</v>
      </c>
      <c r="R1450" s="39" t="s">
        <v>8333</v>
      </c>
      <c r="S1450" s="41">
        <f>(((J1450/60)/60)/24)+DATE(1970,1,1)</f>
        <v>42115.936550925922</v>
      </c>
      <c r="T1450" s="42">
        <f>(((I1450/60)/60)/24)+DATE(1970,1,1)</f>
        <v>42146.225694444445</v>
      </c>
    </row>
    <row r="1451" spans="1:20" customFormat="1" ht="43.5" x14ac:dyDescent="0.35">
      <c r="A1451" s="9">
        <v>1449</v>
      </c>
      <c r="B1451" s="7" t="s">
        <v>1450</v>
      </c>
      <c r="C1451" s="7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2">
        <f>E1451/D1451</f>
        <v>0</v>
      </c>
      <c r="P1451" s="22">
        <f>IF(ISERROR(E1451/L1451),0,E1451/L1451)</f>
        <v>0</v>
      </c>
      <c r="Q1451" s="1" t="s">
        <v>8320</v>
      </c>
      <c r="R1451" s="39" t="s">
        <v>8333</v>
      </c>
      <c r="S1451" s="41">
        <f>(((J1451/60)/60)/24)+DATE(1970,1,1)</f>
        <v>42086.811400462961</v>
      </c>
      <c r="T1451" s="42">
        <f>(((I1451/60)/60)/24)+DATE(1970,1,1)</f>
        <v>42134.811400462961</v>
      </c>
    </row>
    <row r="1452" spans="1:20" customFormat="1" ht="43.5" x14ac:dyDescent="0.35">
      <c r="A1452" s="9">
        <v>1450</v>
      </c>
      <c r="B1452" s="7" t="s">
        <v>1451</v>
      </c>
      <c r="C1452" s="7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2">
        <f>E1452/D1452</f>
        <v>1.0000000000000001E-5</v>
      </c>
      <c r="P1452" s="22">
        <f>IF(ISERROR(E1452/L1452),0,E1452/L1452)</f>
        <v>1</v>
      </c>
      <c r="Q1452" s="1" t="s">
        <v>8320</v>
      </c>
      <c r="R1452" s="39" t="s">
        <v>8333</v>
      </c>
      <c r="S1452" s="41">
        <f>(((J1452/60)/60)/24)+DATE(1970,1,1)</f>
        <v>42390.171261574069</v>
      </c>
      <c r="T1452" s="42">
        <f>(((I1452/60)/60)/24)+DATE(1970,1,1)</f>
        <v>42420.171261574069</v>
      </c>
    </row>
    <row r="1453" spans="1:20" customFormat="1" ht="29" x14ac:dyDescent="0.35">
      <c r="A1453" s="9">
        <v>1451</v>
      </c>
      <c r="B1453" s="7" t="s">
        <v>1452</v>
      </c>
      <c r="C1453" s="7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2">
        <f>E1453/D1453</f>
        <v>1.0554089709762533E-4</v>
      </c>
      <c r="P1453" s="22">
        <f>IF(ISERROR(E1453/L1453),0,E1453/L1453)</f>
        <v>1</v>
      </c>
      <c r="Q1453" s="1" t="s">
        <v>8320</v>
      </c>
      <c r="R1453" s="39" t="s">
        <v>8333</v>
      </c>
      <c r="S1453" s="41">
        <f>(((J1453/60)/60)/24)+DATE(1970,1,1)</f>
        <v>41931.959016203706</v>
      </c>
      <c r="T1453" s="42">
        <f>(((I1453/60)/60)/24)+DATE(1970,1,1)</f>
        <v>41962.00068287037</v>
      </c>
    </row>
    <row r="1454" spans="1:20" customFormat="1" ht="29" x14ac:dyDescent="0.35">
      <c r="A1454" s="9">
        <v>1452</v>
      </c>
      <c r="B1454" s="7" t="s">
        <v>1453</v>
      </c>
      <c r="C1454" s="7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2">
        <f>E1454/D1454</f>
        <v>0</v>
      </c>
      <c r="P1454" s="22">
        <f>IF(ISERROR(E1454/L1454),0,E1454/L1454)</f>
        <v>0</v>
      </c>
      <c r="Q1454" s="1" t="s">
        <v>8320</v>
      </c>
      <c r="R1454" s="39" t="s">
        <v>8333</v>
      </c>
      <c r="S1454" s="41">
        <f>(((J1454/60)/60)/24)+DATE(1970,1,1)</f>
        <v>41818.703275462962</v>
      </c>
      <c r="T1454" s="42">
        <f>(((I1454/60)/60)/24)+DATE(1970,1,1)</f>
        <v>41848.703275462962</v>
      </c>
    </row>
    <row r="1455" spans="1:20" customFormat="1" ht="43.5" x14ac:dyDescent="0.35">
      <c r="A1455" s="9">
        <v>1453</v>
      </c>
      <c r="B1455" s="7" t="s">
        <v>1454</v>
      </c>
      <c r="C1455" s="7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2">
        <f>E1455/D1455</f>
        <v>0</v>
      </c>
      <c r="P1455" s="22">
        <f>IF(ISERROR(E1455/L1455),0,E1455/L1455)</f>
        <v>0</v>
      </c>
      <c r="Q1455" s="1" t="s">
        <v>8320</v>
      </c>
      <c r="R1455" s="39" t="s">
        <v>8333</v>
      </c>
      <c r="S1455" s="41">
        <f>(((J1455/60)/60)/24)+DATE(1970,1,1)</f>
        <v>42795.696145833332</v>
      </c>
      <c r="T1455" s="42">
        <f>(((I1455/60)/60)/24)+DATE(1970,1,1)</f>
        <v>42840.654479166667</v>
      </c>
    </row>
    <row r="1456" spans="1:20" customFormat="1" ht="43.5" x14ac:dyDescent="0.35">
      <c r="A1456" s="9">
        <v>1454</v>
      </c>
      <c r="B1456" s="7" t="s">
        <v>1455</v>
      </c>
      <c r="C1456" s="7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2">
        <f>E1456/D1456</f>
        <v>8.5714285714285719E-3</v>
      </c>
      <c r="P1456" s="22">
        <f>IF(ISERROR(E1456/L1456),0,E1456/L1456)</f>
        <v>15</v>
      </c>
      <c r="Q1456" s="1" t="s">
        <v>8320</v>
      </c>
      <c r="R1456" s="39" t="s">
        <v>8333</v>
      </c>
      <c r="S1456" s="41">
        <f>(((J1456/60)/60)/24)+DATE(1970,1,1)</f>
        <v>42463.866666666669</v>
      </c>
      <c r="T1456" s="42">
        <f>(((I1456/60)/60)/24)+DATE(1970,1,1)</f>
        <v>42484.915972222225</v>
      </c>
    </row>
    <row r="1457" spans="1:20" customFormat="1" ht="43.5" x14ac:dyDescent="0.35">
      <c r="A1457" s="9">
        <v>1455</v>
      </c>
      <c r="B1457" s="7" t="s">
        <v>1456</v>
      </c>
      <c r="C1457" s="7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2">
        <f>E1457/D1457</f>
        <v>0.105</v>
      </c>
      <c r="P1457" s="22">
        <f>IF(ISERROR(E1457/L1457),0,E1457/L1457)</f>
        <v>225</v>
      </c>
      <c r="Q1457" s="1" t="s">
        <v>8320</v>
      </c>
      <c r="R1457" s="39" t="s">
        <v>8333</v>
      </c>
      <c r="S1457" s="41">
        <f>(((J1457/60)/60)/24)+DATE(1970,1,1)</f>
        <v>41832.672685185185</v>
      </c>
      <c r="T1457" s="42">
        <f>(((I1457/60)/60)/24)+DATE(1970,1,1)</f>
        <v>41887.568749999999</v>
      </c>
    </row>
    <row r="1458" spans="1:20" customFormat="1" x14ac:dyDescent="0.35">
      <c r="A1458" s="9">
        <v>1456</v>
      </c>
      <c r="B1458" s="7" t="s">
        <v>1457</v>
      </c>
      <c r="C1458" s="7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2">
        <f>E1458/D1458</f>
        <v>2.9000000000000001E-2</v>
      </c>
      <c r="P1458" s="22">
        <f>IF(ISERROR(E1458/L1458),0,E1458/L1458)</f>
        <v>48.333333333333336</v>
      </c>
      <c r="Q1458" s="1" t="s">
        <v>8320</v>
      </c>
      <c r="R1458" s="39" t="s">
        <v>8333</v>
      </c>
      <c r="S1458" s="41">
        <f>(((J1458/60)/60)/24)+DATE(1970,1,1)</f>
        <v>42708.668576388889</v>
      </c>
      <c r="T1458" s="42">
        <f>(((I1458/60)/60)/24)+DATE(1970,1,1)</f>
        <v>42738.668576388889</v>
      </c>
    </row>
    <row r="1459" spans="1:20" customFormat="1" ht="29" x14ac:dyDescent="0.35">
      <c r="A1459" s="9">
        <v>1457</v>
      </c>
      <c r="B1459" s="7" t="s">
        <v>1458</v>
      </c>
      <c r="C1459" s="7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2">
        <f>E1459/D1459</f>
        <v>0</v>
      </c>
      <c r="P1459" s="22">
        <f>IF(ISERROR(E1459/L1459),0,E1459/L1459)</f>
        <v>0</v>
      </c>
      <c r="Q1459" s="1" t="s">
        <v>8320</v>
      </c>
      <c r="R1459" s="39" t="s">
        <v>8333</v>
      </c>
      <c r="S1459" s="41">
        <f>(((J1459/60)/60)/24)+DATE(1970,1,1)</f>
        <v>42289.89634259259</v>
      </c>
      <c r="T1459" s="42">
        <f>(((I1459/60)/60)/24)+DATE(1970,1,1)</f>
        <v>42319.938009259262</v>
      </c>
    </row>
    <row r="1460" spans="1:20" customFormat="1" ht="43.5" x14ac:dyDescent="0.35">
      <c r="A1460" s="9">
        <v>1458</v>
      </c>
      <c r="B1460" s="7" t="s">
        <v>1459</v>
      </c>
      <c r="C1460" s="7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2">
        <f>E1460/D1460</f>
        <v>0</v>
      </c>
      <c r="P1460" s="22">
        <f>IF(ISERROR(E1460/L1460),0,E1460/L1460)</f>
        <v>0</v>
      </c>
      <c r="Q1460" s="1" t="s">
        <v>8320</v>
      </c>
      <c r="R1460" s="39" t="s">
        <v>8333</v>
      </c>
      <c r="S1460" s="41">
        <f>(((J1460/60)/60)/24)+DATE(1970,1,1)</f>
        <v>41831.705555555556</v>
      </c>
      <c r="T1460" s="42">
        <f>(((I1460/60)/60)/24)+DATE(1970,1,1)</f>
        <v>41862.166666666664</v>
      </c>
    </row>
    <row r="1461" spans="1:20" customFormat="1" ht="43.5" x14ac:dyDescent="0.35">
      <c r="A1461" s="9">
        <v>1459</v>
      </c>
      <c r="B1461" s="7" t="s">
        <v>1460</v>
      </c>
      <c r="C1461" s="7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2">
        <f>E1461/D1461</f>
        <v>0</v>
      </c>
      <c r="P1461" s="22">
        <f>IF(ISERROR(E1461/L1461),0,E1461/L1461)</f>
        <v>0</v>
      </c>
      <c r="Q1461" s="1" t="s">
        <v>8320</v>
      </c>
      <c r="R1461" s="39" t="s">
        <v>8333</v>
      </c>
      <c r="S1461" s="41">
        <f>(((J1461/60)/60)/24)+DATE(1970,1,1)</f>
        <v>42312.204814814817</v>
      </c>
      <c r="T1461" s="42">
        <f>(((I1461/60)/60)/24)+DATE(1970,1,1)</f>
        <v>42340.725694444445</v>
      </c>
    </row>
    <row r="1462" spans="1:20" customFormat="1" ht="43.5" x14ac:dyDescent="0.35">
      <c r="A1462" s="9">
        <v>1460</v>
      </c>
      <c r="B1462" s="7" t="s">
        <v>1461</v>
      </c>
      <c r="C1462" s="7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2">
        <f>E1462/D1462</f>
        <v>0</v>
      </c>
      <c r="P1462" s="22">
        <f>IF(ISERROR(E1462/L1462),0,E1462/L1462)</f>
        <v>0</v>
      </c>
      <c r="Q1462" s="1" t="s">
        <v>8320</v>
      </c>
      <c r="R1462" s="39" t="s">
        <v>8333</v>
      </c>
      <c r="S1462" s="41">
        <f>(((J1462/60)/60)/24)+DATE(1970,1,1)</f>
        <v>41915.896967592591</v>
      </c>
      <c r="T1462" s="42">
        <f>(((I1462/60)/60)/24)+DATE(1970,1,1)</f>
        <v>41973.989583333328</v>
      </c>
    </row>
    <row r="1463" spans="1:20" customFormat="1" ht="29" x14ac:dyDescent="0.35">
      <c r="A1463" s="9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3" t="s">
        <v>8219</v>
      </c>
      <c r="G1463" s="3" t="s">
        <v>8224</v>
      </c>
      <c r="H1463" s="3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3" t="s">
        <v>8288</v>
      </c>
      <c r="O1463" s="12">
        <f>E1463/D1463</f>
        <v>1.012446</v>
      </c>
      <c r="P1463" s="22">
        <f>IF(ISERROR(E1463/L1463),0,E1463/L1463)</f>
        <v>44.66673529411765</v>
      </c>
      <c r="Q1463" s="1" t="s">
        <v>8320</v>
      </c>
      <c r="R1463" s="39" t="s">
        <v>8362</v>
      </c>
      <c r="S1463" s="41">
        <f>(((J1463/60)/60)/24)+DATE(1970,1,1)</f>
        <v>41899.645300925928</v>
      </c>
      <c r="T1463" s="42">
        <f>(((I1463/60)/60)/24)+DATE(1970,1,1)</f>
        <v>41933</v>
      </c>
    </row>
    <row r="1464" spans="1:20" customFormat="1" ht="29" x14ac:dyDescent="0.35">
      <c r="A1464" s="9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3" t="s">
        <v>8219</v>
      </c>
      <c r="G1464" s="3" t="s">
        <v>8224</v>
      </c>
      <c r="H1464" s="3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3" t="s">
        <v>8288</v>
      </c>
      <c r="O1464" s="12">
        <f>E1464/D1464</f>
        <v>1.085175</v>
      </c>
      <c r="P1464" s="22">
        <f>IF(ISERROR(E1464/L1464),0,E1464/L1464)</f>
        <v>28.937999999999999</v>
      </c>
      <c r="Q1464" s="1" t="s">
        <v>8320</v>
      </c>
      <c r="R1464" s="39" t="s">
        <v>8362</v>
      </c>
      <c r="S1464" s="41">
        <f>(((J1464/60)/60)/24)+DATE(1970,1,1)</f>
        <v>41344.662858796299</v>
      </c>
      <c r="T1464" s="42">
        <f>(((I1464/60)/60)/24)+DATE(1970,1,1)</f>
        <v>41374.662858796299</v>
      </c>
    </row>
    <row r="1465" spans="1:20" customFormat="1" ht="43.5" x14ac:dyDescent="0.35">
      <c r="A1465" s="9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3" t="s">
        <v>8219</v>
      </c>
      <c r="G1465" s="3" t="s">
        <v>8224</v>
      </c>
      <c r="H1465" s="3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3" t="s">
        <v>8288</v>
      </c>
      <c r="O1465" s="12">
        <f>E1465/D1465</f>
        <v>1.4766666666666666</v>
      </c>
      <c r="P1465" s="22">
        <f>IF(ISERROR(E1465/L1465),0,E1465/L1465)</f>
        <v>35.44</v>
      </c>
      <c r="Q1465" s="1" t="s">
        <v>8320</v>
      </c>
      <c r="R1465" s="39" t="s">
        <v>8362</v>
      </c>
      <c r="S1465" s="41">
        <f>(((J1465/60)/60)/24)+DATE(1970,1,1)</f>
        <v>41326.911319444444</v>
      </c>
      <c r="T1465" s="42">
        <f>(((I1465/60)/60)/24)+DATE(1970,1,1)</f>
        <v>41371.869652777779</v>
      </c>
    </row>
    <row r="1466" spans="1:20" customFormat="1" x14ac:dyDescent="0.35">
      <c r="A1466" s="9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3" t="s">
        <v>8219</v>
      </c>
      <c r="G1466" s="3" t="s">
        <v>8224</v>
      </c>
      <c r="H1466" s="3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3" t="s">
        <v>8288</v>
      </c>
      <c r="O1466" s="12">
        <f>E1466/D1466</f>
        <v>1.6319999999999999</v>
      </c>
      <c r="P1466" s="22">
        <f>IF(ISERROR(E1466/L1466),0,E1466/L1466)</f>
        <v>34.871794871794869</v>
      </c>
      <c r="Q1466" s="1" t="s">
        <v>8320</v>
      </c>
      <c r="R1466" s="39" t="s">
        <v>8362</v>
      </c>
      <c r="S1466" s="41">
        <f>(((J1466/60)/60)/24)+DATE(1970,1,1)</f>
        <v>41291.661550925928</v>
      </c>
      <c r="T1466" s="42">
        <f>(((I1466/60)/60)/24)+DATE(1970,1,1)</f>
        <v>41321.661550925928</v>
      </c>
    </row>
    <row r="1467" spans="1:20" customFormat="1" ht="43.5" x14ac:dyDescent="0.35">
      <c r="A1467" s="9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3" t="s">
        <v>8219</v>
      </c>
      <c r="G1467" s="3" t="s">
        <v>8224</v>
      </c>
      <c r="H1467" s="3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3" t="s">
        <v>8288</v>
      </c>
      <c r="O1467" s="12">
        <f>E1467/D1467</f>
        <v>4.5641449999999999</v>
      </c>
      <c r="P1467" s="22">
        <f>IF(ISERROR(E1467/L1467),0,E1467/L1467)</f>
        <v>52.622732513451197</v>
      </c>
      <c r="Q1467" s="1" t="s">
        <v>8320</v>
      </c>
      <c r="R1467" s="39" t="s">
        <v>8362</v>
      </c>
      <c r="S1467" s="41">
        <f>(((J1467/60)/60)/24)+DATE(1970,1,1)</f>
        <v>40959.734398148146</v>
      </c>
      <c r="T1467" s="42">
        <f>(((I1467/60)/60)/24)+DATE(1970,1,1)</f>
        <v>40990.125</v>
      </c>
    </row>
    <row r="1468" spans="1:20" customFormat="1" ht="43.5" x14ac:dyDescent="0.35">
      <c r="A1468" s="9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3" t="s">
        <v>8219</v>
      </c>
      <c r="G1468" s="3" t="s">
        <v>8224</v>
      </c>
      <c r="H1468" s="3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3" t="s">
        <v>8288</v>
      </c>
      <c r="O1468" s="12">
        <f>E1468/D1468</f>
        <v>1.0787731249999999</v>
      </c>
      <c r="P1468" s="22">
        <f>IF(ISERROR(E1468/L1468),0,E1468/L1468)</f>
        <v>69.598266129032254</v>
      </c>
      <c r="Q1468" s="1" t="s">
        <v>8320</v>
      </c>
      <c r="R1468" s="39" t="s">
        <v>8362</v>
      </c>
      <c r="S1468" s="41">
        <f>(((J1468/60)/60)/24)+DATE(1970,1,1)</f>
        <v>42340.172060185185</v>
      </c>
      <c r="T1468" s="42">
        <f>(((I1468/60)/60)/24)+DATE(1970,1,1)</f>
        <v>42381.208333333328</v>
      </c>
    </row>
    <row r="1469" spans="1:20" customFormat="1" ht="29" x14ac:dyDescent="0.35">
      <c r="A1469" s="9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3" t="s">
        <v>8219</v>
      </c>
      <c r="G1469" s="3" t="s">
        <v>8224</v>
      </c>
      <c r="H1469" s="3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3" t="s">
        <v>8288</v>
      </c>
      <c r="O1469" s="12">
        <f>E1469/D1469</f>
        <v>1.1508</v>
      </c>
      <c r="P1469" s="22">
        <f>IF(ISERROR(E1469/L1469),0,E1469/L1469)</f>
        <v>76.72</v>
      </c>
      <c r="Q1469" s="1" t="s">
        <v>8320</v>
      </c>
      <c r="R1469" s="39" t="s">
        <v>8362</v>
      </c>
      <c r="S1469" s="41">
        <f>(((J1469/60)/60)/24)+DATE(1970,1,1)</f>
        <v>40933.80190972222</v>
      </c>
      <c r="T1469" s="42">
        <f>(((I1469/60)/60)/24)+DATE(1970,1,1)</f>
        <v>40993.760243055556</v>
      </c>
    </row>
    <row r="1470" spans="1:20" customFormat="1" ht="43.5" x14ac:dyDescent="0.35">
      <c r="A1470" s="9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3" t="s">
        <v>8219</v>
      </c>
      <c r="G1470" s="3" t="s">
        <v>8224</v>
      </c>
      <c r="H1470" s="3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3" t="s">
        <v>8288</v>
      </c>
      <c r="O1470" s="12">
        <f>E1470/D1470</f>
        <v>1.0236842105263158</v>
      </c>
      <c r="P1470" s="22">
        <f>IF(ISERROR(E1470/L1470),0,E1470/L1470)</f>
        <v>33.191126279863482</v>
      </c>
      <c r="Q1470" s="1" t="s">
        <v>8320</v>
      </c>
      <c r="R1470" s="39" t="s">
        <v>8362</v>
      </c>
      <c r="S1470" s="41">
        <f>(((J1470/60)/60)/24)+DATE(1970,1,1)</f>
        <v>40646.014456018522</v>
      </c>
      <c r="T1470" s="42">
        <f>(((I1470/60)/60)/24)+DATE(1970,1,1)</f>
        <v>40706.014456018522</v>
      </c>
    </row>
    <row r="1471" spans="1:20" customFormat="1" ht="29" x14ac:dyDescent="0.35">
      <c r="A1471" s="9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3" t="s">
        <v>8219</v>
      </c>
      <c r="G1471" s="3" t="s">
        <v>8224</v>
      </c>
      <c r="H1471" s="3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3" t="s">
        <v>8288</v>
      </c>
      <c r="O1471" s="12">
        <f>E1471/D1471</f>
        <v>1.0842485875706214</v>
      </c>
      <c r="P1471" s="22">
        <f>IF(ISERROR(E1471/L1471),0,E1471/L1471)</f>
        <v>149.46417445482865</v>
      </c>
      <c r="Q1471" s="1" t="s">
        <v>8320</v>
      </c>
      <c r="R1471" s="39" t="s">
        <v>8362</v>
      </c>
      <c r="S1471" s="41">
        <f>(((J1471/60)/60)/24)+DATE(1970,1,1)</f>
        <v>41290.598483796297</v>
      </c>
      <c r="T1471" s="42">
        <f>(((I1471/60)/60)/24)+DATE(1970,1,1)</f>
        <v>41320.598483796297</v>
      </c>
    </row>
    <row r="1472" spans="1:20" customFormat="1" ht="43.5" x14ac:dyDescent="0.35">
      <c r="A1472" s="9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3" t="s">
        <v>8219</v>
      </c>
      <c r="G1472" s="3" t="s">
        <v>8224</v>
      </c>
      <c r="H1472" s="3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3" t="s">
        <v>8288</v>
      </c>
      <c r="O1472" s="12">
        <f>E1472/D1472</f>
        <v>1.2513333333333334</v>
      </c>
      <c r="P1472" s="22">
        <f>IF(ISERROR(E1472/L1472),0,E1472/L1472)</f>
        <v>23.172839506172838</v>
      </c>
      <c r="Q1472" s="1" t="s">
        <v>8320</v>
      </c>
      <c r="R1472" s="39" t="s">
        <v>8362</v>
      </c>
      <c r="S1472" s="41">
        <f>(((J1472/60)/60)/24)+DATE(1970,1,1)</f>
        <v>41250.827118055553</v>
      </c>
      <c r="T1472" s="42">
        <f>(((I1472/60)/60)/24)+DATE(1970,1,1)</f>
        <v>41271.827118055553</v>
      </c>
    </row>
    <row r="1473" spans="1:20" customFormat="1" ht="43.5" x14ac:dyDescent="0.35">
      <c r="A1473" s="9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3" t="s">
        <v>8219</v>
      </c>
      <c r="G1473" s="3" t="s">
        <v>8224</v>
      </c>
      <c r="H1473" s="3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3" t="s">
        <v>8288</v>
      </c>
      <c r="O1473" s="12">
        <f>E1473/D1473</f>
        <v>1.03840625</v>
      </c>
      <c r="P1473" s="22">
        <f>IF(ISERROR(E1473/L1473),0,E1473/L1473)</f>
        <v>96.877551020408163</v>
      </c>
      <c r="Q1473" s="1" t="s">
        <v>8320</v>
      </c>
      <c r="R1473" s="39" t="s">
        <v>8362</v>
      </c>
      <c r="S1473" s="41">
        <f>(((J1473/60)/60)/24)+DATE(1970,1,1)</f>
        <v>42073.957569444443</v>
      </c>
      <c r="T1473" s="42">
        <f>(((I1473/60)/60)/24)+DATE(1970,1,1)</f>
        <v>42103.957569444443</v>
      </c>
    </row>
    <row r="1474" spans="1:20" customFormat="1" ht="43.5" x14ac:dyDescent="0.35">
      <c r="A1474" s="9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3" t="s">
        <v>8219</v>
      </c>
      <c r="G1474" s="3" t="s">
        <v>8224</v>
      </c>
      <c r="H1474" s="3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3" t="s">
        <v>8288</v>
      </c>
      <c r="O1474" s="12">
        <f>E1474/D1474</f>
        <v>1.3870400000000001</v>
      </c>
      <c r="P1474" s="22">
        <f>IF(ISERROR(E1474/L1474),0,E1474/L1474)</f>
        <v>103.20238095238095</v>
      </c>
      <c r="Q1474" s="1" t="s">
        <v>8320</v>
      </c>
      <c r="R1474" s="39" t="s">
        <v>8362</v>
      </c>
      <c r="S1474" s="41">
        <f>(((J1474/60)/60)/24)+DATE(1970,1,1)</f>
        <v>41533.542858796296</v>
      </c>
      <c r="T1474" s="42">
        <f>(((I1474/60)/60)/24)+DATE(1970,1,1)</f>
        <v>41563.542858796296</v>
      </c>
    </row>
    <row r="1475" spans="1:20" customFormat="1" x14ac:dyDescent="0.35">
      <c r="A1475" s="9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3" t="s">
        <v>8219</v>
      </c>
      <c r="G1475" s="3" t="s">
        <v>8224</v>
      </c>
      <c r="H1475" s="3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3" t="s">
        <v>8288</v>
      </c>
      <c r="O1475" s="12">
        <f>E1475/D1475</f>
        <v>1.20516</v>
      </c>
      <c r="P1475" s="22">
        <f>IF(ISERROR(E1475/L1475),0,E1475/L1475)</f>
        <v>38.462553191489363</v>
      </c>
      <c r="Q1475" s="1" t="s">
        <v>8320</v>
      </c>
      <c r="R1475" s="39" t="s">
        <v>8362</v>
      </c>
      <c r="S1475" s="41">
        <f>(((J1475/60)/60)/24)+DATE(1970,1,1)</f>
        <v>40939.979618055557</v>
      </c>
      <c r="T1475" s="42">
        <f>(((I1475/60)/60)/24)+DATE(1970,1,1)</f>
        <v>40969.979618055557</v>
      </c>
    </row>
    <row r="1476" spans="1:20" customFormat="1" ht="43.5" x14ac:dyDescent="0.35">
      <c r="A1476" s="9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3" t="s">
        <v>8219</v>
      </c>
      <c r="G1476" s="3" t="s">
        <v>8224</v>
      </c>
      <c r="H1476" s="3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3" t="s">
        <v>8288</v>
      </c>
      <c r="O1476" s="12">
        <f>E1476/D1476</f>
        <v>1.1226666666666667</v>
      </c>
      <c r="P1476" s="22">
        <f>IF(ISERROR(E1476/L1476),0,E1476/L1476)</f>
        <v>44.315789473684212</v>
      </c>
      <c r="Q1476" s="1" t="s">
        <v>8320</v>
      </c>
      <c r="R1476" s="39" t="s">
        <v>8362</v>
      </c>
      <c r="S1476" s="41">
        <f>(((J1476/60)/60)/24)+DATE(1970,1,1)</f>
        <v>41500.727916666663</v>
      </c>
      <c r="T1476" s="42">
        <f>(((I1476/60)/60)/24)+DATE(1970,1,1)</f>
        <v>41530.727916666663</v>
      </c>
    </row>
    <row r="1477" spans="1:20" customFormat="1" ht="43.5" x14ac:dyDescent="0.35">
      <c r="A1477" s="9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3" t="s">
        <v>8219</v>
      </c>
      <c r="G1477" s="3" t="s">
        <v>8224</v>
      </c>
      <c r="H1477" s="3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3" t="s">
        <v>8288</v>
      </c>
      <c r="O1477" s="12">
        <f>E1477/D1477</f>
        <v>1.8866966666666667</v>
      </c>
      <c r="P1477" s="22">
        <f>IF(ISERROR(E1477/L1477),0,E1477/L1477)</f>
        <v>64.173356009070289</v>
      </c>
      <c r="Q1477" s="1" t="s">
        <v>8320</v>
      </c>
      <c r="R1477" s="39" t="s">
        <v>8362</v>
      </c>
      <c r="S1477" s="41">
        <f>(((J1477/60)/60)/24)+DATE(1970,1,1)</f>
        <v>41960.722951388889</v>
      </c>
      <c r="T1477" s="42">
        <f>(((I1477/60)/60)/24)+DATE(1970,1,1)</f>
        <v>41993.207638888889</v>
      </c>
    </row>
    <row r="1478" spans="1:20" customFormat="1" ht="29" x14ac:dyDescent="0.35">
      <c r="A1478" s="9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3" t="s">
        <v>8219</v>
      </c>
      <c r="G1478" s="3" t="s">
        <v>8224</v>
      </c>
      <c r="H1478" s="3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3" t="s">
        <v>8288</v>
      </c>
      <c r="O1478" s="12">
        <f>E1478/D1478</f>
        <v>6.6155466666666669</v>
      </c>
      <c r="P1478" s="22">
        <f>IF(ISERROR(E1478/L1478),0,E1478/L1478)</f>
        <v>43.333275109170302</v>
      </c>
      <c r="Q1478" s="1" t="s">
        <v>8320</v>
      </c>
      <c r="R1478" s="39" t="s">
        <v>8362</v>
      </c>
      <c r="S1478" s="41">
        <f>(((J1478/60)/60)/24)+DATE(1970,1,1)</f>
        <v>40766.041921296295</v>
      </c>
      <c r="T1478" s="42">
        <f>(((I1478/60)/60)/24)+DATE(1970,1,1)</f>
        <v>40796.041921296295</v>
      </c>
    </row>
    <row r="1479" spans="1:20" customFormat="1" ht="43.5" x14ac:dyDescent="0.35">
      <c r="A1479" s="9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3" t="s">
        <v>8219</v>
      </c>
      <c r="G1479" s="3" t="s">
        <v>8224</v>
      </c>
      <c r="H1479" s="3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3" t="s">
        <v>8288</v>
      </c>
      <c r="O1479" s="12">
        <f>E1479/D1479</f>
        <v>1.1131</v>
      </c>
      <c r="P1479" s="22">
        <f>IF(ISERROR(E1479/L1479),0,E1479/L1479)</f>
        <v>90.495934959349597</v>
      </c>
      <c r="Q1479" s="1" t="s">
        <v>8320</v>
      </c>
      <c r="R1479" s="39" t="s">
        <v>8362</v>
      </c>
      <c r="S1479" s="41">
        <f>(((J1479/60)/60)/24)+DATE(1970,1,1)</f>
        <v>40840.615787037037</v>
      </c>
      <c r="T1479" s="42">
        <f>(((I1479/60)/60)/24)+DATE(1970,1,1)</f>
        <v>40900.125</v>
      </c>
    </row>
    <row r="1480" spans="1:20" customFormat="1" ht="43.5" x14ac:dyDescent="0.35">
      <c r="A1480" s="9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3" t="s">
        <v>8219</v>
      </c>
      <c r="G1480" s="3" t="s">
        <v>8224</v>
      </c>
      <c r="H1480" s="3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3" t="s">
        <v>8288</v>
      </c>
      <c r="O1480" s="12">
        <f>E1480/D1480</f>
        <v>11.8161422</v>
      </c>
      <c r="P1480" s="22">
        <f>IF(ISERROR(E1480/L1480),0,E1480/L1480)</f>
        <v>29.187190495010373</v>
      </c>
      <c r="Q1480" s="1" t="s">
        <v>8320</v>
      </c>
      <c r="R1480" s="39" t="s">
        <v>8362</v>
      </c>
      <c r="S1480" s="41">
        <f>(((J1480/60)/60)/24)+DATE(1970,1,1)</f>
        <v>41394.871678240743</v>
      </c>
      <c r="T1480" s="42">
        <f>(((I1480/60)/60)/24)+DATE(1970,1,1)</f>
        <v>41408.871678240743</v>
      </c>
    </row>
    <row r="1481" spans="1:20" customFormat="1" ht="43.5" x14ac:dyDescent="0.35">
      <c r="A1481" s="9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3" t="s">
        <v>8219</v>
      </c>
      <c r="G1481" s="3" t="s">
        <v>8224</v>
      </c>
      <c r="H1481" s="3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3" t="s">
        <v>8288</v>
      </c>
      <c r="O1481" s="12">
        <f>E1481/D1481</f>
        <v>1.37375</v>
      </c>
      <c r="P1481" s="22">
        <f>IF(ISERROR(E1481/L1481),0,E1481/L1481)</f>
        <v>30.95774647887324</v>
      </c>
      <c r="Q1481" s="1" t="s">
        <v>8320</v>
      </c>
      <c r="R1481" s="39" t="s">
        <v>8362</v>
      </c>
      <c r="S1481" s="41">
        <f>(((J1481/60)/60)/24)+DATE(1970,1,1)</f>
        <v>41754.745243055557</v>
      </c>
      <c r="T1481" s="42">
        <f>(((I1481/60)/60)/24)+DATE(1970,1,1)</f>
        <v>41769.165972222225</v>
      </c>
    </row>
    <row r="1482" spans="1:20" customFormat="1" ht="43.5" x14ac:dyDescent="0.35">
      <c r="A1482" s="9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3" t="s">
        <v>8219</v>
      </c>
      <c r="G1482" s="3" t="s">
        <v>8224</v>
      </c>
      <c r="H1482" s="3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3" t="s">
        <v>8288</v>
      </c>
      <c r="O1482" s="12">
        <f>E1482/D1482</f>
        <v>1.170404</v>
      </c>
      <c r="P1482" s="22">
        <f>IF(ISERROR(E1482/L1482),0,E1482/L1482)</f>
        <v>92.157795275590544</v>
      </c>
      <c r="Q1482" s="1" t="s">
        <v>8320</v>
      </c>
      <c r="R1482" s="39" t="s">
        <v>8362</v>
      </c>
      <c r="S1482" s="41">
        <f>(((J1482/60)/60)/24)+DATE(1970,1,1)</f>
        <v>41464.934016203704</v>
      </c>
      <c r="T1482" s="42">
        <f>(((I1482/60)/60)/24)+DATE(1970,1,1)</f>
        <v>41481.708333333336</v>
      </c>
    </row>
    <row r="1483" spans="1:20" customFormat="1" ht="43.5" x14ac:dyDescent="0.35">
      <c r="A1483" s="9">
        <v>1481</v>
      </c>
      <c r="B1483" s="7" t="s">
        <v>1482</v>
      </c>
      <c r="C1483" s="7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2">
        <f>E1483/D1483</f>
        <v>2.1000000000000001E-2</v>
      </c>
      <c r="P1483" s="22">
        <f>IF(ISERROR(E1483/L1483),0,E1483/L1483)</f>
        <v>17.5</v>
      </c>
      <c r="Q1483" s="1" t="s">
        <v>8320</v>
      </c>
      <c r="R1483" s="39" t="s">
        <v>8321</v>
      </c>
      <c r="S1483" s="41">
        <f>(((J1483/60)/60)/24)+DATE(1970,1,1)</f>
        <v>41550.922974537039</v>
      </c>
      <c r="T1483" s="42">
        <f>(((I1483/60)/60)/24)+DATE(1970,1,1)</f>
        <v>41580.922974537039</v>
      </c>
    </row>
    <row r="1484" spans="1:20" customFormat="1" ht="43.5" x14ac:dyDescent="0.35">
      <c r="A1484" s="9">
        <v>1482</v>
      </c>
      <c r="B1484" s="7" t="s">
        <v>1483</v>
      </c>
      <c r="C1484" s="7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2">
        <f>E1484/D1484</f>
        <v>1E-3</v>
      </c>
      <c r="P1484" s="22">
        <f>IF(ISERROR(E1484/L1484),0,E1484/L1484)</f>
        <v>5</v>
      </c>
      <c r="Q1484" s="1" t="s">
        <v>8320</v>
      </c>
      <c r="R1484" s="39" t="s">
        <v>8321</v>
      </c>
      <c r="S1484" s="41">
        <f>(((J1484/60)/60)/24)+DATE(1970,1,1)</f>
        <v>41136.85805555556</v>
      </c>
      <c r="T1484" s="42">
        <f>(((I1484/60)/60)/24)+DATE(1970,1,1)</f>
        <v>41159.32708333333</v>
      </c>
    </row>
    <row r="1485" spans="1:20" customFormat="1" ht="43.5" x14ac:dyDescent="0.35">
      <c r="A1485" s="9">
        <v>1483</v>
      </c>
      <c r="B1485" s="7" t="s">
        <v>1484</v>
      </c>
      <c r="C1485" s="7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2">
        <f>E1485/D1485</f>
        <v>7.1428571428571426E-3</v>
      </c>
      <c r="P1485" s="22">
        <f>IF(ISERROR(E1485/L1485),0,E1485/L1485)</f>
        <v>25</v>
      </c>
      <c r="Q1485" s="1" t="s">
        <v>8320</v>
      </c>
      <c r="R1485" s="39" t="s">
        <v>8321</v>
      </c>
      <c r="S1485" s="41">
        <f>(((J1485/60)/60)/24)+DATE(1970,1,1)</f>
        <v>42548.192997685182</v>
      </c>
      <c r="T1485" s="42">
        <f>(((I1485/60)/60)/24)+DATE(1970,1,1)</f>
        <v>42573.192997685182</v>
      </c>
    </row>
    <row r="1486" spans="1:20" customFormat="1" x14ac:dyDescent="0.35">
      <c r="A1486" s="9">
        <v>1484</v>
      </c>
      <c r="B1486" s="7" t="s">
        <v>1485</v>
      </c>
      <c r="C1486" s="7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2">
        <f>E1486/D1486</f>
        <v>0</v>
      </c>
      <c r="P1486" s="22">
        <f>IF(ISERROR(E1486/L1486),0,E1486/L1486)</f>
        <v>0</v>
      </c>
      <c r="Q1486" s="1" t="s">
        <v>8320</v>
      </c>
      <c r="R1486" s="39" t="s">
        <v>8321</v>
      </c>
      <c r="S1486" s="41">
        <f>(((J1486/60)/60)/24)+DATE(1970,1,1)</f>
        <v>41053.200960648144</v>
      </c>
      <c r="T1486" s="42">
        <f>(((I1486/60)/60)/24)+DATE(1970,1,1)</f>
        <v>41111.618750000001</v>
      </c>
    </row>
    <row r="1487" spans="1:20" customFormat="1" ht="43.5" x14ac:dyDescent="0.35">
      <c r="A1487" s="9">
        <v>1485</v>
      </c>
      <c r="B1487" s="7" t="s">
        <v>1486</v>
      </c>
      <c r="C1487" s="7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2">
        <f>E1487/D1487</f>
        <v>2.2388059701492536E-2</v>
      </c>
      <c r="P1487" s="22">
        <f>IF(ISERROR(E1487/L1487),0,E1487/L1487)</f>
        <v>50</v>
      </c>
      <c r="Q1487" s="1" t="s">
        <v>8320</v>
      </c>
      <c r="R1487" s="39" t="s">
        <v>8321</v>
      </c>
      <c r="S1487" s="41">
        <f>(((J1487/60)/60)/24)+DATE(1970,1,1)</f>
        <v>42130.795983796299</v>
      </c>
      <c r="T1487" s="42">
        <f>(((I1487/60)/60)/24)+DATE(1970,1,1)</f>
        <v>42175.795983796299</v>
      </c>
    </row>
    <row r="1488" spans="1:20" customFormat="1" ht="43.5" x14ac:dyDescent="0.35">
      <c r="A1488" s="9">
        <v>1486</v>
      </c>
      <c r="B1488" s="7" t="s">
        <v>1487</v>
      </c>
      <c r="C1488" s="7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2">
        <f>E1488/D1488</f>
        <v>2.3999999999999998E-3</v>
      </c>
      <c r="P1488" s="22">
        <f>IF(ISERROR(E1488/L1488),0,E1488/L1488)</f>
        <v>16</v>
      </c>
      <c r="Q1488" s="1" t="s">
        <v>8320</v>
      </c>
      <c r="R1488" s="39" t="s">
        <v>8321</v>
      </c>
      <c r="S1488" s="41">
        <f>(((J1488/60)/60)/24)+DATE(1970,1,1)</f>
        <v>42032.168530092589</v>
      </c>
      <c r="T1488" s="42">
        <f>(((I1488/60)/60)/24)+DATE(1970,1,1)</f>
        <v>42062.168530092589</v>
      </c>
    </row>
    <row r="1489" spans="1:20" customFormat="1" ht="43.5" x14ac:dyDescent="0.35">
      <c r="A1489" s="9">
        <v>1487</v>
      </c>
      <c r="B1489" s="7" t="s">
        <v>1488</v>
      </c>
      <c r="C1489" s="7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2">
        <f>E1489/D1489</f>
        <v>0</v>
      </c>
      <c r="P1489" s="22">
        <f>IF(ISERROR(E1489/L1489),0,E1489/L1489)</f>
        <v>0</v>
      </c>
      <c r="Q1489" s="1" t="s">
        <v>8320</v>
      </c>
      <c r="R1489" s="39" t="s">
        <v>8321</v>
      </c>
      <c r="S1489" s="41">
        <f>(((J1489/60)/60)/24)+DATE(1970,1,1)</f>
        <v>42554.917488425926</v>
      </c>
      <c r="T1489" s="42">
        <f>(((I1489/60)/60)/24)+DATE(1970,1,1)</f>
        <v>42584.917488425926</v>
      </c>
    </row>
    <row r="1490" spans="1:20" customFormat="1" ht="29" x14ac:dyDescent="0.35">
      <c r="A1490" s="9">
        <v>1488</v>
      </c>
      <c r="B1490" s="7" t="s">
        <v>1489</v>
      </c>
      <c r="C1490" s="7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2">
        <f>E1490/D1490</f>
        <v>2.4E-2</v>
      </c>
      <c r="P1490" s="22">
        <f>IF(ISERROR(E1490/L1490),0,E1490/L1490)</f>
        <v>60</v>
      </c>
      <c r="Q1490" s="1" t="s">
        <v>8320</v>
      </c>
      <c r="R1490" s="39" t="s">
        <v>8321</v>
      </c>
      <c r="S1490" s="41">
        <f>(((J1490/60)/60)/24)+DATE(1970,1,1)</f>
        <v>41614.563194444447</v>
      </c>
      <c r="T1490" s="42">
        <f>(((I1490/60)/60)/24)+DATE(1970,1,1)</f>
        <v>41644.563194444447</v>
      </c>
    </row>
    <row r="1491" spans="1:20" customFormat="1" ht="43.5" x14ac:dyDescent="0.35">
      <c r="A1491" s="9">
        <v>1489</v>
      </c>
      <c r="B1491" s="7" t="s">
        <v>1490</v>
      </c>
      <c r="C1491" s="7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2">
        <f>E1491/D1491</f>
        <v>0</v>
      </c>
      <c r="P1491" s="22">
        <f>IF(ISERROR(E1491/L1491),0,E1491/L1491)</f>
        <v>0</v>
      </c>
      <c r="Q1491" s="1" t="s">
        <v>8320</v>
      </c>
      <c r="R1491" s="39" t="s">
        <v>8321</v>
      </c>
      <c r="S1491" s="41">
        <f>(((J1491/60)/60)/24)+DATE(1970,1,1)</f>
        <v>41198.611712962964</v>
      </c>
      <c r="T1491" s="42">
        <f>(((I1491/60)/60)/24)+DATE(1970,1,1)</f>
        <v>41228.653379629628</v>
      </c>
    </row>
    <row r="1492" spans="1:20" customFormat="1" ht="43.5" x14ac:dyDescent="0.35">
      <c r="A1492" s="9">
        <v>1490</v>
      </c>
      <c r="B1492" s="7" t="s">
        <v>1491</v>
      </c>
      <c r="C1492" s="7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2">
        <f>E1492/D1492</f>
        <v>0.30862068965517242</v>
      </c>
      <c r="P1492" s="22">
        <f>IF(ISERROR(E1492/L1492),0,E1492/L1492)</f>
        <v>47.10526315789474</v>
      </c>
      <c r="Q1492" s="1" t="s">
        <v>8320</v>
      </c>
      <c r="R1492" s="39" t="s">
        <v>8321</v>
      </c>
      <c r="S1492" s="41">
        <f>(((J1492/60)/60)/24)+DATE(1970,1,1)</f>
        <v>41520.561041666668</v>
      </c>
      <c r="T1492" s="42">
        <f>(((I1492/60)/60)/24)+DATE(1970,1,1)</f>
        <v>41549.561041666668</v>
      </c>
    </row>
    <row r="1493" spans="1:20" customFormat="1" ht="29" x14ac:dyDescent="0.35">
      <c r="A1493" s="9">
        <v>1491</v>
      </c>
      <c r="B1493" s="7" t="s">
        <v>1492</v>
      </c>
      <c r="C1493" s="7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2">
        <f>E1493/D1493</f>
        <v>8.3333333333333329E-2</v>
      </c>
      <c r="P1493" s="22">
        <f>IF(ISERROR(E1493/L1493),0,E1493/L1493)</f>
        <v>100</v>
      </c>
      <c r="Q1493" s="1" t="s">
        <v>8320</v>
      </c>
      <c r="R1493" s="39" t="s">
        <v>8321</v>
      </c>
      <c r="S1493" s="41">
        <f>(((J1493/60)/60)/24)+DATE(1970,1,1)</f>
        <v>41991.713460648149</v>
      </c>
      <c r="T1493" s="42">
        <f>(((I1493/60)/60)/24)+DATE(1970,1,1)</f>
        <v>42050.651388888888</v>
      </c>
    </row>
    <row r="1494" spans="1:20" customFormat="1" ht="43.5" x14ac:dyDescent="0.35">
      <c r="A1494" s="9">
        <v>1492</v>
      </c>
      <c r="B1494" s="7" t="s">
        <v>1493</v>
      </c>
      <c r="C1494" s="7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2">
        <f>E1494/D1494</f>
        <v>7.4999999999999997E-3</v>
      </c>
      <c r="P1494" s="22">
        <f>IF(ISERROR(E1494/L1494),0,E1494/L1494)</f>
        <v>15</v>
      </c>
      <c r="Q1494" s="1" t="s">
        <v>8320</v>
      </c>
      <c r="R1494" s="39" t="s">
        <v>8321</v>
      </c>
      <c r="S1494" s="41">
        <f>(((J1494/60)/60)/24)+DATE(1970,1,1)</f>
        <v>40682.884791666671</v>
      </c>
      <c r="T1494" s="42">
        <f>(((I1494/60)/60)/24)+DATE(1970,1,1)</f>
        <v>40712.884791666671</v>
      </c>
    </row>
    <row r="1495" spans="1:20" customFormat="1" ht="29" x14ac:dyDescent="0.35">
      <c r="A1495" s="9">
        <v>1493</v>
      </c>
      <c r="B1495" s="7" t="s">
        <v>1494</v>
      </c>
      <c r="C1495" s="7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2">
        <f>E1495/D1495</f>
        <v>0</v>
      </c>
      <c r="P1495" s="22">
        <f>IF(ISERROR(E1495/L1495),0,E1495/L1495)</f>
        <v>0</v>
      </c>
      <c r="Q1495" s="1" t="s">
        <v>8320</v>
      </c>
      <c r="R1495" s="39" t="s">
        <v>8321</v>
      </c>
      <c r="S1495" s="41">
        <f>(((J1495/60)/60)/24)+DATE(1970,1,1)</f>
        <v>41411.866608796299</v>
      </c>
      <c r="T1495" s="42">
        <f>(((I1495/60)/60)/24)+DATE(1970,1,1)</f>
        <v>41441.866608796299</v>
      </c>
    </row>
    <row r="1496" spans="1:20" customFormat="1" ht="43.5" x14ac:dyDescent="0.35">
      <c r="A1496" s="9">
        <v>1494</v>
      </c>
      <c r="B1496" s="7" t="s">
        <v>1495</v>
      </c>
      <c r="C1496" s="7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2">
        <f>E1496/D1496</f>
        <v>8.8999999999999996E-2</v>
      </c>
      <c r="P1496" s="22">
        <f>IF(ISERROR(E1496/L1496),0,E1496/L1496)</f>
        <v>40.454545454545453</v>
      </c>
      <c r="Q1496" s="1" t="s">
        <v>8320</v>
      </c>
      <c r="R1496" s="39" t="s">
        <v>8321</v>
      </c>
      <c r="S1496" s="41">
        <f>(((J1496/60)/60)/24)+DATE(1970,1,1)</f>
        <v>42067.722372685181</v>
      </c>
      <c r="T1496" s="42">
        <f>(((I1496/60)/60)/24)+DATE(1970,1,1)</f>
        <v>42097.651388888888</v>
      </c>
    </row>
    <row r="1497" spans="1:20" customFormat="1" ht="29" x14ac:dyDescent="0.35">
      <c r="A1497" s="9">
        <v>1495</v>
      </c>
      <c r="B1497" s="7" t="s">
        <v>1496</v>
      </c>
      <c r="C1497" s="7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2">
        <f>E1497/D1497</f>
        <v>0</v>
      </c>
      <c r="P1497" s="22">
        <f>IF(ISERROR(E1497/L1497),0,E1497/L1497)</f>
        <v>0</v>
      </c>
      <c r="Q1497" s="1" t="s">
        <v>8320</v>
      </c>
      <c r="R1497" s="39" t="s">
        <v>8321</v>
      </c>
      <c r="S1497" s="41">
        <f>(((J1497/60)/60)/24)+DATE(1970,1,1)</f>
        <v>40752.789710648147</v>
      </c>
      <c r="T1497" s="42">
        <f>(((I1497/60)/60)/24)+DATE(1970,1,1)</f>
        <v>40782.789710648147</v>
      </c>
    </row>
    <row r="1498" spans="1:20" customFormat="1" ht="43.5" x14ac:dyDescent="0.35">
      <c r="A1498" s="9">
        <v>1496</v>
      </c>
      <c r="B1498" s="7" t="s">
        <v>1497</v>
      </c>
      <c r="C1498" s="7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2">
        <f>E1498/D1498</f>
        <v>0</v>
      </c>
      <c r="P1498" s="22">
        <f>IF(ISERROR(E1498/L1498),0,E1498/L1498)</f>
        <v>0</v>
      </c>
      <c r="Q1498" s="1" t="s">
        <v>8320</v>
      </c>
      <c r="R1498" s="39" t="s">
        <v>8321</v>
      </c>
      <c r="S1498" s="41">
        <f>(((J1498/60)/60)/24)+DATE(1970,1,1)</f>
        <v>41838.475219907406</v>
      </c>
      <c r="T1498" s="42">
        <f>(((I1498/60)/60)/24)+DATE(1970,1,1)</f>
        <v>41898.475219907406</v>
      </c>
    </row>
    <row r="1499" spans="1:20" customFormat="1" ht="43.5" x14ac:dyDescent="0.35">
      <c r="A1499" s="9">
        <v>1497</v>
      </c>
      <c r="B1499" s="7" t="s">
        <v>1498</v>
      </c>
      <c r="C1499" s="7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2">
        <f>E1499/D1499</f>
        <v>6.666666666666667E-5</v>
      </c>
      <c r="P1499" s="22">
        <f>IF(ISERROR(E1499/L1499),0,E1499/L1499)</f>
        <v>1</v>
      </c>
      <c r="Q1499" s="1" t="s">
        <v>8320</v>
      </c>
      <c r="R1499" s="39" t="s">
        <v>8321</v>
      </c>
      <c r="S1499" s="41">
        <f>(((J1499/60)/60)/24)+DATE(1970,1,1)</f>
        <v>41444.64261574074</v>
      </c>
      <c r="T1499" s="42">
        <f>(((I1499/60)/60)/24)+DATE(1970,1,1)</f>
        <v>41486.821527777778</v>
      </c>
    </row>
    <row r="1500" spans="1:20" customFormat="1" ht="43.5" x14ac:dyDescent="0.35">
      <c r="A1500" s="9">
        <v>1498</v>
      </c>
      <c r="B1500" s="7" t="s">
        <v>1499</v>
      </c>
      <c r="C1500" s="7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2">
        <f>E1500/D1500</f>
        <v>1.9E-2</v>
      </c>
      <c r="P1500" s="22">
        <f>IF(ISERROR(E1500/L1500),0,E1500/L1500)</f>
        <v>19</v>
      </c>
      <c r="Q1500" s="1" t="s">
        <v>8320</v>
      </c>
      <c r="R1500" s="39" t="s">
        <v>8321</v>
      </c>
      <c r="S1500" s="41">
        <f>(((J1500/60)/60)/24)+DATE(1970,1,1)</f>
        <v>41840.983541666668</v>
      </c>
      <c r="T1500" s="42">
        <f>(((I1500/60)/60)/24)+DATE(1970,1,1)</f>
        <v>41885.983541666668</v>
      </c>
    </row>
    <row r="1501" spans="1:20" customFormat="1" ht="43.5" x14ac:dyDescent="0.35">
      <c r="A1501" s="9">
        <v>1499</v>
      </c>
      <c r="B1501" s="7" t="s">
        <v>1500</v>
      </c>
      <c r="C1501" s="7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2">
        <f>E1501/D1501</f>
        <v>2.5000000000000001E-3</v>
      </c>
      <c r="P1501" s="22">
        <f>IF(ISERROR(E1501/L1501),0,E1501/L1501)</f>
        <v>5</v>
      </c>
      <c r="Q1501" s="1" t="s">
        <v>8320</v>
      </c>
      <c r="R1501" s="39" t="s">
        <v>8321</v>
      </c>
      <c r="S1501" s="41">
        <f>(((J1501/60)/60)/24)+DATE(1970,1,1)</f>
        <v>42527.007326388892</v>
      </c>
      <c r="T1501" s="42">
        <f>(((I1501/60)/60)/24)+DATE(1970,1,1)</f>
        <v>42587.007326388892</v>
      </c>
    </row>
    <row r="1502" spans="1:20" customFormat="1" ht="43.5" x14ac:dyDescent="0.35">
      <c r="A1502" s="9">
        <v>1500</v>
      </c>
      <c r="B1502" s="7" t="s">
        <v>1501</v>
      </c>
      <c r="C1502" s="7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2">
        <f>E1502/D1502</f>
        <v>0.25035714285714283</v>
      </c>
      <c r="P1502" s="22">
        <f>IF(ISERROR(E1502/L1502),0,E1502/L1502)</f>
        <v>46.733333333333334</v>
      </c>
      <c r="Q1502" s="1" t="s">
        <v>8320</v>
      </c>
      <c r="R1502" s="39" t="s">
        <v>8321</v>
      </c>
      <c r="S1502" s="41">
        <f>(((J1502/60)/60)/24)+DATE(1970,1,1)</f>
        <v>41365.904594907406</v>
      </c>
      <c r="T1502" s="42">
        <f>(((I1502/60)/60)/24)+DATE(1970,1,1)</f>
        <v>41395.904594907406</v>
      </c>
    </row>
    <row r="1503" spans="1:20" customFormat="1" ht="29" x14ac:dyDescent="0.35">
      <c r="A1503" s="9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3" t="s">
        <v>8219</v>
      </c>
      <c r="G1503" s="3" t="s">
        <v>8229</v>
      </c>
      <c r="H1503" s="3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3" t="s">
        <v>8285</v>
      </c>
      <c r="O1503" s="12">
        <f>E1503/D1503</f>
        <v>1.6633076923076924</v>
      </c>
      <c r="P1503" s="22">
        <f>IF(ISERROR(E1503/L1503),0,E1503/L1503)</f>
        <v>97.731073446327684</v>
      </c>
      <c r="Q1503" s="1" t="s">
        <v>8334</v>
      </c>
      <c r="R1503" s="39" t="s">
        <v>8339</v>
      </c>
      <c r="S1503" s="41">
        <f>(((J1503/60)/60)/24)+DATE(1970,1,1)</f>
        <v>42163.583599537036</v>
      </c>
      <c r="T1503" s="42">
        <f>(((I1503/60)/60)/24)+DATE(1970,1,1)</f>
        <v>42193.583599537036</v>
      </c>
    </row>
    <row r="1504" spans="1:20" customFormat="1" ht="43.5" x14ac:dyDescent="0.35">
      <c r="A1504" s="9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3" t="s">
        <v>8219</v>
      </c>
      <c r="G1504" s="3" t="s">
        <v>8225</v>
      </c>
      <c r="H1504" s="3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3" t="s">
        <v>8285</v>
      </c>
      <c r="O1504" s="12">
        <f>E1504/D1504</f>
        <v>1.0144545454545455</v>
      </c>
      <c r="P1504" s="22">
        <f>IF(ISERROR(E1504/L1504),0,E1504/L1504)</f>
        <v>67.835866261398181</v>
      </c>
      <c r="Q1504" s="1" t="s">
        <v>8334</v>
      </c>
      <c r="R1504" s="39" t="s">
        <v>8339</v>
      </c>
      <c r="S1504" s="41">
        <f>(((J1504/60)/60)/24)+DATE(1970,1,1)</f>
        <v>42426.542592592596</v>
      </c>
      <c r="T1504" s="42">
        <f>(((I1504/60)/60)/24)+DATE(1970,1,1)</f>
        <v>42454.916666666672</v>
      </c>
    </row>
    <row r="1505" spans="1:20" customFormat="1" ht="43.5" x14ac:dyDescent="0.35">
      <c r="A1505" s="9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3" t="s">
        <v>8219</v>
      </c>
      <c r="G1505" s="3" t="s">
        <v>8242</v>
      </c>
      <c r="H1505" s="3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3" t="s">
        <v>8285</v>
      </c>
      <c r="O1505" s="12">
        <f>E1505/D1505</f>
        <v>1.0789146666666667</v>
      </c>
      <c r="P1505" s="22">
        <f>IF(ISERROR(E1505/L1505),0,E1505/L1505)</f>
        <v>56.98492957746479</v>
      </c>
      <c r="Q1505" s="1" t="s">
        <v>8334</v>
      </c>
      <c r="R1505" s="39" t="s">
        <v>8339</v>
      </c>
      <c r="S1505" s="41">
        <f>(((J1505/60)/60)/24)+DATE(1970,1,1)</f>
        <v>42606.347233796296</v>
      </c>
      <c r="T1505" s="42">
        <f>(((I1505/60)/60)/24)+DATE(1970,1,1)</f>
        <v>42666.347233796296</v>
      </c>
    </row>
    <row r="1506" spans="1:20" customFormat="1" ht="29" x14ac:dyDescent="0.35">
      <c r="A1506" s="9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3" t="s">
        <v>8219</v>
      </c>
      <c r="G1506" s="3" t="s">
        <v>8225</v>
      </c>
      <c r="H1506" s="3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3" t="s">
        <v>8285</v>
      </c>
      <c r="O1506" s="12">
        <f>E1506/D1506</f>
        <v>2.7793846153846156</v>
      </c>
      <c r="P1506" s="22">
        <f>IF(ISERROR(E1506/L1506),0,E1506/L1506)</f>
        <v>67.159851301115239</v>
      </c>
      <c r="Q1506" s="1" t="s">
        <v>8334</v>
      </c>
      <c r="R1506" s="39" t="s">
        <v>8339</v>
      </c>
      <c r="S1506" s="41">
        <f>(((J1506/60)/60)/24)+DATE(1970,1,1)</f>
        <v>41772.657685185186</v>
      </c>
      <c r="T1506" s="42">
        <f>(((I1506/60)/60)/24)+DATE(1970,1,1)</f>
        <v>41800.356249999997</v>
      </c>
    </row>
    <row r="1507" spans="1:20" customFormat="1" ht="43.5" x14ac:dyDescent="0.35">
      <c r="A1507" s="9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3" t="s">
        <v>8219</v>
      </c>
      <c r="G1507" s="3" t="s">
        <v>8236</v>
      </c>
      <c r="H1507" s="3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3" t="s">
        <v>8285</v>
      </c>
      <c r="O1507" s="12">
        <f>E1507/D1507</f>
        <v>1.0358125</v>
      </c>
      <c r="P1507" s="22">
        <f>IF(ISERROR(E1507/L1507),0,E1507/L1507)</f>
        <v>48.037681159420288</v>
      </c>
      <c r="Q1507" s="1" t="s">
        <v>8334</v>
      </c>
      <c r="R1507" s="39" t="s">
        <v>8339</v>
      </c>
      <c r="S1507" s="41">
        <f>(((J1507/60)/60)/24)+DATE(1970,1,1)</f>
        <v>42414.44332175926</v>
      </c>
      <c r="T1507" s="42">
        <f>(((I1507/60)/60)/24)+DATE(1970,1,1)</f>
        <v>42451.834027777775</v>
      </c>
    </row>
    <row r="1508" spans="1:20" customFormat="1" ht="43.5" x14ac:dyDescent="0.35">
      <c r="A1508" s="9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3" t="s">
        <v>8219</v>
      </c>
      <c r="G1508" s="3" t="s">
        <v>8225</v>
      </c>
      <c r="H1508" s="3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3" t="s">
        <v>8285</v>
      </c>
      <c r="O1508" s="12">
        <f>E1508/D1508</f>
        <v>1.1140000000000001</v>
      </c>
      <c r="P1508" s="22">
        <f>IF(ISERROR(E1508/L1508),0,E1508/L1508)</f>
        <v>38.860465116279073</v>
      </c>
      <c r="Q1508" s="1" t="s">
        <v>8334</v>
      </c>
      <c r="R1508" s="39" t="s">
        <v>8339</v>
      </c>
      <c r="S1508" s="41">
        <f>(((J1508/60)/60)/24)+DATE(1970,1,1)</f>
        <v>41814.785925925928</v>
      </c>
      <c r="T1508" s="42">
        <f>(((I1508/60)/60)/24)+DATE(1970,1,1)</f>
        <v>41844.785925925928</v>
      </c>
    </row>
    <row r="1509" spans="1:20" customFormat="1" ht="43.5" x14ac:dyDescent="0.35">
      <c r="A1509" s="9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3" t="s">
        <v>8219</v>
      </c>
      <c r="G1509" s="3" t="s">
        <v>8224</v>
      </c>
      <c r="H1509" s="3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3" t="s">
        <v>8285</v>
      </c>
      <c r="O1509" s="12">
        <f>E1509/D1509</f>
        <v>2.15</v>
      </c>
      <c r="P1509" s="22">
        <f>IF(ISERROR(E1509/L1509),0,E1509/L1509)</f>
        <v>78.181818181818187</v>
      </c>
      <c r="Q1509" s="1" t="s">
        <v>8334</v>
      </c>
      <c r="R1509" s="39" t="s">
        <v>8339</v>
      </c>
      <c r="S1509" s="41">
        <f>(((J1509/60)/60)/24)+DATE(1970,1,1)</f>
        <v>40254.450335648151</v>
      </c>
      <c r="T1509" s="42">
        <f>(((I1509/60)/60)/24)+DATE(1970,1,1)</f>
        <v>40313.340277777781</v>
      </c>
    </row>
    <row r="1510" spans="1:20" customFormat="1" ht="43.5" x14ac:dyDescent="0.35">
      <c r="A1510" s="9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3" t="s">
        <v>8219</v>
      </c>
      <c r="G1510" s="3" t="s">
        <v>8224</v>
      </c>
      <c r="H1510" s="3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3" t="s">
        <v>8285</v>
      </c>
      <c r="O1510" s="12">
        <f>E1510/D1510</f>
        <v>1.1076216216216217</v>
      </c>
      <c r="P1510" s="22">
        <f>IF(ISERROR(E1510/L1510),0,E1510/L1510)</f>
        <v>97.113744075829388</v>
      </c>
      <c r="Q1510" s="1" t="s">
        <v>8334</v>
      </c>
      <c r="R1510" s="39" t="s">
        <v>8339</v>
      </c>
      <c r="S1510" s="41">
        <f>(((J1510/60)/60)/24)+DATE(1970,1,1)</f>
        <v>41786.614363425928</v>
      </c>
      <c r="T1510" s="42">
        <f>(((I1510/60)/60)/24)+DATE(1970,1,1)</f>
        <v>41817.614363425928</v>
      </c>
    </row>
    <row r="1511" spans="1:20" customFormat="1" ht="43.5" x14ac:dyDescent="0.35">
      <c r="A1511" s="9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3" t="s">
        <v>8219</v>
      </c>
      <c r="G1511" s="3" t="s">
        <v>8236</v>
      </c>
      <c r="H1511" s="3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3" t="s">
        <v>8285</v>
      </c>
      <c r="O1511" s="12">
        <f>E1511/D1511</f>
        <v>1.2364125714285714</v>
      </c>
      <c r="P1511" s="22">
        <f>IF(ISERROR(E1511/L1511),0,E1511/L1511)</f>
        <v>110.39397959183674</v>
      </c>
      <c r="Q1511" s="1" t="s">
        <v>8334</v>
      </c>
      <c r="R1511" s="39" t="s">
        <v>8339</v>
      </c>
      <c r="S1511" s="41">
        <f>(((J1511/60)/60)/24)+DATE(1970,1,1)</f>
        <v>42751.533391203702</v>
      </c>
      <c r="T1511" s="42">
        <f>(((I1511/60)/60)/24)+DATE(1970,1,1)</f>
        <v>42780.957638888889</v>
      </c>
    </row>
    <row r="1512" spans="1:20" customFormat="1" ht="43.5" x14ac:dyDescent="0.35">
      <c r="A1512" s="9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3" t="s">
        <v>8219</v>
      </c>
      <c r="G1512" s="3" t="s">
        <v>8225</v>
      </c>
      <c r="H1512" s="3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3" t="s">
        <v>8285</v>
      </c>
      <c r="O1512" s="12">
        <f>E1512/D1512</f>
        <v>1.0103500000000001</v>
      </c>
      <c r="P1512" s="22">
        <f>IF(ISERROR(E1512/L1512),0,E1512/L1512)</f>
        <v>39.91506172839506</v>
      </c>
      <c r="Q1512" s="1" t="s">
        <v>8334</v>
      </c>
      <c r="R1512" s="39" t="s">
        <v>8339</v>
      </c>
      <c r="S1512" s="41">
        <f>(((J1512/60)/60)/24)+DATE(1970,1,1)</f>
        <v>41809.385162037033</v>
      </c>
      <c r="T1512" s="42">
        <f>(((I1512/60)/60)/24)+DATE(1970,1,1)</f>
        <v>41839.385162037033</v>
      </c>
    </row>
    <row r="1513" spans="1:20" customFormat="1" ht="43.5" x14ac:dyDescent="0.35">
      <c r="A1513" s="9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3" t="s">
        <v>8219</v>
      </c>
      <c r="G1513" s="3" t="s">
        <v>8224</v>
      </c>
      <c r="H1513" s="3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3" t="s">
        <v>8285</v>
      </c>
      <c r="O1513" s="12">
        <f>E1513/D1513</f>
        <v>1.1179285714285714</v>
      </c>
      <c r="P1513" s="22">
        <f>IF(ISERROR(E1513/L1513),0,E1513/L1513)</f>
        <v>75.975728155339809</v>
      </c>
      <c r="Q1513" s="1" t="s">
        <v>8334</v>
      </c>
      <c r="R1513" s="39" t="s">
        <v>8339</v>
      </c>
      <c r="S1513" s="41">
        <f>(((J1513/60)/60)/24)+DATE(1970,1,1)</f>
        <v>42296.583379629628</v>
      </c>
      <c r="T1513" s="42">
        <f>(((I1513/60)/60)/24)+DATE(1970,1,1)</f>
        <v>42326.625046296293</v>
      </c>
    </row>
    <row r="1514" spans="1:20" customFormat="1" ht="43.5" x14ac:dyDescent="0.35">
      <c r="A1514" s="9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3" t="s">
        <v>8219</v>
      </c>
      <c r="G1514" s="3" t="s">
        <v>8224</v>
      </c>
      <c r="H1514" s="3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3" t="s">
        <v>8285</v>
      </c>
      <c r="O1514" s="12">
        <f>E1514/D1514</f>
        <v>5.5877142857142861</v>
      </c>
      <c r="P1514" s="22">
        <f>IF(ISERROR(E1514/L1514),0,E1514/L1514)</f>
        <v>58.379104477611939</v>
      </c>
      <c r="Q1514" s="1" t="s">
        <v>8334</v>
      </c>
      <c r="R1514" s="39" t="s">
        <v>8339</v>
      </c>
      <c r="S1514" s="41">
        <f>(((J1514/60)/60)/24)+DATE(1970,1,1)</f>
        <v>42741.684479166666</v>
      </c>
      <c r="T1514" s="42">
        <f>(((I1514/60)/60)/24)+DATE(1970,1,1)</f>
        <v>42771.684479166666</v>
      </c>
    </row>
    <row r="1515" spans="1:20" customFormat="1" ht="43.5" x14ac:dyDescent="0.35">
      <c r="A1515" s="9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3" t="s">
        <v>8219</v>
      </c>
      <c r="G1515" s="3" t="s">
        <v>8225</v>
      </c>
      <c r="H1515" s="3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3" t="s">
        <v>8285</v>
      </c>
      <c r="O1515" s="12">
        <f>E1515/D1515</f>
        <v>1.5001875</v>
      </c>
      <c r="P1515" s="22">
        <f>IF(ISERROR(E1515/L1515),0,E1515/L1515)</f>
        <v>55.82093023255814</v>
      </c>
      <c r="Q1515" s="1" t="s">
        <v>8334</v>
      </c>
      <c r="R1515" s="39" t="s">
        <v>8339</v>
      </c>
      <c r="S1515" s="41">
        <f>(((J1515/60)/60)/24)+DATE(1970,1,1)</f>
        <v>41806.637337962966</v>
      </c>
      <c r="T1515" s="42">
        <f>(((I1515/60)/60)/24)+DATE(1970,1,1)</f>
        <v>41836.637337962966</v>
      </c>
    </row>
    <row r="1516" spans="1:20" customFormat="1" ht="43.5" x14ac:dyDescent="0.35">
      <c r="A1516" s="9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3" t="s">
        <v>8219</v>
      </c>
      <c r="G1516" s="3" t="s">
        <v>8224</v>
      </c>
      <c r="H1516" s="3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3" t="s">
        <v>8285</v>
      </c>
      <c r="O1516" s="12">
        <f>E1516/D1516</f>
        <v>1.0647599999999999</v>
      </c>
      <c r="P1516" s="22">
        <f>IF(ISERROR(E1516/L1516),0,E1516/L1516)</f>
        <v>151.24431818181819</v>
      </c>
      <c r="Q1516" s="1" t="s">
        <v>8334</v>
      </c>
      <c r="R1516" s="39" t="s">
        <v>8339</v>
      </c>
      <c r="S1516" s="41">
        <f>(((J1516/60)/60)/24)+DATE(1970,1,1)</f>
        <v>42234.597685185188</v>
      </c>
      <c r="T1516" s="42">
        <f>(((I1516/60)/60)/24)+DATE(1970,1,1)</f>
        <v>42274.597685185188</v>
      </c>
    </row>
    <row r="1517" spans="1:20" customFormat="1" ht="43.5" x14ac:dyDescent="0.35">
      <c r="A1517" s="9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3" t="s">
        <v>8219</v>
      </c>
      <c r="G1517" s="3" t="s">
        <v>8234</v>
      </c>
      <c r="H1517" s="3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3" t="s">
        <v>8285</v>
      </c>
      <c r="O1517" s="12">
        <f>E1517/D1517</f>
        <v>1.57189</v>
      </c>
      <c r="P1517" s="22">
        <f>IF(ISERROR(E1517/L1517),0,E1517/L1517)</f>
        <v>849.67027027027029</v>
      </c>
      <c r="Q1517" s="1" t="s">
        <v>8334</v>
      </c>
      <c r="R1517" s="39" t="s">
        <v>8339</v>
      </c>
      <c r="S1517" s="41">
        <f>(((J1517/60)/60)/24)+DATE(1970,1,1)</f>
        <v>42415.253437499996</v>
      </c>
      <c r="T1517" s="42">
        <f>(((I1517/60)/60)/24)+DATE(1970,1,1)</f>
        <v>42445.211770833332</v>
      </c>
    </row>
    <row r="1518" spans="1:20" customFormat="1" ht="43.5" x14ac:dyDescent="0.35">
      <c r="A1518" s="9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3" t="s">
        <v>8219</v>
      </c>
      <c r="G1518" s="3" t="s">
        <v>8224</v>
      </c>
      <c r="H1518" s="3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3" t="s">
        <v>8285</v>
      </c>
      <c r="O1518" s="12">
        <f>E1518/D1518</f>
        <v>1.0865882352941176</v>
      </c>
      <c r="P1518" s="22">
        <f>IF(ISERROR(E1518/L1518),0,E1518/L1518)</f>
        <v>159.24137931034483</v>
      </c>
      <c r="Q1518" s="1" t="s">
        <v>8334</v>
      </c>
      <c r="R1518" s="39" t="s">
        <v>8339</v>
      </c>
      <c r="S1518" s="41">
        <f>(((J1518/60)/60)/24)+DATE(1970,1,1)</f>
        <v>42619.466342592597</v>
      </c>
      <c r="T1518" s="42">
        <f>(((I1518/60)/60)/24)+DATE(1970,1,1)</f>
        <v>42649.583333333328</v>
      </c>
    </row>
    <row r="1519" spans="1:20" customFormat="1" ht="43.5" x14ac:dyDescent="0.35">
      <c r="A1519" s="9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3" t="s">
        <v>8219</v>
      </c>
      <c r="G1519" s="3" t="s">
        <v>8224</v>
      </c>
      <c r="H1519" s="3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3" t="s">
        <v>8285</v>
      </c>
      <c r="O1519" s="12">
        <f>E1519/D1519</f>
        <v>1.6197999999999999</v>
      </c>
      <c r="P1519" s="22">
        <f>IF(ISERROR(E1519/L1519),0,E1519/L1519)</f>
        <v>39.507317073170732</v>
      </c>
      <c r="Q1519" s="1" t="s">
        <v>8334</v>
      </c>
      <c r="R1519" s="39" t="s">
        <v>8339</v>
      </c>
      <c r="S1519" s="41">
        <f>(((J1519/60)/60)/24)+DATE(1970,1,1)</f>
        <v>41948.56658564815</v>
      </c>
      <c r="T1519" s="42">
        <f>(((I1519/60)/60)/24)+DATE(1970,1,1)</f>
        <v>41979.25</v>
      </c>
    </row>
    <row r="1520" spans="1:20" customFormat="1" ht="29" x14ac:dyDescent="0.35">
      <c r="A1520" s="9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3" t="s">
        <v>8219</v>
      </c>
      <c r="G1520" s="3" t="s">
        <v>8224</v>
      </c>
      <c r="H1520" s="3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3" t="s">
        <v>8285</v>
      </c>
      <c r="O1520" s="12">
        <f>E1520/D1520</f>
        <v>2.0536666666666665</v>
      </c>
      <c r="P1520" s="22">
        <f>IF(ISERROR(E1520/L1520),0,E1520/L1520)</f>
        <v>130.52966101694915</v>
      </c>
      <c r="Q1520" s="1" t="s">
        <v>8334</v>
      </c>
      <c r="R1520" s="39" t="s">
        <v>8339</v>
      </c>
      <c r="S1520" s="41">
        <f>(((J1520/60)/60)/24)+DATE(1970,1,1)</f>
        <v>41760.8200462963</v>
      </c>
      <c r="T1520" s="42">
        <f>(((I1520/60)/60)/24)+DATE(1970,1,1)</f>
        <v>41790.8200462963</v>
      </c>
    </row>
    <row r="1521" spans="1:20" customFormat="1" ht="43.5" x14ac:dyDescent="0.35">
      <c r="A1521" s="9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3" t="s">
        <v>8219</v>
      </c>
      <c r="G1521" s="3" t="s">
        <v>8224</v>
      </c>
      <c r="H1521" s="3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3" t="s">
        <v>8285</v>
      </c>
      <c r="O1521" s="12">
        <f>E1521/D1521</f>
        <v>1.033638888888889</v>
      </c>
      <c r="P1521" s="22">
        <f>IF(ISERROR(E1521/L1521),0,E1521/L1521)</f>
        <v>64.156896551724131</v>
      </c>
      <c r="Q1521" s="1" t="s">
        <v>8334</v>
      </c>
      <c r="R1521" s="39" t="s">
        <v>8339</v>
      </c>
      <c r="S1521" s="41">
        <f>(((J1521/60)/60)/24)+DATE(1970,1,1)</f>
        <v>41782.741701388892</v>
      </c>
      <c r="T1521" s="42">
        <f>(((I1521/60)/60)/24)+DATE(1970,1,1)</f>
        <v>41810.915972222225</v>
      </c>
    </row>
    <row r="1522" spans="1:20" customFormat="1" ht="29" x14ac:dyDescent="0.35">
      <c r="A1522" s="9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3" t="s">
        <v>8219</v>
      </c>
      <c r="G1522" s="3" t="s">
        <v>8224</v>
      </c>
      <c r="H1522" s="3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3" t="s">
        <v>8285</v>
      </c>
      <c r="O1522" s="12">
        <f>E1522/D1522</f>
        <v>1.0347222222222223</v>
      </c>
      <c r="P1522" s="22">
        <f>IF(ISERROR(E1522/L1522),0,E1522/L1522)</f>
        <v>111.52694610778443</v>
      </c>
      <c r="Q1522" s="1" t="s">
        <v>8334</v>
      </c>
      <c r="R1522" s="39" t="s">
        <v>8339</v>
      </c>
      <c r="S1522" s="41">
        <f>(((J1522/60)/60)/24)+DATE(1970,1,1)</f>
        <v>41955.857789351852</v>
      </c>
      <c r="T1522" s="42">
        <f>(((I1522/60)/60)/24)+DATE(1970,1,1)</f>
        <v>41992.166666666672</v>
      </c>
    </row>
    <row r="1523" spans="1:20" customFormat="1" ht="43.5" x14ac:dyDescent="0.35">
      <c r="A1523" s="9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3" t="s">
        <v>8219</v>
      </c>
      <c r="G1523" s="3" t="s">
        <v>8224</v>
      </c>
      <c r="H1523" s="3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3" t="s">
        <v>8285</v>
      </c>
      <c r="O1523" s="12">
        <f>E1523/D1523</f>
        <v>1.0681333333333334</v>
      </c>
      <c r="P1523" s="22">
        <f>IF(ISERROR(E1523/L1523),0,E1523/L1523)</f>
        <v>170.44680851063831</v>
      </c>
      <c r="Q1523" s="1" t="s">
        <v>8334</v>
      </c>
      <c r="R1523" s="39" t="s">
        <v>8339</v>
      </c>
      <c r="S1523" s="41">
        <f>(((J1523/60)/60)/24)+DATE(1970,1,1)</f>
        <v>42493.167719907404</v>
      </c>
      <c r="T1523" s="42">
        <f>(((I1523/60)/60)/24)+DATE(1970,1,1)</f>
        <v>42528.167719907404</v>
      </c>
    </row>
    <row r="1524" spans="1:20" customFormat="1" ht="43.5" x14ac:dyDescent="0.35">
      <c r="A1524" s="9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3" t="s">
        <v>8219</v>
      </c>
      <c r="G1524" s="3" t="s">
        <v>8224</v>
      </c>
      <c r="H1524" s="3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3" t="s">
        <v>8285</v>
      </c>
      <c r="O1524" s="12">
        <f>E1524/D1524</f>
        <v>1.3896574712643677</v>
      </c>
      <c r="P1524" s="22">
        <f>IF(ISERROR(E1524/L1524),0,E1524/L1524)</f>
        <v>133.7391592920354</v>
      </c>
      <c r="Q1524" s="1" t="s">
        <v>8334</v>
      </c>
      <c r="R1524" s="39" t="s">
        <v>8339</v>
      </c>
      <c r="S1524" s="41">
        <f>(((J1524/60)/60)/24)+DATE(1970,1,1)</f>
        <v>41899.830312500002</v>
      </c>
      <c r="T1524" s="42">
        <f>(((I1524/60)/60)/24)+DATE(1970,1,1)</f>
        <v>41929.830312500002</v>
      </c>
    </row>
    <row r="1525" spans="1:20" customFormat="1" ht="43.5" x14ac:dyDescent="0.35">
      <c r="A1525" s="9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3" t="s">
        <v>8219</v>
      </c>
      <c r="G1525" s="3" t="s">
        <v>8224</v>
      </c>
      <c r="H1525" s="3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3" t="s">
        <v>8285</v>
      </c>
      <c r="O1525" s="12">
        <f>E1525/D1525</f>
        <v>1.2484324324324325</v>
      </c>
      <c r="P1525" s="22">
        <f>IF(ISERROR(E1525/L1525),0,E1525/L1525)</f>
        <v>95.834024896265561</v>
      </c>
      <c r="Q1525" s="1" t="s">
        <v>8334</v>
      </c>
      <c r="R1525" s="39" t="s">
        <v>8339</v>
      </c>
      <c r="S1525" s="41">
        <f>(((J1525/60)/60)/24)+DATE(1970,1,1)</f>
        <v>41964.751342592594</v>
      </c>
      <c r="T1525" s="42">
        <f>(((I1525/60)/60)/24)+DATE(1970,1,1)</f>
        <v>41996</v>
      </c>
    </row>
    <row r="1526" spans="1:20" customFormat="1" ht="29" x14ac:dyDescent="0.35">
      <c r="A1526" s="9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3" t="s">
        <v>8219</v>
      </c>
      <c r="G1526" s="3" t="s">
        <v>8235</v>
      </c>
      <c r="H1526" s="3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3" t="s">
        <v>8285</v>
      </c>
      <c r="O1526" s="12">
        <f>E1526/D1526</f>
        <v>2.0699999999999998</v>
      </c>
      <c r="P1526" s="22">
        <f>IF(ISERROR(E1526/L1526),0,E1526/L1526)</f>
        <v>221.78571428571428</v>
      </c>
      <c r="Q1526" s="1" t="s">
        <v>8334</v>
      </c>
      <c r="R1526" s="39" t="s">
        <v>8339</v>
      </c>
      <c r="S1526" s="41">
        <f>(((J1526/60)/60)/24)+DATE(1970,1,1)</f>
        <v>42756.501041666663</v>
      </c>
      <c r="T1526" s="42">
        <f>(((I1526/60)/60)/24)+DATE(1970,1,1)</f>
        <v>42786.501041666663</v>
      </c>
    </row>
    <row r="1527" spans="1:20" customFormat="1" ht="43.5" x14ac:dyDescent="0.35">
      <c r="A1527" s="9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3" t="s">
        <v>8219</v>
      </c>
      <c r="G1527" s="3" t="s">
        <v>8224</v>
      </c>
      <c r="H1527" s="3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3" t="s">
        <v>8285</v>
      </c>
      <c r="O1527" s="12">
        <f>E1527/D1527</f>
        <v>1.7400576923076922</v>
      </c>
      <c r="P1527" s="22">
        <f>IF(ISERROR(E1527/L1527),0,E1527/L1527)</f>
        <v>32.315357142857138</v>
      </c>
      <c r="Q1527" s="1" t="s">
        <v>8334</v>
      </c>
      <c r="R1527" s="39" t="s">
        <v>8339</v>
      </c>
      <c r="S1527" s="41">
        <f>(((J1527/60)/60)/24)+DATE(1970,1,1)</f>
        <v>42570.702986111108</v>
      </c>
      <c r="T1527" s="42">
        <f>(((I1527/60)/60)/24)+DATE(1970,1,1)</f>
        <v>42600.702986111108</v>
      </c>
    </row>
    <row r="1528" spans="1:20" customFormat="1" ht="43.5" x14ac:dyDescent="0.35">
      <c r="A1528" s="9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3" t="s">
        <v>8219</v>
      </c>
      <c r="G1528" s="3" t="s">
        <v>8224</v>
      </c>
      <c r="H1528" s="3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3" t="s">
        <v>8285</v>
      </c>
      <c r="O1528" s="12">
        <f>E1528/D1528</f>
        <v>1.2032608695652174</v>
      </c>
      <c r="P1528" s="22">
        <f>IF(ISERROR(E1528/L1528),0,E1528/L1528)</f>
        <v>98.839285714285708</v>
      </c>
      <c r="Q1528" s="1" t="s">
        <v>8334</v>
      </c>
      <c r="R1528" s="39" t="s">
        <v>8339</v>
      </c>
      <c r="S1528" s="41">
        <f>(((J1528/60)/60)/24)+DATE(1970,1,1)</f>
        <v>42339.276006944448</v>
      </c>
      <c r="T1528" s="42">
        <f>(((I1528/60)/60)/24)+DATE(1970,1,1)</f>
        <v>42388.276006944448</v>
      </c>
    </row>
    <row r="1529" spans="1:20" customFormat="1" ht="29" x14ac:dyDescent="0.35">
      <c r="A1529" s="9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3" t="s">
        <v>8219</v>
      </c>
      <c r="G1529" s="3" t="s">
        <v>8224</v>
      </c>
      <c r="H1529" s="3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3" t="s">
        <v>8285</v>
      </c>
      <c r="O1529" s="12">
        <f>E1529/D1529</f>
        <v>1.1044428571428573</v>
      </c>
      <c r="P1529" s="22">
        <f>IF(ISERROR(E1529/L1529),0,E1529/L1529)</f>
        <v>55.222142857142863</v>
      </c>
      <c r="Q1529" s="1" t="s">
        <v>8334</v>
      </c>
      <c r="R1529" s="39" t="s">
        <v>8339</v>
      </c>
      <c r="S1529" s="41">
        <f>(((J1529/60)/60)/24)+DATE(1970,1,1)</f>
        <v>42780.600532407407</v>
      </c>
      <c r="T1529" s="42">
        <f>(((I1529/60)/60)/24)+DATE(1970,1,1)</f>
        <v>42808.558865740735</v>
      </c>
    </row>
    <row r="1530" spans="1:20" customFormat="1" ht="29" x14ac:dyDescent="0.35">
      <c r="A1530" s="9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3" t="s">
        <v>8219</v>
      </c>
      <c r="G1530" s="3" t="s">
        <v>8224</v>
      </c>
      <c r="H1530" s="3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3" t="s">
        <v>8285</v>
      </c>
      <c r="O1530" s="12">
        <f>E1530/D1530</f>
        <v>2.8156666666666665</v>
      </c>
      <c r="P1530" s="22">
        <f>IF(ISERROR(E1530/L1530),0,E1530/L1530)</f>
        <v>52.793750000000003</v>
      </c>
      <c r="Q1530" s="1" t="s">
        <v>8334</v>
      </c>
      <c r="R1530" s="39" t="s">
        <v>8339</v>
      </c>
      <c r="S1530" s="41">
        <f>(((J1530/60)/60)/24)+DATE(1970,1,1)</f>
        <v>42736.732893518521</v>
      </c>
      <c r="T1530" s="42">
        <f>(((I1530/60)/60)/24)+DATE(1970,1,1)</f>
        <v>42767</v>
      </c>
    </row>
    <row r="1531" spans="1:20" customFormat="1" ht="29" x14ac:dyDescent="0.35">
      <c r="A1531" s="9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3" t="s">
        <v>8219</v>
      </c>
      <c r="G1531" s="3" t="s">
        <v>8224</v>
      </c>
      <c r="H1531" s="3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3" t="s">
        <v>8285</v>
      </c>
      <c r="O1531" s="12">
        <f>E1531/D1531</f>
        <v>1.0067894736842105</v>
      </c>
      <c r="P1531" s="22">
        <f>IF(ISERROR(E1531/L1531),0,E1531/L1531)</f>
        <v>135.66666666666666</v>
      </c>
      <c r="Q1531" s="1" t="s">
        <v>8334</v>
      </c>
      <c r="R1531" s="39" t="s">
        <v>8339</v>
      </c>
      <c r="S1531" s="41">
        <f>(((J1531/60)/60)/24)+DATE(1970,1,1)</f>
        <v>42052.628703703704</v>
      </c>
      <c r="T1531" s="42">
        <f>(((I1531/60)/60)/24)+DATE(1970,1,1)</f>
        <v>42082.587037037039</v>
      </c>
    </row>
    <row r="1532" spans="1:20" customFormat="1" ht="43.5" x14ac:dyDescent="0.35">
      <c r="A1532" s="9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3" t="s">
        <v>8219</v>
      </c>
      <c r="G1532" s="3" t="s">
        <v>8224</v>
      </c>
      <c r="H1532" s="3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3" t="s">
        <v>8285</v>
      </c>
      <c r="O1532" s="12">
        <f>E1532/D1532</f>
        <v>1.3482571428571428</v>
      </c>
      <c r="P1532" s="22">
        <f>IF(ISERROR(E1532/L1532),0,E1532/L1532)</f>
        <v>53.991990846681922</v>
      </c>
      <c r="Q1532" s="1" t="s">
        <v>8334</v>
      </c>
      <c r="R1532" s="39" t="s">
        <v>8339</v>
      </c>
      <c r="S1532" s="41">
        <f>(((J1532/60)/60)/24)+DATE(1970,1,1)</f>
        <v>42275.767303240747</v>
      </c>
      <c r="T1532" s="42">
        <f>(((I1532/60)/60)/24)+DATE(1970,1,1)</f>
        <v>42300.767303240747</v>
      </c>
    </row>
    <row r="1533" spans="1:20" customFormat="1" ht="43.5" x14ac:dyDescent="0.35">
      <c r="A1533" s="9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3" t="s">
        <v>8219</v>
      </c>
      <c r="G1533" s="3" t="s">
        <v>8224</v>
      </c>
      <c r="H1533" s="3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3" t="s">
        <v>8285</v>
      </c>
      <c r="O1533" s="12">
        <f>E1533/D1533</f>
        <v>1.7595744680851064</v>
      </c>
      <c r="P1533" s="22">
        <f>IF(ISERROR(E1533/L1533),0,E1533/L1533)</f>
        <v>56.643835616438359</v>
      </c>
      <c r="Q1533" s="1" t="s">
        <v>8334</v>
      </c>
      <c r="R1533" s="39" t="s">
        <v>8339</v>
      </c>
      <c r="S1533" s="41">
        <f>(((J1533/60)/60)/24)+DATE(1970,1,1)</f>
        <v>41941.802384259259</v>
      </c>
      <c r="T1533" s="42">
        <f>(((I1533/60)/60)/24)+DATE(1970,1,1)</f>
        <v>41974.125</v>
      </c>
    </row>
    <row r="1534" spans="1:20" customFormat="1" ht="43.5" x14ac:dyDescent="0.35">
      <c r="A1534" s="9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3" t="s">
        <v>8219</v>
      </c>
      <c r="G1534" s="3" t="s">
        <v>8226</v>
      </c>
      <c r="H1534" s="3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3" t="s">
        <v>8285</v>
      </c>
      <c r="O1534" s="12">
        <f>E1534/D1534</f>
        <v>4.8402000000000003</v>
      </c>
      <c r="P1534" s="22">
        <f>IF(ISERROR(E1534/L1534),0,E1534/L1534)</f>
        <v>82.316326530612244</v>
      </c>
      <c r="Q1534" s="1" t="s">
        <v>8334</v>
      </c>
      <c r="R1534" s="39" t="s">
        <v>8339</v>
      </c>
      <c r="S1534" s="41">
        <f>(((J1534/60)/60)/24)+DATE(1970,1,1)</f>
        <v>42391.475289351853</v>
      </c>
      <c r="T1534" s="42">
        <f>(((I1534/60)/60)/24)+DATE(1970,1,1)</f>
        <v>42415.625</v>
      </c>
    </row>
    <row r="1535" spans="1:20" customFormat="1" ht="29" x14ac:dyDescent="0.35">
      <c r="A1535" s="9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3" t="s">
        <v>8219</v>
      </c>
      <c r="G1535" s="3" t="s">
        <v>8224</v>
      </c>
      <c r="H1535" s="3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3" t="s">
        <v>8285</v>
      </c>
      <c r="O1535" s="12">
        <f>E1535/D1535</f>
        <v>1.4514</v>
      </c>
      <c r="P1535" s="22">
        <f>IF(ISERROR(E1535/L1535),0,E1535/L1535)</f>
        <v>88.26081081081081</v>
      </c>
      <c r="Q1535" s="1" t="s">
        <v>8334</v>
      </c>
      <c r="R1535" s="39" t="s">
        <v>8339</v>
      </c>
      <c r="S1535" s="41">
        <f>(((J1535/60)/60)/24)+DATE(1970,1,1)</f>
        <v>42443.00204861111</v>
      </c>
      <c r="T1535" s="42">
        <f>(((I1535/60)/60)/24)+DATE(1970,1,1)</f>
        <v>42492.165972222225</v>
      </c>
    </row>
    <row r="1536" spans="1:20" customFormat="1" ht="43.5" x14ac:dyDescent="0.35">
      <c r="A1536" s="9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3" t="s">
        <v>8219</v>
      </c>
      <c r="G1536" s="3" t="s">
        <v>8224</v>
      </c>
      <c r="H1536" s="3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3" t="s">
        <v>8285</v>
      </c>
      <c r="O1536" s="12">
        <f>E1536/D1536</f>
        <v>4.1773333333333333</v>
      </c>
      <c r="P1536" s="22">
        <f>IF(ISERROR(E1536/L1536),0,E1536/L1536)</f>
        <v>84.905149051490511</v>
      </c>
      <c r="Q1536" s="1" t="s">
        <v>8334</v>
      </c>
      <c r="R1536" s="39" t="s">
        <v>8339</v>
      </c>
      <c r="S1536" s="41">
        <f>(((J1536/60)/60)/24)+DATE(1970,1,1)</f>
        <v>42221.67432870371</v>
      </c>
      <c r="T1536" s="42">
        <f>(((I1536/60)/60)/24)+DATE(1970,1,1)</f>
        <v>42251.67432870371</v>
      </c>
    </row>
    <row r="1537" spans="1:20" customFormat="1" ht="43.5" x14ac:dyDescent="0.35">
      <c r="A1537" s="9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3" t="s">
        <v>8219</v>
      </c>
      <c r="G1537" s="3" t="s">
        <v>8224</v>
      </c>
      <c r="H1537" s="3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3" t="s">
        <v>8285</v>
      </c>
      <c r="O1537" s="12">
        <f>E1537/D1537</f>
        <v>1.3242499999999999</v>
      </c>
      <c r="P1537" s="22">
        <f>IF(ISERROR(E1537/L1537),0,E1537/L1537)</f>
        <v>48.154545454545456</v>
      </c>
      <c r="Q1537" s="1" t="s">
        <v>8334</v>
      </c>
      <c r="R1537" s="39" t="s">
        <v>8339</v>
      </c>
      <c r="S1537" s="41">
        <f>(((J1537/60)/60)/24)+DATE(1970,1,1)</f>
        <v>42484.829062500001</v>
      </c>
      <c r="T1537" s="42">
        <f>(((I1537/60)/60)/24)+DATE(1970,1,1)</f>
        <v>42513.916666666672</v>
      </c>
    </row>
    <row r="1538" spans="1:20" customFormat="1" ht="43.5" x14ac:dyDescent="0.35">
      <c r="A1538" s="9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3" t="s">
        <v>8219</v>
      </c>
      <c r="G1538" s="3" t="s">
        <v>8224</v>
      </c>
      <c r="H1538" s="3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3" t="s">
        <v>8285</v>
      </c>
      <c r="O1538" s="12">
        <f>E1538/D1538</f>
        <v>2.5030841666666666</v>
      </c>
      <c r="P1538" s="22">
        <f>IF(ISERROR(E1538/L1538),0,E1538/L1538)</f>
        <v>66.015406593406595</v>
      </c>
      <c r="Q1538" s="1" t="s">
        <v>8334</v>
      </c>
      <c r="R1538" s="39" t="s">
        <v>8339</v>
      </c>
      <c r="S1538" s="41">
        <f>(((J1538/60)/60)/24)+DATE(1970,1,1)</f>
        <v>42213.802199074074</v>
      </c>
      <c r="T1538" s="42">
        <f>(((I1538/60)/60)/24)+DATE(1970,1,1)</f>
        <v>42243.802199074074</v>
      </c>
    </row>
    <row r="1539" spans="1:20" customFormat="1" ht="29" x14ac:dyDescent="0.35">
      <c r="A1539" s="9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3" t="s">
        <v>8219</v>
      </c>
      <c r="G1539" s="3" t="s">
        <v>8236</v>
      </c>
      <c r="H1539" s="3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3" t="s">
        <v>8285</v>
      </c>
      <c r="O1539" s="12">
        <f>E1539/D1539</f>
        <v>1.7989999999999999</v>
      </c>
      <c r="P1539" s="22">
        <f>IF(ISERROR(E1539/L1539),0,E1539/L1539)</f>
        <v>96.375</v>
      </c>
      <c r="Q1539" s="1" t="s">
        <v>8334</v>
      </c>
      <c r="R1539" s="39" t="s">
        <v>8339</v>
      </c>
      <c r="S1539" s="41">
        <f>(((J1539/60)/60)/24)+DATE(1970,1,1)</f>
        <v>42552.315127314811</v>
      </c>
      <c r="T1539" s="42">
        <f>(((I1539/60)/60)/24)+DATE(1970,1,1)</f>
        <v>42588.75</v>
      </c>
    </row>
    <row r="1540" spans="1:20" customFormat="1" ht="43.5" x14ac:dyDescent="0.35">
      <c r="A1540" s="9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3" t="s">
        <v>8219</v>
      </c>
      <c r="G1540" s="3" t="s">
        <v>8224</v>
      </c>
      <c r="H1540" s="3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3" t="s">
        <v>8285</v>
      </c>
      <c r="O1540" s="12">
        <f>E1540/D1540</f>
        <v>1.0262857142857142</v>
      </c>
      <c r="P1540" s="22">
        <f>IF(ISERROR(E1540/L1540),0,E1540/L1540)</f>
        <v>156.17391304347825</v>
      </c>
      <c r="Q1540" s="1" t="s">
        <v>8334</v>
      </c>
      <c r="R1540" s="39" t="s">
        <v>8339</v>
      </c>
      <c r="S1540" s="41">
        <f>(((J1540/60)/60)/24)+DATE(1970,1,1)</f>
        <v>41981.782060185185</v>
      </c>
      <c r="T1540" s="42">
        <f>(((I1540/60)/60)/24)+DATE(1970,1,1)</f>
        <v>42026.782060185185</v>
      </c>
    </row>
    <row r="1541" spans="1:20" customFormat="1" ht="43.5" x14ac:dyDescent="0.35">
      <c r="A1541" s="9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3" t="s">
        <v>8219</v>
      </c>
      <c r="G1541" s="3" t="s">
        <v>8224</v>
      </c>
      <c r="H1541" s="3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3" t="s">
        <v>8285</v>
      </c>
      <c r="O1541" s="12">
        <f>E1541/D1541</f>
        <v>1.359861</v>
      </c>
      <c r="P1541" s="22">
        <f>IF(ISERROR(E1541/L1541),0,E1541/L1541)</f>
        <v>95.764859154929582</v>
      </c>
      <c r="Q1541" s="1" t="s">
        <v>8334</v>
      </c>
      <c r="R1541" s="39" t="s">
        <v>8339</v>
      </c>
      <c r="S1541" s="41">
        <f>(((J1541/60)/60)/24)+DATE(1970,1,1)</f>
        <v>42705.919201388882</v>
      </c>
      <c r="T1541" s="42">
        <f>(((I1541/60)/60)/24)+DATE(1970,1,1)</f>
        <v>42738.919201388882</v>
      </c>
    </row>
    <row r="1542" spans="1:20" customFormat="1" ht="43.5" x14ac:dyDescent="0.35">
      <c r="A1542" s="9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3" t="s">
        <v>8219</v>
      </c>
      <c r="G1542" s="3" t="s">
        <v>8224</v>
      </c>
      <c r="H1542" s="3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3" t="s">
        <v>8285</v>
      </c>
      <c r="O1542" s="12">
        <f>E1542/D1542</f>
        <v>1.1786666666666668</v>
      </c>
      <c r="P1542" s="22">
        <f>IF(ISERROR(E1542/L1542),0,E1542/L1542)</f>
        <v>180.40816326530611</v>
      </c>
      <c r="Q1542" s="1" t="s">
        <v>8334</v>
      </c>
      <c r="R1542" s="39" t="s">
        <v>8339</v>
      </c>
      <c r="S1542" s="41">
        <f>(((J1542/60)/60)/24)+DATE(1970,1,1)</f>
        <v>41939.00712962963</v>
      </c>
      <c r="T1542" s="42">
        <f>(((I1542/60)/60)/24)+DATE(1970,1,1)</f>
        <v>41969.052083333328</v>
      </c>
    </row>
    <row r="1543" spans="1:20" customFormat="1" ht="43.5" x14ac:dyDescent="0.35">
      <c r="A1543" s="9">
        <v>1541</v>
      </c>
      <c r="B1543" s="7" t="s">
        <v>1542</v>
      </c>
      <c r="C1543" s="7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2">
        <f>E1543/D1543</f>
        <v>3.3333333333333332E-4</v>
      </c>
      <c r="P1543" s="22">
        <f>IF(ISERROR(E1543/L1543),0,E1543/L1543)</f>
        <v>3</v>
      </c>
      <c r="Q1543" s="1" t="s">
        <v>8334</v>
      </c>
      <c r="R1543" s="39" t="s">
        <v>8335</v>
      </c>
      <c r="S1543" s="41">
        <f>(((J1543/60)/60)/24)+DATE(1970,1,1)</f>
        <v>41974.712245370371</v>
      </c>
      <c r="T1543" s="42">
        <f>(((I1543/60)/60)/24)+DATE(1970,1,1)</f>
        <v>42004.712245370371</v>
      </c>
    </row>
    <row r="1544" spans="1:20" customFormat="1" ht="43.5" x14ac:dyDescent="0.35">
      <c r="A1544" s="9">
        <v>1542</v>
      </c>
      <c r="B1544" s="7" t="s">
        <v>1543</v>
      </c>
      <c r="C1544" s="7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2">
        <f>E1544/D1544</f>
        <v>0.04</v>
      </c>
      <c r="P1544" s="22">
        <f>IF(ISERROR(E1544/L1544),0,E1544/L1544)</f>
        <v>20</v>
      </c>
      <c r="Q1544" s="1" t="s">
        <v>8334</v>
      </c>
      <c r="R1544" s="39" t="s">
        <v>8335</v>
      </c>
      <c r="S1544" s="41">
        <f>(((J1544/60)/60)/24)+DATE(1970,1,1)</f>
        <v>42170.996527777781</v>
      </c>
      <c r="T1544" s="42">
        <f>(((I1544/60)/60)/24)+DATE(1970,1,1)</f>
        <v>42185.996527777781</v>
      </c>
    </row>
    <row r="1545" spans="1:20" customFormat="1" ht="43.5" x14ac:dyDescent="0.35">
      <c r="A1545" s="9">
        <v>1543</v>
      </c>
      <c r="B1545" s="7" t="s">
        <v>1544</v>
      </c>
      <c r="C1545" s="7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2">
        <f>E1545/D1545</f>
        <v>4.4444444444444444E-3</v>
      </c>
      <c r="P1545" s="22">
        <f>IF(ISERROR(E1545/L1545),0,E1545/L1545)</f>
        <v>10</v>
      </c>
      <c r="Q1545" s="1" t="s">
        <v>8334</v>
      </c>
      <c r="R1545" s="39" t="s">
        <v>8335</v>
      </c>
      <c r="S1545" s="41">
        <f>(((J1545/60)/60)/24)+DATE(1970,1,1)</f>
        <v>41935.509652777779</v>
      </c>
      <c r="T1545" s="42">
        <f>(((I1545/60)/60)/24)+DATE(1970,1,1)</f>
        <v>41965.551319444443</v>
      </c>
    </row>
    <row r="1546" spans="1:20" customFormat="1" ht="43.5" x14ac:dyDescent="0.35">
      <c r="A1546" s="9">
        <v>1544</v>
      </c>
      <c r="B1546" s="7" t="s">
        <v>1545</v>
      </c>
      <c r="C1546" s="7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2">
        <f>E1546/D1546</f>
        <v>0</v>
      </c>
      <c r="P1546" s="22">
        <f>IF(ISERROR(E1546/L1546),0,E1546/L1546)</f>
        <v>0</v>
      </c>
      <c r="Q1546" s="1" t="s">
        <v>8334</v>
      </c>
      <c r="R1546" s="39" t="s">
        <v>8335</v>
      </c>
      <c r="S1546" s="41">
        <f>(((J1546/60)/60)/24)+DATE(1970,1,1)</f>
        <v>42053.051203703704</v>
      </c>
      <c r="T1546" s="42">
        <f>(((I1546/60)/60)/24)+DATE(1970,1,1)</f>
        <v>42095.012499999997</v>
      </c>
    </row>
    <row r="1547" spans="1:20" customFormat="1" ht="43.5" x14ac:dyDescent="0.35">
      <c r="A1547" s="9">
        <v>1545</v>
      </c>
      <c r="B1547" s="7" t="s">
        <v>1546</v>
      </c>
      <c r="C1547" s="7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2">
        <f>E1547/D1547</f>
        <v>3.3333333333333332E-4</v>
      </c>
      <c r="P1547" s="22">
        <f>IF(ISERROR(E1547/L1547),0,E1547/L1547)</f>
        <v>1</v>
      </c>
      <c r="Q1547" s="1" t="s">
        <v>8334</v>
      </c>
      <c r="R1547" s="39" t="s">
        <v>8335</v>
      </c>
      <c r="S1547" s="41">
        <f>(((J1547/60)/60)/24)+DATE(1970,1,1)</f>
        <v>42031.884652777779</v>
      </c>
      <c r="T1547" s="42">
        <f>(((I1547/60)/60)/24)+DATE(1970,1,1)</f>
        <v>42065.886111111111</v>
      </c>
    </row>
    <row r="1548" spans="1:20" customFormat="1" ht="43.5" x14ac:dyDescent="0.35">
      <c r="A1548" s="9">
        <v>1546</v>
      </c>
      <c r="B1548" s="7" t="s">
        <v>1547</v>
      </c>
      <c r="C1548" s="7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2">
        <f>E1548/D1548</f>
        <v>0.28899999999999998</v>
      </c>
      <c r="P1548" s="22">
        <f>IF(ISERROR(E1548/L1548),0,E1548/L1548)</f>
        <v>26.272727272727273</v>
      </c>
      <c r="Q1548" s="1" t="s">
        <v>8334</v>
      </c>
      <c r="R1548" s="39" t="s">
        <v>8335</v>
      </c>
      <c r="S1548" s="41">
        <f>(((J1548/60)/60)/24)+DATE(1970,1,1)</f>
        <v>41839.212951388887</v>
      </c>
      <c r="T1548" s="42">
        <f>(((I1548/60)/60)/24)+DATE(1970,1,1)</f>
        <v>41899.212951388887</v>
      </c>
    </row>
    <row r="1549" spans="1:20" customFormat="1" ht="43.5" x14ac:dyDescent="0.35">
      <c r="A1549" s="9">
        <v>1547</v>
      </c>
      <c r="B1549" s="7" t="s">
        <v>1548</v>
      </c>
      <c r="C1549" s="7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2">
        <f>E1549/D1549</f>
        <v>0</v>
      </c>
      <c r="P1549" s="22">
        <f>IF(ISERROR(E1549/L1549),0,E1549/L1549)</f>
        <v>0</v>
      </c>
      <c r="Q1549" s="1" t="s">
        <v>8334</v>
      </c>
      <c r="R1549" s="39" t="s">
        <v>8335</v>
      </c>
      <c r="S1549" s="41">
        <f>(((J1549/60)/60)/24)+DATE(1970,1,1)</f>
        <v>42782.426875000005</v>
      </c>
      <c r="T1549" s="42">
        <f>(((I1549/60)/60)/24)+DATE(1970,1,1)</f>
        <v>42789.426875000005</v>
      </c>
    </row>
    <row r="1550" spans="1:20" customFormat="1" ht="29" x14ac:dyDescent="0.35">
      <c r="A1550" s="9">
        <v>1548</v>
      </c>
      <c r="B1550" s="7" t="s">
        <v>1549</v>
      </c>
      <c r="C1550" s="7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2">
        <f>E1550/D1550</f>
        <v>8.5714285714285715E-2</v>
      </c>
      <c r="P1550" s="22">
        <f>IF(ISERROR(E1550/L1550),0,E1550/L1550)</f>
        <v>60</v>
      </c>
      <c r="Q1550" s="1" t="s">
        <v>8334</v>
      </c>
      <c r="R1550" s="39" t="s">
        <v>8335</v>
      </c>
      <c r="S1550" s="41">
        <f>(((J1550/60)/60)/24)+DATE(1970,1,1)</f>
        <v>42286.88217592593</v>
      </c>
      <c r="T1550" s="42">
        <f>(((I1550/60)/60)/24)+DATE(1970,1,1)</f>
        <v>42316.923842592587</v>
      </c>
    </row>
    <row r="1551" spans="1:20" customFormat="1" ht="43.5" x14ac:dyDescent="0.35">
      <c r="A1551" s="9">
        <v>1549</v>
      </c>
      <c r="B1551" s="7" t="s">
        <v>1550</v>
      </c>
      <c r="C1551" s="7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2">
        <f>E1551/D1551</f>
        <v>0.34</v>
      </c>
      <c r="P1551" s="22">
        <f>IF(ISERROR(E1551/L1551),0,E1551/L1551)</f>
        <v>28.333333333333332</v>
      </c>
      <c r="Q1551" s="1" t="s">
        <v>8334</v>
      </c>
      <c r="R1551" s="39" t="s">
        <v>8335</v>
      </c>
      <c r="S1551" s="41">
        <f>(((J1551/60)/60)/24)+DATE(1970,1,1)</f>
        <v>42281.136099537034</v>
      </c>
      <c r="T1551" s="42">
        <f>(((I1551/60)/60)/24)+DATE(1970,1,1)</f>
        <v>42311.177766203706</v>
      </c>
    </row>
    <row r="1552" spans="1:20" customFormat="1" ht="43.5" x14ac:dyDescent="0.35">
      <c r="A1552" s="9">
        <v>1550</v>
      </c>
      <c r="B1552" s="7" t="s">
        <v>1551</v>
      </c>
      <c r="C1552" s="7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2">
        <f>E1552/D1552</f>
        <v>0.13466666666666666</v>
      </c>
      <c r="P1552" s="22">
        <f>IF(ISERROR(E1552/L1552),0,E1552/L1552)</f>
        <v>14.428571428571429</v>
      </c>
      <c r="Q1552" s="1" t="s">
        <v>8334</v>
      </c>
      <c r="R1552" s="39" t="s">
        <v>8335</v>
      </c>
      <c r="S1552" s="41">
        <f>(((J1552/60)/60)/24)+DATE(1970,1,1)</f>
        <v>42472.449467592596</v>
      </c>
      <c r="T1552" s="42">
        <f>(((I1552/60)/60)/24)+DATE(1970,1,1)</f>
        <v>42502.449467592596</v>
      </c>
    </row>
    <row r="1553" spans="1:20" customFormat="1" ht="43.5" x14ac:dyDescent="0.35">
      <c r="A1553" s="9">
        <v>1551</v>
      </c>
      <c r="B1553" s="7" t="s">
        <v>1552</v>
      </c>
      <c r="C1553" s="7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2">
        <f>E1553/D1553</f>
        <v>0</v>
      </c>
      <c r="P1553" s="22">
        <f>IF(ISERROR(E1553/L1553),0,E1553/L1553)</f>
        <v>0</v>
      </c>
      <c r="Q1553" s="1" t="s">
        <v>8334</v>
      </c>
      <c r="R1553" s="39" t="s">
        <v>8335</v>
      </c>
      <c r="S1553" s="41">
        <f>(((J1553/60)/60)/24)+DATE(1970,1,1)</f>
        <v>42121.824525462958</v>
      </c>
      <c r="T1553" s="42">
        <f>(((I1553/60)/60)/24)+DATE(1970,1,1)</f>
        <v>42151.824525462958</v>
      </c>
    </row>
    <row r="1554" spans="1:20" customFormat="1" ht="43.5" x14ac:dyDescent="0.35">
      <c r="A1554" s="9">
        <v>1552</v>
      </c>
      <c r="B1554" s="7" t="s">
        <v>1553</v>
      </c>
      <c r="C1554" s="7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2">
        <f>E1554/D1554</f>
        <v>0.49186046511627907</v>
      </c>
      <c r="P1554" s="22">
        <f>IF(ISERROR(E1554/L1554),0,E1554/L1554)</f>
        <v>132.1875</v>
      </c>
      <c r="Q1554" s="1" t="s">
        <v>8334</v>
      </c>
      <c r="R1554" s="39" t="s">
        <v>8335</v>
      </c>
      <c r="S1554" s="41">
        <f>(((J1554/60)/60)/24)+DATE(1970,1,1)</f>
        <v>41892.688750000001</v>
      </c>
      <c r="T1554" s="42">
        <f>(((I1554/60)/60)/24)+DATE(1970,1,1)</f>
        <v>41913.165972222225</v>
      </c>
    </row>
    <row r="1555" spans="1:20" customFormat="1" ht="43.5" x14ac:dyDescent="0.35">
      <c r="A1555" s="9">
        <v>1553</v>
      </c>
      <c r="B1555" s="7" t="s">
        <v>1554</v>
      </c>
      <c r="C1555" s="7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2">
        <f>E1555/D1555</f>
        <v>0</v>
      </c>
      <c r="P1555" s="22">
        <f>IF(ISERROR(E1555/L1555),0,E1555/L1555)</f>
        <v>0</v>
      </c>
      <c r="Q1555" s="1" t="s">
        <v>8334</v>
      </c>
      <c r="R1555" s="39" t="s">
        <v>8335</v>
      </c>
      <c r="S1555" s="41">
        <f>(((J1555/60)/60)/24)+DATE(1970,1,1)</f>
        <v>42219.282951388886</v>
      </c>
      <c r="T1555" s="42">
        <f>(((I1555/60)/60)/24)+DATE(1970,1,1)</f>
        <v>42249.282951388886</v>
      </c>
    </row>
    <row r="1556" spans="1:20" customFormat="1" ht="43.5" x14ac:dyDescent="0.35">
      <c r="A1556" s="9">
        <v>1554</v>
      </c>
      <c r="B1556" s="7" t="s">
        <v>1555</v>
      </c>
      <c r="C1556" s="7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2">
        <f>E1556/D1556</f>
        <v>0</v>
      </c>
      <c r="P1556" s="22">
        <f>IF(ISERROR(E1556/L1556),0,E1556/L1556)</f>
        <v>0</v>
      </c>
      <c r="Q1556" s="1" t="s">
        <v>8334</v>
      </c>
      <c r="R1556" s="39" t="s">
        <v>8335</v>
      </c>
      <c r="S1556" s="41">
        <f>(((J1556/60)/60)/24)+DATE(1970,1,1)</f>
        <v>42188.252199074079</v>
      </c>
      <c r="T1556" s="42">
        <f>(((I1556/60)/60)/24)+DATE(1970,1,1)</f>
        <v>42218.252199074079</v>
      </c>
    </row>
    <row r="1557" spans="1:20" customFormat="1" ht="43.5" x14ac:dyDescent="0.35">
      <c r="A1557" s="9">
        <v>1555</v>
      </c>
      <c r="B1557" s="7" t="s">
        <v>1556</v>
      </c>
      <c r="C1557" s="7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2">
        <f>E1557/D1557</f>
        <v>0</v>
      </c>
      <c r="P1557" s="22">
        <f>IF(ISERROR(E1557/L1557),0,E1557/L1557)</f>
        <v>0</v>
      </c>
      <c r="Q1557" s="1" t="s">
        <v>8334</v>
      </c>
      <c r="R1557" s="39" t="s">
        <v>8335</v>
      </c>
      <c r="S1557" s="41">
        <f>(((J1557/60)/60)/24)+DATE(1970,1,1)</f>
        <v>42241.613796296297</v>
      </c>
      <c r="T1557" s="42">
        <f>(((I1557/60)/60)/24)+DATE(1970,1,1)</f>
        <v>42264.708333333328</v>
      </c>
    </row>
    <row r="1558" spans="1:20" customFormat="1" ht="29" x14ac:dyDescent="0.35">
      <c r="A1558" s="9">
        <v>1556</v>
      </c>
      <c r="B1558" s="7" t="s">
        <v>1557</v>
      </c>
      <c r="C1558" s="7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2">
        <f>E1558/D1558</f>
        <v>0.45133333333333331</v>
      </c>
      <c r="P1558" s="22">
        <f>IF(ISERROR(E1558/L1558),0,E1558/L1558)</f>
        <v>56.416666666666664</v>
      </c>
      <c r="Q1558" s="1" t="s">
        <v>8334</v>
      </c>
      <c r="R1558" s="39" t="s">
        <v>8335</v>
      </c>
      <c r="S1558" s="41">
        <f>(((J1558/60)/60)/24)+DATE(1970,1,1)</f>
        <v>42525.153055555551</v>
      </c>
      <c r="T1558" s="42">
        <f>(((I1558/60)/60)/24)+DATE(1970,1,1)</f>
        <v>42555.153055555551</v>
      </c>
    </row>
    <row r="1559" spans="1:20" customFormat="1" ht="43.5" x14ac:dyDescent="0.35">
      <c r="A1559" s="9">
        <v>1557</v>
      </c>
      <c r="B1559" s="7" t="s">
        <v>1558</v>
      </c>
      <c r="C1559" s="7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2">
        <f>E1559/D1559</f>
        <v>0.04</v>
      </c>
      <c r="P1559" s="22">
        <f>IF(ISERROR(E1559/L1559),0,E1559/L1559)</f>
        <v>100</v>
      </c>
      <c r="Q1559" s="1" t="s">
        <v>8334</v>
      </c>
      <c r="R1559" s="39" t="s">
        <v>8335</v>
      </c>
      <c r="S1559" s="41">
        <f>(((J1559/60)/60)/24)+DATE(1970,1,1)</f>
        <v>41871.65315972222</v>
      </c>
      <c r="T1559" s="42">
        <f>(((I1559/60)/60)/24)+DATE(1970,1,1)</f>
        <v>41902.65315972222</v>
      </c>
    </row>
    <row r="1560" spans="1:20" customFormat="1" ht="29" x14ac:dyDescent="0.35">
      <c r="A1560" s="9">
        <v>1558</v>
      </c>
      <c r="B1560" s="7" t="s">
        <v>1559</v>
      </c>
      <c r="C1560" s="7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2">
        <f>E1560/D1560</f>
        <v>4.6666666666666669E-2</v>
      </c>
      <c r="P1560" s="22">
        <f>IF(ISERROR(E1560/L1560),0,E1560/L1560)</f>
        <v>11.666666666666666</v>
      </c>
      <c r="Q1560" s="1" t="s">
        <v>8334</v>
      </c>
      <c r="R1560" s="39" t="s">
        <v>8335</v>
      </c>
      <c r="S1560" s="41">
        <f>(((J1560/60)/60)/24)+DATE(1970,1,1)</f>
        <v>42185.397673611107</v>
      </c>
      <c r="T1560" s="42">
        <f>(((I1560/60)/60)/24)+DATE(1970,1,1)</f>
        <v>42244.508333333331</v>
      </c>
    </row>
    <row r="1561" spans="1:20" customFormat="1" ht="29" x14ac:dyDescent="0.35">
      <c r="A1561" s="9">
        <v>1559</v>
      </c>
      <c r="B1561" s="7" t="s">
        <v>1560</v>
      </c>
      <c r="C1561" s="7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2">
        <f>E1561/D1561</f>
        <v>3.3333333333333335E-3</v>
      </c>
      <c r="P1561" s="22">
        <f>IF(ISERROR(E1561/L1561),0,E1561/L1561)</f>
        <v>50</v>
      </c>
      <c r="Q1561" s="1" t="s">
        <v>8334</v>
      </c>
      <c r="R1561" s="39" t="s">
        <v>8335</v>
      </c>
      <c r="S1561" s="41">
        <f>(((J1561/60)/60)/24)+DATE(1970,1,1)</f>
        <v>42108.05322916666</v>
      </c>
      <c r="T1561" s="42">
        <f>(((I1561/60)/60)/24)+DATE(1970,1,1)</f>
        <v>42123.05322916666</v>
      </c>
    </row>
    <row r="1562" spans="1:20" customFormat="1" ht="43.5" x14ac:dyDescent="0.35">
      <c r="A1562" s="9">
        <v>1560</v>
      </c>
      <c r="B1562" s="7" t="s">
        <v>1561</v>
      </c>
      <c r="C1562" s="7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2">
        <f>E1562/D1562</f>
        <v>3.7600000000000001E-2</v>
      </c>
      <c r="P1562" s="22">
        <f>IF(ISERROR(E1562/L1562),0,E1562/L1562)</f>
        <v>23.5</v>
      </c>
      <c r="Q1562" s="1" t="s">
        <v>8334</v>
      </c>
      <c r="R1562" s="39" t="s">
        <v>8335</v>
      </c>
      <c r="S1562" s="41">
        <f>(((J1562/60)/60)/24)+DATE(1970,1,1)</f>
        <v>41936.020752314813</v>
      </c>
      <c r="T1562" s="42">
        <f>(((I1562/60)/60)/24)+DATE(1970,1,1)</f>
        <v>41956.062418981484</v>
      </c>
    </row>
    <row r="1563" spans="1:20" customFormat="1" ht="43.5" x14ac:dyDescent="0.35">
      <c r="A1563" s="9">
        <v>1561</v>
      </c>
      <c r="B1563" s="7" t="s">
        <v>1562</v>
      </c>
      <c r="C1563" s="7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2">
        <f>E1563/D1563</f>
        <v>6.7000000000000002E-3</v>
      </c>
      <c r="P1563" s="22">
        <f>IF(ISERROR(E1563/L1563),0,E1563/L1563)</f>
        <v>67</v>
      </c>
      <c r="Q1563" s="1" t="s">
        <v>8320</v>
      </c>
      <c r="R1563" s="39" t="s">
        <v>8336</v>
      </c>
      <c r="S1563" s="41">
        <f>(((J1563/60)/60)/24)+DATE(1970,1,1)</f>
        <v>41555.041701388887</v>
      </c>
      <c r="T1563" s="42">
        <f>(((I1563/60)/60)/24)+DATE(1970,1,1)</f>
        <v>41585.083368055559</v>
      </c>
    </row>
    <row r="1564" spans="1:20" customFormat="1" ht="43.5" x14ac:dyDescent="0.35">
      <c r="A1564" s="9">
        <v>1562</v>
      </c>
      <c r="B1564" s="7" t="s">
        <v>1563</v>
      </c>
      <c r="C1564" s="7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2">
        <f>E1564/D1564</f>
        <v>0</v>
      </c>
      <c r="P1564" s="22">
        <f>IF(ISERROR(E1564/L1564),0,E1564/L1564)</f>
        <v>0</v>
      </c>
      <c r="Q1564" s="1" t="s">
        <v>8320</v>
      </c>
      <c r="R1564" s="39" t="s">
        <v>8336</v>
      </c>
      <c r="S1564" s="41">
        <f>(((J1564/60)/60)/24)+DATE(1970,1,1)</f>
        <v>40079.566157407404</v>
      </c>
      <c r="T1564" s="42">
        <f>(((I1564/60)/60)/24)+DATE(1970,1,1)</f>
        <v>40149.034722222219</v>
      </c>
    </row>
    <row r="1565" spans="1:20" customFormat="1" ht="43.5" x14ac:dyDescent="0.35">
      <c r="A1565" s="9">
        <v>1563</v>
      </c>
      <c r="B1565" s="7" t="s">
        <v>1564</v>
      </c>
      <c r="C1565" s="7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2">
        <f>E1565/D1565</f>
        <v>1.4166666666666666E-2</v>
      </c>
      <c r="P1565" s="22">
        <f>IF(ISERROR(E1565/L1565),0,E1565/L1565)</f>
        <v>42.5</v>
      </c>
      <c r="Q1565" s="1" t="s">
        <v>8320</v>
      </c>
      <c r="R1565" s="39" t="s">
        <v>8336</v>
      </c>
      <c r="S1565" s="41">
        <f>(((J1565/60)/60)/24)+DATE(1970,1,1)</f>
        <v>41652.742488425924</v>
      </c>
      <c r="T1565" s="42">
        <f>(((I1565/60)/60)/24)+DATE(1970,1,1)</f>
        <v>41712.700821759259</v>
      </c>
    </row>
    <row r="1566" spans="1:20" customFormat="1" ht="43.5" x14ac:dyDescent="0.35">
      <c r="A1566" s="9">
        <v>1564</v>
      </c>
      <c r="B1566" s="7" t="s">
        <v>1565</v>
      </c>
      <c r="C1566" s="7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2">
        <f>E1566/D1566</f>
        <v>1E-3</v>
      </c>
      <c r="P1566" s="22">
        <f>IF(ISERROR(E1566/L1566),0,E1566/L1566)</f>
        <v>10</v>
      </c>
      <c r="Q1566" s="1" t="s">
        <v>8320</v>
      </c>
      <c r="R1566" s="39" t="s">
        <v>8336</v>
      </c>
      <c r="S1566" s="41">
        <f>(((J1566/60)/60)/24)+DATE(1970,1,1)</f>
        <v>42121.367002314815</v>
      </c>
      <c r="T1566" s="42">
        <f>(((I1566/60)/60)/24)+DATE(1970,1,1)</f>
        <v>42152.836805555555</v>
      </c>
    </row>
    <row r="1567" spans="1:20" customFormat="1" ht="43.5" x14ac:dyDescent="0.35">
      <c r="A1567" s="9">
        <v>1565</v>
      </c>
      <c r="B1567" s="7" t="s">
        <v>1566</v>
      </c>
      <c r="C1567" s="7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2">
        <f>E1567/D1567</f>
        <v>2.5000000000000001E-2</v>
      </c>
      <c r="P1567" s="22">
        <f>IF(ISERROR(E1567/L1567),0,E1567/L1567)</f>
        <v>100</v>
      </c>
      <c r="Q1567" s="1" t="s">
        <v>8320</v>
      </c>
      <c r="R1567" s="39" t="s">
        <v>8336</v>
      </c>
      <c r="S1567" s="41">
        <f>(((J1567/60)/60)/24)+DATE(1970,1,1)</f>
        <v>40672.729872685188</v>
      </c>
      <c r="T1567" s="42">
        <f>(((I1567/60)/60)/24)+DATE(1970,1,1)</f>
        <v>40702.729872685188</v>
      </c>
    </row>
    <row r="1568" spans="1:20" customFormat="1" ht="43.5" x14ac:dyDescent="0.35">
      <c r="A1568" s="9">
        <v>1566</v>
      </c>
      <c r="B1568" s="7" t="s">
        <v>1567</v>
      </c>
      <c r="C1568" s="7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2">
        <f>E1568/D1568</f>
        <v>0.21249999999999999</v>
      </c>
      <c r="P1568" s="22">
        <f>IF(ISERROR(E1568/L1568),0,E1568/L1568)</f>
        <v>108.05084745762711</v>
      </c>
      <c r="Q1568" s="1" t="s">
        <v>8320</v>
      </c>
      <c r="R1568" s="39" t="s">
        <v>8336</v>
      </c>
      <c r="S1568" s="41">
        <f>(((J1568/60)/60)/24)+DATE(1970,1,1)</f>
        <v>42549.916712962964</v>
      </c>
      <c r="T1568" s="42">
        <f>(((I1568/60)/60)/24)+DATE(1970,1,1)</f>
        <v>42578.916666666672</v>
      </c>
    </row>
    <row r="1569" spans="1:20" customFormat="1" ht="43.5" x14ac:dyDescent="0.35">
      <c r="A1569" s="9">
        <v>1567</v>
      </c>
      <c r="B1569" s="7" t="s">
        <v>1568</v>
      </c>
      <c r="C1569" s="7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2">
        <f>E1569/D1569</f>
        <v>4.1176470588235294E-2</v>
      </c>
      <c r="P1569" s="22">
        <f>IF(ISERROR(E1569/L1569),0,E1569/L1569)</f>
        <v>26.923076923076923</v>
      </c>
      <c r="Q1569" s="1" t="s">
        <v>8320</v>
      </c>
      <c r="R1569" s="39" t="s">
        <v>8336</v>
      </c>
      <c r="S1569" s="41">
        <f>(((J1569/60)/60)/24)+DATE(1970,1,1)</f>
        <v>41671.936863425923</v>
      </c>
      <c r="T1569" s="42">
        <f>(((I1569/60)/60)/24)+DATE(1970,1,1)</f>
        <v>41687</v>
      </c>
    </row>
    <row r="1570" spans="1:20" customFormat="1" ht="43.5" x14ac:dyDescent="0.35">
      <c r="A1570" s="9">
        <v>1568</v>
      </c>
      <c r="B1570" s="7" t="s">
        <v>1569</v>
      </c>
      <c r="C1570" s="7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2">
        <f>E1570/D1570</f>
        <v>0.13639999999999999</v>
      </c>
      <c r="P1570" s="22">
        <f>IF(ISERROR(E1570/L1570),0,E1570/L1570)</f>
        <v>155</v>
      </c>
      <c r="Q1570" s="1" t="s">
        <v>8320</v>
      </c>
      <c r="R1570" s="39" t="s">
        <v>8336</v>
      </c>
      <c r="S1570" s="41">
        <f>(((J1570/60)/60)/24)+DATE(1970,1,1)</f>
        <v>41962.062326388885</v>
      </c>
      <c r="T1570" s="42">
        <f>(((I1570/60)/60)/24)+DATE(1970,1,1)</f>
        <v>41997.062326388885</v>
      </c>
    </row>
    <row r="1571" spans="1:20" customFormat="1" x14ac:dyDescent="0.35">
      <c r="A1571" s="9">
        <v>1569</v>
      </c>
      <c r="B1571" s="7" t="s">
        <v>1570</v>
      </c>
      <c r="C1571" s="7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2">
        <f>E1571/D1571</f>
        <v>0</v>
      </c>
      <c r="P1571" s="22">
        <f>IF(ISERROR(E1571/L1571),0,E1571/L1571)</f>
        <v>0</v>
      </c>
      <c r="Q1571" s="1" t="s">
        <v>8320</v>
      </c>
      <c r="R1571" s="39" t="s">
        <v>8336</v>
      </c>
      <c r="S1571" s="41">
        <f>(((J1571/60)/60)/24)+DATE(1970,1,1)</f>
        <v>41389.679560185185</v>
      </c>
      <c r="T1571" s="42">
        <f>(((I1571/60)/60)/24)+DATE(1970,1,1)</f>
        <v>41419.679560185185</v>
      </c>
    </row>
    <row r="1572" spans="1:20" customFormat="1" ht="29" x14ac:dyDescent="0.35">
      <c r="A1572" s="9">
        <v>1570</v>
      </c>
      <c r="B1572" s="7" t="s">
        <v>1571</v>
      </c>
      <c r="C1572" s="7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2">
        <f>E1572/D1572</f>
        <v>0.41399999999999998</v>
      </c>
      <c r="P1572" s="22">
        <f>IF(ISERROR(E1572/L1572),0,E1572/L1572)</f>
        <v>47.769230769230766</v>
      </c>
      <c r="Q1572" s="1" t="s">
        <v>8320</v>
      </c>
      <c r="R1572" s="39" t="s">
        <v>8336</v>
      </c>
      <c r="S1572" s="41">
        <f>(((J1572/60)/60)/24)+DATE(1970,1,1)</f>
        <v>42438.813449074078</v>
      </c>
      <c r="T1572" s="42">
        <f>(((I1572/60)/60)/24)+DATE(1970,1,1)</f>
        <v>42468.771782407406</v>
      </c>
    </row>
    <row r="1573" spans="1:20" customFormat="1" ht="43.5" x14ac:dyDescent="0.35">
      <c r="A1573" s="9">
        <v>1571</v>
      </c>
      <c r="B1573" s="7" t="s">
        <v>1572</v>
      </c>
      <c r="C1573" s="7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2">
        <f>E1573/D1573</f>
        <v>6.6115702479338841E-3</v>
      </c>
      <c r="P1573" s="22">
        <f>IF(ISERROR(E1573/L1573),0,E1573/L1573)</f>
        <v>20</v>
      </c>
      <c r="Q1573" s="1" t="s">
        <v>8320</v>
      </c>
      <c r="R1573" s="39" t="s">
        <v>8336</v>
      </c>
      <c r="S1573" s="41">
        <f>(((J1573/60)/60)/24)+DATE(1970,1,1)</f>
        <v>42144.769479166673</v>
      </c>
      <c r="T1573" s="42">
        <f>(((I1573/60)/60)/24)+DATE(1970,1,1)</f>
        <v>42174.769479166673</v>
      </c>
    </row>
    <row r="1574" spans="1:20" customFormat="1" ht="43.5" x14ac:dyDescent="0.35">
      <c r="A1574" s="9">
        <v>1572</v>
      </c>
      <c r="B1574" s="7" t="s">
        <v>1573</v>
      </c>
      <c r="C1574" s="7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2">
        <f>E1574/D1574</f>
        <v>0.05</v>
      </c>
      <c r="P1574" s="22">
        <f>IF(ISERROR(E1574/L1574),0,E1574/L1574)</f>
        <v>41.666666666666664</v>
      </c>
      <c r="Q1574" s="1" t="s">
        <v>8320</v>
      </c>
      <c r="R1574" s="39" t="s">
        <v>8336</v>
      </c>
      <c r="S1574" s="41">
        <f>(((J1574/60)/60)/24)+DATE(1970,1,1)</f>
        <v>42404.033090277779</v>
      </c>
      <c r="T1574" s="42">
        <f>(((I1574/60)/60)/24)+DATE(1970,1,1)</f>
        <v>42428.999305555553</v>
      </c>
    </row>
    <row r="1575" spans="1:20" customFormat="1" ht="43.5" x14ac:dyDescent="0.35">
      <c r="A1575" s="9">
        <v>1573</v>
      </c>
      <c r="B1575" s="7" t="s">
        <v>1574</v>
      </c>
      <c r="C1575" s="7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2">
        <f>E1575/D1575</f>
        <v>2.4777777777777777E-2</v>
      </c>
      <c r="P1575" s="22">
        <f>IF(ISERROR(E1575/L1575),0,E1575/L1575)</f>
        <v>74.333333333333329</v>
      </c>
      <c r="Q1575" s="1" t="s">
        <v>8320</v>
      </c>
      <c r="R1575" s="39" t="s">
        <v>8336</v>
      </c>
      <c r="S1575" s="41">
        <f>(((J1575/60)/60)/24)+DATE(1970,1,1)</f>
        <v>42786.000023148154</v>
      </c>
      <c r="T1575" s="42">
        <f>(((I1575/60)/60)/24)+DATE(1970,1,1)</f>
        <v>42826.165972222225</v>
      </c>
    </row>
    <row r="1576" spans="1:20" customFormat="1" ht="43.5" x14ac:dyDescent="0.35">
      <c r="A1576" s="9">
        <v>1574</v>
      </c>
      <c r="B1576" s="7" t="s">
        <v>1575</v>
      </c>
      <c r="C1576" s="7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2">
        <f>E1576/D1576</f>
        <v>5.0599999999999999E-2</v>
      </c>
      <c r="P1576" s="22">
        <f>IF(ISERROR(E1576/L1576),0,E1576/L1576)</f>
        <v>84.333333333333329</v>
      </c>
      <c r="Q1576" s="1" t="s">
        <v>8320</v>
      </c>
      <c r="R1576" s="39" t="s">
        <v>8336</v>
      </c>
      <c r="S1576" s="41">
        <f>(((J1576/60)/60)/24)+DATE(1970,1,1)</f>
        <v>42017.927418981482</v>
      </c>
      <c r="T1576" s="42">
        <f>(((I1576/60)/60)/24)+DATE(1970,1,1)</f>
        <v>42052.927418981482</v>
      </c>
    </row>
    <row r="1577" spans="1:20" customFormat="1" ht="43.5" x14ac:dyDescent="0.35">
      <c r="A1577" s="9">
        <v>1575</v>
      </c>
      <c r="B1577" s="7" t="s">
        <v>1576</v>
      </c>
      <c r="C1577" s="7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2">
        <f>E1577/D1577</f>
        <v>0.2291</v>
      </c>
      <c r="P1577" s="22">
        <f>IF(ISERROR(E1577/L1577),0,E1577/L1577)</f>
        <v>65.457142857142856</v>
      </c>
      <c r="Q1577" s="1" t="s">
        <v>8320</v>
      </c>
      <c r="R1577" s="39" t="s">
        <v>8336</v>
      </c>
      <c r="S1577" s="41">
        <f>(((J1577/60)/60)/24)+DATE(1970,1,1)</f>
        <v>41799.524259259262</v>
      </c>
      <c r="T1577" s="42">
        <f>(((I1577/60)/60)/24)+DATE(1970,1,1)</f>
        <v>41829.524259259262</v>
      </c>
    </row>
    <row r="1578" spans="1:20" customFormat="1" ht="29" x14ac:dyDescent="0.35">
      <c r="A1578" s="9">
        <v>1576</v>
      </c>
      <c r="B1578" s="7" t="s">
        <v>1577</v>
      </c>
      <c r="C1578" s="7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2">
        <f>E1578/D1578</f>
        <v>0.13</v>
      </c>
      <c r="P1578" s="22">
        <f>IF(ISERROR(E1578/L1578),0,E1578/L1578)</f>
        <v>65</v>
      </c>
      <c r="Q1578" s="1" t="s">
        <v>8320</v>
      </c>
      <c r="R1578" s="39" t="s">
        <v>8336</v>
      </c>
      <c r="S1578" s="41">
        <f>(((J1578/60)/60)/24)+DATE(1970,1,1)</f>
        <v>42140.879259259258</v>
      </c>
      <c r="T1578" s="42">
        <f>(((I1578/60)/60)/24)+DATE(1970,1,1)</f>
        <v>42185.879259259258</v>
      </c>
    </row>
    <row r="1579" spans="1:20" customFormat="1" ht="43.5" x14ac:dyDescent="0.35">
      <c r="A1579" s="9">
        <v>1577</v>
      </c>
      <c r="B1579" s="7" t="s">
        <v>1578</v>
      </c>
      <c r="C1579" s="7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2">
        <f>E1579/D1579</f>
        <v>5.4999999999999997E-3</v>
      </c>
      <c r="P1579" s="22">
        <f>IF(ISERROR(E1579/L1579),0,E1579/L1579)</f>
        <v>27.5</v>
      </c>
      <c r="Q1579" s="1" t="s">
        <v>8320</v>
      </c>
      <c r="R1579" s="39" t="s">
        <v>8336</v>
      </c>
      <c r="S1579" s="41">
        <f>(((J1579/60)/60)/24)+DATE(1970,1,1)</f>
        <v>41054.847777777781</v>
      </c>
      <c r="T1579" s="42">
        <f>(((I1579/60)/60)/24)+DATE(1970,1,1)</f>
        <v>41114.847777777781</v>
      </c>
    </row>
    <row r="1580" spans="1:20" customFormat="1" ht="43.5" x14ac:dyDescent="0.35">
      <c r="A1580" s="9">
        <v>1578</v>
      </c>
      <c r="B1580" s="7" t="s">
        <v>1579</v>
      </c>
      <c r="C1580" s="7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2">
        <f>E1580/D1580</f>
        <v>0.10806536636794939</v>
      </c>
      <c r="P1580" s="22">
        <f>IF(ISERROR(E1580/L1580),0,E1580/L1580)</f>
        <v>51.25</v>
      </c>
      <c r="Q1580" s="1" t="s">
        <v>8320</v>
      </c>
      <c r="R1580" s="39" t="s">
        <v>8336</v>
      </c>
      <c r="S1580" s="41">
        <f>(((J1580/60)/60)/24)+DATE(1970,1,1)</f>
        <v>40399.065868055557</v>
      </c>
      <c r="T1580" s="42">
        <f>(((I1580/60)/60)/24)+DATE(1970,1,1)</f>
        <v>40423.083333333336</v>
      </c>
    </row>
    <row r="1581" spans="1:20" customFormat="1" ht="29" x14ac:dyDescent="0.35">
      <c r="A1581" s="9">
        <v>1579</v>
      </c>
      <c r="B1581" s="7" t="s">
        <v>1580</v>
      </c>
      <c r="C1581" s="7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2">
        <f>E1581/D1581</f>
        <v>8.4008400840084006E-3</v>
      </c>
      <c r="P1581" s="22">
        <f>IF(ISERROR(E1581/L1581),0,E1581/L1581)</f>
        <v>14</v>
      </c>
      <c r="Q1581" s="1" t="s">
        <v>8320</v>
      </c>
      <c r="R1581" s="39" t="s">
        <v>8336</v>
      </c>
      <c r="S1581" s="41">
        <f>(((J1581/60)/60)/24)+DATE(1970,1,1)</f>
        <v>41481.996423611112</v>
      </c>
      <c r="T1581" s="42">
        <f>(((I1581/60)/60)/24)+DATE(1970,1,1)</f>
        <v>41514.996423611112</v>
      </c>
    </row>
    <row r="1582" spans="1:20" customFormat="1" ht="43.5" x14ac:dyDescent="0.35">
      <c r="A1582" s="9">
        <v>1580</v>
      </c>
      <c r="B1582" s="7" t="s">
        <v>1581</v>
      </c>
      <c r="C1582" s="7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2">
        <f>E1582/D1582</f>
        <v>0</v>
      </c>
      <c r="P1582" s="22">
        <f>IF(ISERROR(E1582/L1582),0,E1582/L1582)</f>
        <v>0</v>
      </c>
      <c r="Q1582" s="1" t="s">
        <v>8320</v>
      </c>
      <c r="R1582" s="39" t="s">
        <v>8336</v>
      </c>
      <c r="S1582" s="41">
        <f>(((J1582/60)/60)/24)+DATE(1970,1,1)</f>
        <v>40990.050069444449</v>
      </c>
      <c r="T1582" s="42">
        <f>(((I1582/60)/60)/24)+DATE(1970,1,1)</f>
        <v>41050.050069444449</v>
      </c>
    </row>
    <row r="1583" spans="1:20" customFormat="1" ht="43.5" x14ac:dyDescent="0.35">
      <c r="A1583" s="9">
        <v>1581</v>
      </c>
      <c r="B1583" s="7" t="s">
        <v>1582</v>
      </c>
      <c r="C1583" s="7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2">
        <f>E1583/D1583</f>
        <v>5.0000000000000001E-3</v>
      </c>
      <c r="P1583" s="22">
        <f>IF(ISERROR(E1583/L1583),0,E1583/L1583)</f>
        <v>5</v>
      </c>
      <c r="Q1583" s="1" t="s">
        <v>8334</v>
      </c>
      <c r="R1583" s="39" t="s">
        <v>8337</v>
      </c>
      <c r="S1583" s="41">
        <f>(((J1583/60)/60)/24)+DATE(1970,1,1)</f>
        <v>42325.448958333334</v>
      </c>
      <c r="T1583" s="42">
        <f>(((I1583/60)/60)/24)+DATE(1970,1,1)</f>
        <v>42357.448958333334</v>
      </c>
    </row>
    <row r="1584" spans="1:20" customFormat="1" ht="29" x14ac:dyDescent="0.35">
      <c r="A1584" s="9">
        <v>1582</v>
      </c>
      <c r="B1584" s="7" t="s">
        <v>1583</v>
      </c>
      <c r="C1584" s="7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2">
        <f>E1584/D1584</f>
        <v>9.2999999999999999E-2</v>
      </c>
      <c r="P1584" s="22">
        <f>IF(ISERROR(E1584/L1584),0,E1584/L1584)</f>
        <v>31</v>
      </c>
      <c r="Q1584" s="1" t="s">
        <v>8334</v>
      </c>
      <c r="R1584" s="39" t="s">
        <v>8337</v>
      </c>
      <c r="S1584" s="41">
        <f>(((J1584/60)/60)/24)+DATE(1970,1,1)</f>
        <v>42246.789965277778</v>
      </c>
      <c r="T1584" s="42">
        <f>(((I1584/60)/60)/24)+DATE(1970,1,1)</f>
        <v>42303.888888888891</v>
      </c>
    </row>
    <row r="1585" spans="1:20" customFormat="1" ht="43.5" x14ac:dyDescent="0.35">
      <c r="A1585" s="9">
        <v>1583</v>
      </c>
      <c r="B1585" s="7" t="s">
        <v>1584</v>
      </c>
      <c r="C1585" s="7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2">
        <f>E1585/D1585</f>
        <v>7.5000000000000002E-4</v>
      </c>
      <c r="P1585" s="22">
        <f>IF(ISERROR(E1585/L1585),0,E1585/L1585)</f>
        <v>15</v>
      </c>
      <c r="Q1585" s="1" t="s">
        <v>8334</v>
      </c>
      <c r="R1585" s="39" t="s">
        <v>8337</v>
      </c>
      <c r="S1585" s="41">
        <f>(((J1585/60)/60)/24)+DATE(1970,1,1)</f>
        <v>41877.904988425929</v>
      </c>
      <c r="T1585" s="42">
        <f>(((I1585/60)/60)/24)+DATE(1970,1,1)</f>
        <v>41907.904988425929</v>
      </c>
    </row>
    <row r="1586" spans="1:20" customFormat="1" ht="43.5" x14ac:dyDescent="0.35">
      <c r="A1586" s="9">
        <v>1584</v>
      </c>
      <c r="B1586" s="7" t="s">
        <v>1585</v>
      </c>
      <c r="C1586" s="7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2">
        <f>E1586/D1586</f>
        <v>0</v>
      </c>
      <c r="P1586" s="22">
        <f>IF(ISERROR(E1586/L1586),0,E1586/L1586)</f>
        <v>0</v>
      </c>
      <c r="Q1586" s="1" t="s">
        <v>8334</v>
      </c>
      <c r="R1586" s="39" t="s">
        <v>8337</v>
      </c>
      <c r="S1586" s="41">
        <f>(((J1586/60)/60)/24)+DATE(1970,1,1)</f>
        <v>41779.649317129632</v>
      </c>
      <c r="T1586" s="42">
        <f>(((I1586/60)/60)/24)+DATE(1970,1,1)</f>
        <v>41789.649317129632</v>
      </c>
    </row>
    <row r="1587" spans="1:20" customFormat="1" ht="43.5" x14ac:dyDescent="0.35">
      <c r="A1587" s="9">
        <v>1585</v>
      </c>
      <c r="B1587" s="7" t="s">
        <v>1586</v>
      </c>
      <c r="C1587" s="7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2">
        <f>E1587/D1587</f>
        <v>0.79</v>
      </c>
      <c r="P1587" s="22">
        <f>IF(ISERROR(E1587/L1587),0,E1587/L1587)</f>
        <v>131.66666666666666</v>
      </c>
      <c r="Q1587" s="1" t="s">
        <v>8334</v>
      </c>
      <c r="R1587" s="39" t="s">
        <v>8337</v>
      </c>
      <c r="S1587" s="41">
        <f>(((J1587/60)/60)/24)+DATE(1970,1,1)</f>
        <v>42707.895462962959</v>
      </c>
      <c r="T1587" s="42">
        <f>(((I1587/60)/60)/24)+DATE(1970,1,1)</f>
        <v>42729.458333333328</v>
      </c>
    </row>
    <row r="1588" spans="1:20" customFormat="1" ht="29" x14ac:dyDescent="0.35">
      <c r="A1588" s="9">
        <v>1586</v>
      </c>
      <c r="B1588" s="7" t="s">
        <v>1587</v>
      </c>
      <c r="C1588" s="7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2">
        <f>E1588/D1588</f>
        <v>0</v>
      </c>
      <c r="P1588" s="22">
        <f>IF(ISERROR(E1588/L1588),0,E1588/L1588)</f>
        <v>0</v>
      </c>
      <c r="Q1588" s="1" t="s">
        <v>8334</v>
      </c>
      <c r="R1588" s="39" t="s">
        <v>8337</v>
      </c>
      <c r="S1588" s="41">
        <f>(((J1588/60)/60)/24)+DATE(1970,1,1)</f>
        <v>42069.104421296302</v>
      </c>
      <c r="T1588" s="42">
        <f>(((I1588/60)/60)/24)+DATE(1970,1,1)</f>
        <v>42099.062754629631</v>
      </c>
    </row>
    <row r="1589" spans="1:20" customFormat="1" ht="43.5" x14ac:dyDescent="0.35">
      <c r="A1589" s="9">
        <v>1587</v>
      </c>
      <c r="B1589" s="7" t="s">
        <v>1588</v>
      </c>
      <c r="C1589" s="7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2">
        <f>E1589/D1589</f>
        <v>1.3333333333333334E-4</v>
      </c>
      <c r="P1589" s="22">
        <f>IF(ISERROR(E1589/L1589),0,E1589/L1589)</f>
        <v>1</v>
      </c>
      <c r="Q1589" s="1" t="s">
        <v>8334</v>
      </c>
      <c r="R1589" s="39" t="s">
        <v>8337</v>
      </c>
      <c r="S1589" s="41">
        <f>(((J1589/60)/60)/24)+DATE(1970,1,1)</f>
        <v>41956.950983796298</v>
      </c>
      <c r="T1589" s="42">
        <f>(((I1589/60)/60)/24)+DATE(1970,1,1)</f>
        <v>41986.950983796298</v>
      </c>
    </row>
    <row r="1590" spans="1:20" customFormat="1" ht="29" x14ac:dyDescent="0.35">
      <c r="A1590" s="9">
        <v>1588</v>
      </c>
      <c r="B1590" s="7" t="s">
        <v>1589</v>
      </c>
      <c r="C1590" s="7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2">
        <f>E1590/D1590</f>
        <v>0</v>
      </c>
      <c r="P1590" s="22">
        <f>IF(ISERROR(E1590/L1590),0,E1590/L1590)</f>
        <v>0</v>
      </c>
      <c r="Q1590" s="1" t="s">
        <v>8334</v>
      </c>
      <c r="R1590" s="39" t="s">
        <v>8337</v>
      </c>
      <c r="S1590" s="41">
        <f>(((J1590/60)/60)/24)+DATE(1970,1,1)</f>
        <v>42005.24998842593</v>
      </c>
      <c r="T1590" s="42">
        <f>(((I1590/60)/60)/24)+DATE(1970,1,1)</f>
        <v>42035.841666666667</v>
      </c>
    </row>
    <row r="1591" spans="1:20" customFormat="1" ht="29" x14ac:dyDescent="0.35">
      <c r="A1591" s="9">
        <v>1589</v>
      </c>
      <c r="B1591" s="7" t="s">
        <v>1590</v>
      </c>
      <c r="C1591" s="7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2">
        <f>E1591/D1591</f>
        <v>0</v>
      </c>
      <c r="P1591" s="22">
        <f>IF(ISERROR(E1591/L1591),0,E1591/L1591)</f>
        <v>0</v>
      </c>
      <c r="Q1591" s="1" t="s">
        <v>8334</v>
      </c>
      <c r="R1591" s="39" t="s">
        <v>8337</v>
      </c>
      <c r="S1591" s="41">
        <f>(((J1591/60)/60)/24)+DATE(1970,1,1)</f>
        <v>42256.984791666662</v>
      </c>
      <c r="T1591" s="42">
        <f>(((I1591/60)/60)/24)+DATE(1970,1,1)</f>
        <v>42286.984791666662</v>
      </c>
    </row>
    <row r="1592" spans="1:20" customFormat="1" x14ac:dyDescent="0.35">
      <c r="A1592" s="9">
        <v>1590</v>
      </c>
      <c r="B1592" s="7" t="s">
        <v>1591</v>
      </c>
      <c r="C1592" s="7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2">
        <f>E1592/D1592</f>
        <v>1.7000000000000001E-2</v>
      </c>
      <c r="P1592" s="22">
        <f>IF(ISERROR(E1592/L1592),0,E1592/L1592)</f>
        <v>510</v>
      </c>
      <c r="Q1592" s="1" t="s">
        <v>8334</v>
      </c>
      <c r="R1592" s="39" t="s">
        <v>8337</v>
      </c>
      <c r="S1592" s="41">
        <f>(((J1592/60)/60)/24)+DATE(1970,1,1)</f>
        <v>42240.857222222221</v>
      </c>
      <c r="T1592" s="42">
        <f>(((I1592/60)/60)/24)+DATE(1970,1,1)</f>
        <v>42270.857222222221</v>
      </c>
    </row>
    <row r="1593" spans="1:20" customFormat="1" ht="43.5" x14ac:dyDescent="0.35">
      <c r="A1593" s="9">
        <v>1591</v>
      </c>
      <c r="B1593" s="7" t="s">
        <v>1592</v>
      </c>
      <c r="C1593" s="7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2">
        <f>E1593/D1593</f>
        <v>0.29228571428571426</v>
      </c>
      <c r="P1593" s="22">
        <f>IF(ISERROR(E1593/L1593),0,E1593/L1593)</f>
        <v>44.478260869565219</v>
      </c>
      <c r="Q1593" s="1" t="s">
        <v>8334</v>
      </c>
      <c r="R1593" s="39" t="s">
        <v>8337</v>
      </c>
      <c r="S1593" s="41">
        <f>(((J1593/60)/60)/24)+DATE(1970,1,1)</f>
        <v>42433.726168981477</v>
      </c>
      <c r="T1593" s="42">
        <f>(((I1593/60)/60)/24)+DATE(1970,1,1)</f>
        <v>42463.68450231482</v>
      </c>
    </row>
    <row r="1594" spans="1:20" customFormat="1" ht="29" x14ac:dyDescent="0.35">
      <c r="A1594" s="9">
        <v>1592</v>
      </c>
      <c r="B1594" s="7" t="s">
        <v>1593</v>
      </c>
      <c r="C1594" s="7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2">
        <f>E1594/D1594</f>
        <v>0</v>
      </c>
      <c r="P1594" s="22">
        <f>IF(ISERROR(E1594/L1594),0,E1594/L1594)</f>
        <v>0</v>
      </c>
      <c r="Q1594" s="1" t="s">
        <v>8334</v>
      </c>
      <c r="R1594" s="39" t="s">
        <v>8337</v>
      </c>
      <c r="S1594" s="41">
        <f>(((J1594/60)/60)/24)+DATE(1970,1,1)</f>
        <v>42046.072743055556</v>
      </c>
      <c r="T1594" s="42">
        <f>(((I1594/60)/60)/24)+DATE(1970,1,1)</f>
        <v>42091.031076388885</v>
      </c>
    </row>
    <row r="1595" spans="1:20" customFormat="1" ht="29" x14ac:dyDescent="0.35">
      <c r="A1595" s="9">
        <v>1593</v>
      </c>
      <c r="B1595" s="7" t="s">
        <v>1594</v>
      </c>
      <c r="C1595" s="7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2">
        <f>E1595/D1595</f>
        <v>1.3636363636363637E-4</v>
      </c>
      <c r="P1595" s="22">
        <f>IF(ISERROR(E1595/L1595),0,E1595/L1595)</f>
        <v>1</v>
      </c>
      <c r="Q1595" s="1" t="s">
        <v>8334</v>
      </c>
      <c r="R1595" s="39" t="s">
        <v>8337</v>
      </c>
      <c r="S1595" s="41">
        <f>(((J1595/60)/60)/24)+DATE(1970,1,1)</f>
        <v>42033.845543981486</v>
      </c>
      <c r="T1595" s="42">
        <f>(((I1595/60)/60)/24)+DATE(1970,1,1)</f>
        <v>42063.845543981486</v>
      </c>
    </row>
    <row r="1596" spans="1:20" customFormat="1" ht="29" x14ac:dyDescent="0.35">
      <c r="A1596" s="9">
        <v>1594</v>
      </c>
      <c r="B1596" s="7" t="s">
        <v>1595</v>
      </c>
      <c r="C1596" s="7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2">
        <f>E1596/D1596</f>
        <v>0.20499999999999999</v>
      </c>
      <c r="P1596" s="22">
        <f>IF(ISERROR(E1596/L1596),0,E1596/L1596)</f>
        <v>20.5</v>
      </c>
      <c r="Q1596" s="1" t="s">
        <v>8334</v>
      </c>
      <c r="R1596" s="39" t="s">
        <v>8337</v>
      </c>
      <c r="S1596" s="41">
        <f>(((J1596/60)/60)/24)+DATE(1970,1,1)</f>
        <v>42445.712754629625</v>
      </c>
      <c r="T1596" s="42">
        <f>(((I1596/60)/60)/24)+DATE(1970,1,1)</f>
        <v>42505.681249999994</v>
      </c>
    </row>
    <row r="1597" spans="1:20" customFormat="1" ht="43.5" x14ac:dyDescent="0.35">
      <c r="A1597" s="9">
        <v>1595</v>
      </c>
      <c r="B1597" s="7" t="s">
        <v>1596</v>
      </c>
      <c r="C1597" s="7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2">
        <f>E1597/D1597</f>
        <v>2.8E-3</v>
      </c>
      <c r="P1597" s="22">
        <f>IF(ISERROR(E1597/L1597),0,E1597/L1597)</f>
        <v>40</v>
      </c>
      <c r="Q1597" s="1" t="s">
        <v>8334</v>
      </c>
      <c r="R1597" s="39" t="s">
        <v>8337</v>
      </c>
      <c r="S1597" s="41">
        <f>(((J1597/60)/60)/24)+DATE(1970,1,1)</f>
        <v>41780.050092592595</v>
      </c>
      <c r="T1597" s="42">
        <f>(((I1597/60)/60)/24)+DATE(1970,1,1)</f>
        <v>41808.842361111114</v>
      </c>
    </row>
    <row r="1598" spans="1:20" customFormat="1" ht="29" x14ac:dyDescent="0.35">
      <c r="A1598" s="9">
        <v>1596</v>
      </c>
      <c r="B1598" s="7" t="s">
        <v>1597</v>
      </c>
      <c r="C1598" s="7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2">
        <f>E1598/D1598</f>
        <v>2.3076923076923078E-2</v>
      </c>
      <c r="P1598" s="22">
        <f>IF(ISERROR(E1598/L1598),0,E1598/L1598)</f>
        <v>25</v>
      </c>
      <c r="Q1598" s="1" t="s">
        <v>8334</v>
      </c>
      <c r="R1598" s="39" t="s">
        <v>8337</v>
      </c>
      <c r="S1598" s="41">
        <f>(((J1598/60)/60)/24)+DATE(1970,1,1)</f>
        <v>41941.430196759262</v>
      </c>
      <c r="T1598" s="42">
        <f>(((I1598/60)/60)/24)+DATE(1970,1,1)</f>
        <v>41986.471863425926</v>
      </c>
    </row>
    <row r="1599" spans="1:20" customFormat="1" ht="43.5" x14ac:dyDescent="0.35">
      <c r="A1599" s="9">
        <v>1597</v>
      </c>
      <c r="B1599" s="7" t="s">
        <v>1598</v>
      </c>
      <c r="C1599" s="7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2">
        <f>E1599/D1599</f>
        <v>0</v>
      </c>
      <c r="P1599" s="22">
        <f>IF(ISERROR(E1599/L1599),0,E1599/L1599)</f>
        <v>0</v>
      </c>
      <c r="Q1599" s="1" t="s">
        <v>8334</v>
      </c>
      <c r="R1599" s="39" t="s">
        <v>8337</v>
      </c>
      <c r="S1599" s="41">
        <f>(((J1599/60)/60)/24)+DATE(1970,1,1)</f>
        <v>42603.354131944448</v>
      </c>
      <c r="T1599" s="42">
        <f>(((I1599/60)/60)/24)+DATE(1970,1,1)</f>
        <v>42633.354131944448</v>
      </c>
    </row>
    <row r="1600" spans="1:20" customFormat="1" ht="43.5" x14ac:dyDescent="0.35">
      <c r="A1600" s="9">
        <v>1598</v>
      </c>
      <c r="B1600" s="7" t="s">
        <v>1599</v>
      </c>
      <c r="C1600" s="7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2">
        <f>E1600/D1600</f>
        <v>1.25E-3</v>
      </c>
      <c r="P1600" s="22">
        <f>IF(ISERROR(E1600/L1600),0,E1600/L1600)</f>
        <v>1</v>
      </c>
      <c r="Q1600" s="1" t="s">
        <v>8334</v>
      </c>
      <c r="R1600" s="39" t="s">
        <v>8337</v>
      </c>
      <c r="S1600" s="41">
        <f>(((J1600/60)/60)/24)+DATE(1970,1,1)</f>
        <v>42151.667337962965</v>
      </c>
      <c r="T1600" s="42">
        <f>(((I1600/60)/60)/24)+DATE(1970,1,1)</f>
        <v>42211.667337962965</v>
      </c>
    </row>
    <row r="1601" spans="1:20" customFormat="1" ht="29" x14ac:dyDescent="0.35">
      <c r="A1601" s="9">
        <v>1599</v>
      </c>
      <c r="B1601" s="7" t="s">
        <v>1600</v>
      </c>
      <c r="C1601" s="7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2">
        <f>E1601/D1601</f>
        <v>0</v>
      </c>
      <c r="P1601" s="22">
        <f>IF(ISERROR(E1601/L1601),0,E1601/L1601)</f>
        <v>0</v>
      </c>
      <c r="Q1601" s="1" t="s">
        <v>8334</v>
      </c>
      <c r="R1601" s="39" t="s">
        <v>8337</v>
      </c>
      <c r="S1601" s="41">
        <f>(((J1601/60)/60)/24)+DATE(1970,1,1)</f>
        <v>42438.53907407407</v>
      </c>
      <c r="T1601" s="42">
        <f>(((I1601/60)/60)/24)+DATE(1970,1,1)</f>
        <v>42468.497407407413</v>
      </c>
    </row>
    <row r="1602" spans="1:20" customFormat="1" ht="43.5" x14ac:dyDescent="0.35">
      <c r="A1602" s="9">
        <v>1600</v>
      </c>
      <c r="B1602" s="7" t="s">
        <v>1601</v>
      </c>
      <c r="C1602" s="7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2">
        <f>E1602/D1602</f>
        <v>7.3400000000000007E-2</v>
      </c>
      <c r="P1602" s="22">
        <f>IF(ISERROR(E1602/L1602),0,E1602/L1602)</f>
        <v>40.777777777777779</v>
      </c>
      <c r="Q1602" s="1" t="s">
        <v>8334</v>
      </c>
      <c r="R1602" s="39" t="s">
        <v>8337</v>
      </c>
      <c r="S1602" s="41">
        <f>(((J1602/60)/60)/24)+DATE(1970,1,1)</f>
        <v>41791.057314814818</v>
      </c>
      <c r="T1602" s="42">
        <f>(((I1602/60)/60)/24)+DATE(1970,1,1)</f>
        <v>41835.21597222222</v>
      </c>
    </row>
    <row r="1603" spans="1:20" customFormat="1" ht="29" x14ac:dyDescent="0.35">
      <c r="A1603" s="9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3" t="s">
        <v>8219</v>
      </c>
      <c r="G1603" s="3" t="s">
        <v>8224</v>
      </c>
      <c r="H1603" s="3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3" t="s">
        <v>8276</v>
      </c>
      <c r="O1603" s="12">
        <f>E1603/D1603</f>
        <v>1.082492</v>
      </c>
      <c r="P1603" s="22">
        <f>IF(ISERROR(E1603/L1603),0,E1603/L1603)</f>
        <v>48.325535714285714</v>
      </c>
      <c r="Q1603" s="1" t="s">
        <v>8322</v>
      </c>
      <c r="R1603" s="39" t="s">
        <v>8354</v>
      </c>
      <c r="S1603" s="41">
        <f>(((J1603/60)/60)/24)+DATE(1970,1,1)</f>
        <v>40638.092974537038</v>
      </c>
      <c r="T1603" s="42">
        <f>(((I1603/60)/60)/24)+DATE(1970,1,1)</f>
        <v>40668.092974537038</v>
      </c>
    </row>
    <row r="1604" spans="1:20" customFormat="1" ht="29" x14ac:dyDescent="0.35">
      <c r="A1604" s="9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3" t="s">
        <v>8219</v>
      </c>
      <c r="G1604" s="3" t="s">
        <v>8224</v>
      </c>
      <c r="H1604" s="3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3" t="s">
        <v>8276</v>
      </c>
      <c r="O1604" s="12">
        <f>E1604/D1604</f>
        <v>1.0016666666666667</v>
      </c>
      <c r="P1604" s="22">
        <f>IF(ISERROR(E1604/L1604),0,E1604/L1604)</f>
        <v>46.953125</v>
      </c>
      <c r="Q1604" s="1" t="s">
        <v>8322</v>
      </c>
      <c r="R1604" s="39" t="s">
        <v>8354</v>
      </c>
      <c r="S1604" s="41">
        <f>(((J1604/60)/60)/24)+DATE(1970,1,1)</f>
        <v>40788.297650462962</v>
      </c>
      <c r="T1604" s="42">
        <f>(((I1604/60)/60)/24)+DATE(1970,1,1)</f>
        <v>40830.958333333336</v>
      </c>
    </row>
    <row r="1605" spans="1:20" customFormat="1" ht="29" x14ac:dyDescent="0.35">
      <c r="A1605" s="9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3" t="s">
        <v>8219</v>
      </c>
      <c r="G1605" s="3" t="s">
        <v>8224</v>
      </c>
      <c r="H1605" s="3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3" t="s">
        <v>8276</v>
      </c>
      <c r="O1605" s="12">
        <f>E1605/D1605</f>
        <v>1.0003299999999999</v>
      </c>
      <c r="P1605" s="22">
        <f>IF(ISERROR(E1605/L1605),0,E1605/L1605)</f>
        <v>66.688666666666663</v>
      </c>
      <c r="Q1605" s="1" t="s">
        <v>8322</v>
      </c>
      <c r="R1605" s="39" t="s">
        <v>8354</v>
      </c>
      <c r="S1605" s="41">
        <f>(((J1605/60)/60)/24)+DATE(1970,1,1)</f>
        <v>40876.169664351852</v>
      </c>
      <c r="T1605" s="42">
        <f>(((I1605/60)/60)/24)+DATE(1970,1,1)</f>
        <v>40936.169664351852</v>
      </c>
    </row>
    <row r="1606" spans="1:20" customFormat="1" ht="43.5" x14ac:dyDescent="0.35">
      <c r="A1606" s="9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3" t="s">
        <v>8219</v>
      </c>
      <c r="G1606" s="3" t="s">
        <v>8224</v>
      </c>
      <c r="H1606" s="3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3" t="s">
        <v>8276</v>
      </c>
      <c r="O1606" s="12">
        <f>E1606/D1606</f>
        <v>1.2210714285714286</v>
      </c>
      <c r="P1606" s="22">
        <f>IF(ISERROR(E1606/L1606),0,E1606/L1606)</f>
        <v>48.842857142857142</v>
      </c>
      <c r="Q1606" s="1" t="s">
        <v>8322</v>
      </c>
      <c r="R1606" s="39" t="s">
        <v>8354</v>
      </c>
      <c r="S1606" s="41">
        <f>(((J1606/60)/60)/24)+DATE(1970,1,1)</f>
        <v>40945.845312500001</v>
      </c>
      <c r="T1606" s="42">
        <f>(((I1606/60)/60)/24)+DATE(1970,1,1)</f>
        <v>40985.80364583333</v>
      </c>
    </row>
    <row r="1607" spans="1:20" customFormat="1" ht="43.5" x14ac:dyDescent="0.35">
      <c r="A1607" s="9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3" t="s">
        <v>8219</v>
      </c>
      <c r="G1607" s="3" t="s">
        <v>8224</v>
      </c>
      <c r="H1607" s="3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3" t="s">
        <v>8276</v>
      </c>
      <c r="O1607" s="12">
        <f>E1607/D1607</f>
        <v>1.0069333333333335</v>
      </c>
      <c r="P1607" s="22">
        <f>IF(ISERROR(E1607/L1607),0,E1607/L1607)</f>
        <v>137.30909090909091</v>
      </c>
      <c r="Q1607" s="1" t="s">
        <v>8322</v>
      </c>
      <c r="R1607" s="39" t="s">
        <v>8354</v>
      </c>
      <c r="S1607" s="41">
        <f>(((J1607/60)/60)/24)+DATE(1970,1,1)</f>
        <v>40747.012881944444</v>
      </c>
      <c r="T1607" s="42">
        <f>(((I1607/60)/60)/24)+DATE(1970,1,1)</f>
        <v>40756.291666666664</v>
      </c>
    </row>
    <row r="1608" spans="1:20" customFormat="1" ht="43.5" x14ac:dyDescent="0.35">
      <c r="A1608" s="9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3" t="s">
        <v>8219</v>
      </c>
      <c r="G1608" s="3" t="s">
        <v>8224</v>
      </c>
      <c r="H1608" s="3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3" t="s">
        <v>8276</v>
      </c>
      <c r="O1608" s="12">
        <f>E1608/D1608</f>
        <v>1.01004125</v>
      </c>
      <c r="P1608" s="22">
        <f>IF(ISERROR(E1608/L1608),0,E1608/L1608)</f>
        <v>87.829673913043479</v>
      </c>
      <c r="Q1608" s="1" t="s">
        <v>8322</v>
      </c>
      <c r="R1608" s="39" t="s">
        <v>8354</v>
      </c>
      <c r="S1608" s="41">
        <f>(((J1608/60)/60)/24)+DATE(1970,1,1)</f>
        <v>40536.111550925925</v>
      </c>
      <c r="T1608" s="42">
        <f>(((I1608/60)/60)/24)+DATE(1970,1,1)</f>
        <v>40626.069884259261</v>
      </c>
    </row>
    <row r="1609" spans="1:20" customFormat="1" ht="43.5" x14ac:dyDescent="0.35">
      <c r="A1609" s="9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3" t="s">
        <v>8219</v>
      </c>
      <c r="G1609" s="3" t="s">
        <v>8224</v>
      </c>
      <c r="H1609" s="3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3" t="s">
        <v>8276</v>
      </c>
      <c r="O1609" s="12">
        <f>E1609/D1609</f>
        <v>1.4511000000000001</v>
      </c>
      <c r="P1609" s="22">
        <f>IF(ISERROR(E1609/L1609),0,E1609/L1609)</f>
        <v>70.785365853658533</v>
      </c>
      <c r="Q1609" s="1" t="s">
        <v>8322</v>
      </c>
      <c r="R1609" s="39" t="s">
        <v>8354</v>
      </c>
      <c r="S1609" s="41">
        <f>(((J1609/60)/60)/24)+DATE(1970,1,1)</f>
        <v>41053.80846064815</v>
      </c>
      <c r="T1609" s="42">
        <f>(((I1609/60)/60)/24)+DATE(1970,1,1)</f>
        <v>41074.80846064815</v>
      </c>
    </row>
    <row r="1610" spans="1:20" customFormat="1" ht="29" x14ac:dyDescent="0.35">
      <c r="A1610" s="9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3" t="s">
        <v>8219</v>
      </c>
      <c r="G1610" s="3" t="s">
        <v>8224</v>
      </c>
      <c r="H1610" s="3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3" t="s">
        <v>8276</v>
      </c>
      <c r="O1610" s="12">
        <f>E1610/D1610</f>
        <v>1.0125</v>
      </c>
      <c r="P1610" s="22">
        <f>IF(ISERROR(E1610/L1610),0,E1610/L1610)</f>
        <v>52.826086956521742</v>
      </c>
      <c r="Q1610" s="1" t="s">
        <v>8322</v>
      </c>
      <c r="R1610" s="39" t="s">
        <v>8354</v>
      </c>
      <c r="S1610" s="41">
        <f>(((J1610/60)/60)/24)+DATE(1970,1,1)</f>
        <v>41607.83085648148</v>
      </c>
      <c r="T1610" s="42">
        <f>(((I1610/60)/60)/24)+DATE(1970,1,1)</f>
        <v>41640.226388888892</v>
      </c>
    </row>
    <row r="1611" spans="1:20" customFormat="1" ht="43.5" x14ac:dyDescent="0.35">
      <c r="A1611" s="9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3" t="s">
        <v>8219</v>
      </c>
      <c r="G1611" s="3" t="s">
        <v>8224</v>
      </c>
      <c r="H1611" s="3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3" t="s">
        <v>8276</v>
      </c>
      <c r="O1611" s="12">
        <f>E1611/D1611</f>
        <v>1.1833333333333333</v>
      </c>
      <c r="P1611" s="22">
        <f>IF(ISERROR(E1611/L1611),0,E1611/L1611)</f>
        <v>443.75</v>
      </c>
      <c r="Q1611" s="1" t="s">
        <v>8322</v>
      </c>
      <c r="R1611" s="39" t="s">
        <v>8354</v>
      </c>
      <c r="S1611" s="41">
        <f>(((J1611/60)/60)/24)+DATE(1970,1,1)</f>
        <v>40796.001261574071</v>
      </c>
      <c r="T1611" s="42">
        <f>(((I1611/60)/60)/24)+DATE(1970,1,1)</f>
        <v>40849.333333333336</v>
      </c>
    </row>
    <row r="1612" spans="1:20" customFormat="1" ht="29" x14ac:dyDescent="0.35">
      <c r="A1612" s="9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3" t="s">
        <v>8219</v>
      </c>
      <c r="G1612" s="3" t="s">
        <v>8224</v>
      </c>
      <c r="H1612" s="3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3" t="s">
        <v>8276</v>
      </c>
      <c r="O1612" s="12">
        <f>E1612/D1612</f>
        <v>2.7185000000000001</v>
      </c>
      <c r="P1612" s="22">
        <f>IF(ISERROR(E1612/L1612),0,E1612/L1612)</f>
        <v>48.544642857142854</v>
      </c>
      <c r="Q1612" s="1" t="s">
        <v>8322</v>
      </c>
      <c r="R1612" s="39" t="s">
        <v>8354</v>
      </c>
      <c r="S1612" s="41">
        <f>(((J1612/60)/60)/24)+DATE(1970,1,1)</f>
        <v>41228.924884259257</v>
      </c>
      <c r="T1612" s="42">
        <f>(((I1612/60)/60)/24)+DATE(1970,1,1)</f>
        <v>41258.924884259257</v>
      </c>
    </row>
    <row r="1613" spans="1:20" customFormat="1" x14ac:dyDescent="0.35">
      <c r="A1613" s="9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3" t="s">
        <v>8219</v>
      </c>
      <c r="G1613" s="3" t="s">
        <v>8224</v>
      </c>
      <c r="H1613" s="3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3" t="s">
        <v>8276</v>
      </c>
      <c r="O1613" s="12">
        <f>E1613/D1613</f>
        <v>1.25125</v>
      </c>
      <c r="P1613" s="22">
        <f>IF(ISERROR(E1613/L1613),0,E1613/L1613)</f>
        <v>37.074074074074076</v>
      </c>
      <c r="Q1613" s="1" t="s">
        <v>8322</v>
      </c>
      <c r="R1613" s="39" t="s">
        <v>8354</v>
      </c>
      <c r="S1613" s="41">
        <f>(((J1613/60)/60)/24)+DATE(1970,1,1)</f>
        <v>41409.00037037037</v>
      </c>
      <c r="T1613" s="42">
        <f>(((I1613/60)/60)/24)+DATE(1970,1,1)</f>
        <v>41430.00037037037</v>
      </c>
    </row>
    <row r="1614" spans="1:20" customFormat="1" ht="29" x14ac:dyDescent="0.35">
      <c r="A1614" s="9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3" t="s">
        <v>8219</v>
      </c>
      <c r="G1614" s="3" t="s">
        <v>8224</v>
      </c>
      <c r="H1614" s="3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3" t="s">
        <v>8276</v>
      </c>
      <c r="O1614" s="12">
        <f>E1614/D1614</f>
        <v>1.1000000000000001</v>
      </c>
      <c r="P1614" s="22">
        <f>IF(ISERROR(E1614/L1614),0,E1614/L1614)</f>
        <v>50</v>
      </c>
      <c r="Q1614" s="1" t="s">
        <v>8322</v>
      </c>
      <c r="R1614" s="39" t="s">
        <v>8354</v>
      </c>
      <c r="S1614" s="41">
        <f>(((J1614/60)/60)/24)+DATE(1970,1,1)</f>
        <v>41246.874814814815</v>
      </c>
      <c r="T1614" s="42">
        <f>(((I1614/60)/60)/24)+DATE(1970,1,1)</f>
        <v>41276.874814814815</v>
      </c>
    </row>
    <row r="1615" spans="1:20" customFormat="1" ht="43.5" x14ac:dyDescent="0.35">
      <c r="A1615" s="9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3" t="s">
        <v>8219</v>
      </c>
      <c r="G1615" s="3" t="s">
        <v>8224</v>
      </c>
      <c r="H1615" s="3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3" t="s">
        <v>8276</v>
      </c>
      <c r="O1615" s="12">
        <f>E1615/D1615</f>
        <v>1.0149999999999999</v>
      </c>
      <c r="P1615" s="22">
        <f>IF(ISERROR(E1615/L1615),0,E1615/L1615)</f>
        <v>39.03846153846154</v>
      </c>
      <c r="Q1615" s="1" t="s">
        <v>8322</v>
      </c>
      <c r="R1615" s="39" t="s">
        <v>8354</v>
      </c>
      <c r="S1615" s="41">
        <f>(((J1615/60)/60)/24)+DATE(1970,1,1)</f>
        <v>41082.069467592592</v>
      </c>
      <c r="T1615" s="42">
        <f>(((I1615/60)/60)/24)+DATE(1970,1,1)</f>
        <v>41112.069467592592</v>
      </c>
    </row>
    <row r="1616" spans="1:20" customFormat="1" ht="43.5" x14ac:dyDescent="0.35">
      <c r="A1616" s="9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3" t="s">
        <v>8219</v>
      </c>
      <c r="G1616" s="3" t="s">
        <v>8224</v>
      </c>
      <c r="H1616" s="3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3" t="s">
        <v>8276</v>
      </c>
      <c r="O1616" s="12">
        <f>E1616/D1616</f>
        <v>1.0269999999999999</v>
      </c>
      <c r="P1616" s="22">
        <f>IF(ISERROR(E1616/L1616),0,E1616/L1616)</f>
        <v>66.688311688311686</v>
      </c>
      <c r="Q1616" s="1" t="s">
        <v>8322</v>
      </c>
      <c r="R1616" s="39" t="s">
        <v>8354</v>
      </c>
      <c r="S1616" s="41">
        <f>(((J1616/60)/60)/24)+DATE(1970,1,1)</f>
        <v>41794.981122685182</v>
      </c>
      <c r="T1616" s="42">
        <f>(((I1616/60)/60)/24)+DATE(1970,1,1)</f>
        <v>41854.708333333336</v>
      </c>
    </row>
    <row r="1617" spans="1:20" customFormat="1" ht="29" x14ac:dyDescent="0.35">
      <c r="A1617" s="9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3" t="s">
        <v>8219</v>
      </c>
      <c r="G1617" s="3" t="s">
        <v>8224</v>
      </c>
      <c r="H1617" s="3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3" t="s">
        <v>8276</v>
      </c>
      <c r="O1617" s="12">
        <f>E1617/D1617</f>
        <v>1.1412500000000001</v>
      </c>
      <c r="P1617" s="22">
        <f>IF(ISERROR(E1617/L1617),0,E1617/L1617)</f>
        <v>67.132352941176464</v>
      </c>
      <c r="Q1617" s="1" t="s">
        <v>8322</v>
      </c>
      <c r="R1617" s="39" t="s">
        <v>8354</v>
      </c>
      <c r="S1617" s="41">
        <f>(((J1617/60)/60)/24)+DATE(1970,1,1)</f>
        <v>40845.050879629627</v>
      </c>
      <c r="T1617" s="42">
        <f>(((I1617/60)/60)/24)+DATE(1970,1,1)</f>
        <v>40890.092546296299</v>
      </c>
    </row>
    <row r="1618" spans="1:20" customFormat="1" ht="29" x14ac:dyDescent="0.35">
      <c r="A1618" s="9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3" t="s">
        <v>8219</v>
      </c>
      <c r="G1618" s="3" t="s">
        <v>8224</v>
      </c>
      <c r="H1618" s="3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3" t="s">
        <v>8276</v>
      </c>
      <c r="O1618" s="12">
        <f>E1618/D1618</f>
        <v>1.042</v>
      </c>
      <c r="P1618" s="22">
        <f>IF(ISERROR(E1618/L1618),0,E1618/L1618)</f>
        <v>66.369426751592357</v>
      </c>
      <c r="Q1618" s="1" t="s">
        <v>8322</v>
      </c>
      <c r="R1618" s="39" t="s">
        <v>8354</v>
      </c>
      <c r="S1618" s="41">
        <f>(((J1618/60)/60)/24)+DATE(1970,1,1)</f>
        <v>41194.715520833335</v>
      </c>
      <c r="T1618" s="42">
        <f>(((I1618/60)/60)/24)+DATE(1970,1,1)</f>
        <v>41235.916666666664</v>
      </c>
    </row>
    <row r="1619" spans="1:20" customFormat="1" ht="29" x14ac:dyDescent="0.35">
      <c r="A1619" s="9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3" t="s">
        <v>8219</v>
      </c>
      <c r="G1619" s="3" t="s">
        <v>8224</v>
      </c>
      <c r="H1619" s="3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3" t="s">
        <v>8276</v>
      </c>
      <c r="O1619" s="12">
        <f>E1619/D1619</f>
        <v>1.4585714285714286</v>
      </c>
      <c r="P1619" s="22">
        <f>IF(ISERROR(E1619/L1619),0,E1619/L1619)</f>
        <v>64.620253164556956</v>
      </c>
      <c r="Q1619" s="1" t="s">
        <v>8322</v>
      </c>
      <c r="R1619" s="39" t="s">
        <v>8354</v>
      </c>
      <c r="S1619" s="41">
        <f>(((J1619/60)/60)/24)+DATE(1970,1,1)</f>
        <v>41546.664212962962</v>
      </c>
      <c r="T1619" s="42">
        <f>(((I1619/60)/60)/24)+DATE(1970,1,1)</f>
        <v>41579.791666666664</v>
      </c>
    </row>
    <row r="1620" spans="1:20" customFormat="1" ht="29" x14ac:dyDescent="0.35">
      <c r="A1620" s="9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3" t="s">
        <v>8219</v>
      </c>
      <c r="G1620" s="3" t="s">
        <v>8224</v>
      </c>
      <c r="H1620" s="3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3" t="s">
        <v>8276</v>
      </c>
      <c r="O1620" s="12">
        <f>E1620/D1620</f>
        <v>1.0506666666666666</v>
      </c>
      <c r="P1620" s="22">
        <f>IF(ISERROR(E1620/L1620),0,E1620/L1620)</f>
        <v>58.370370370370374</v>
      </c>
      <c r="Q1620" s="1" t="s">
        <v>8322</v>
      </c>
      <c r="R1620" s="39" t="s">
        <v>8354</v>
      </c>
      <c r="S1620" s="41">
        <f>(((J1620/60)/60)/24)+DATE(1970,1,1)</f>
        <v>41301.654340277775</v>
      </c>
      <c r="T1620" s="42">
        <f>(((I1620/60)/60)/24)+DATE(1970,1,1)</f>
        <v>41341.654340277775</v>
      </c>
    </row>
    <row r="1621" spans="1:20" customFormat="1" ht="43.5" x14ac:dyDescent="0.35">
      <c r="A1621" s="9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3" t="s">
        <v>8219</v>
      </c>
      <c r="G1621" s="3" t="s">
        <v>8224</v>
      </c>
      <c r="H1621" s="3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3" t="s">
        <v>8276</v>
      </c>
      <c r="O1621" s="12">
        <f>E1621/D1621</f>
        <v>1.3333333333333333</v>
      </c>
      <c r="P1621" s="22">
        <f>IF(ISERROR(E1621/L1621),0,E1621/L1621)</f>
        <v>86.956521739130437</v>
      </c>
      <c r="Q1621" s="1" t="s">
        <v>8322</v>
      </c>
      <c r="R1621" s="39" t="s">
        <v>8354</v>
      </c>
      <c r="S1621" s="41">
        <f>(((J1621/60)/60)/24)+DATE(1970,1,1)</f>
        <v>41876.18618055556</v>
      </c>
      <c r="T1621" s="42">
        <f>(((I1621/60)/60)/24)+DATE(1970,1,1)</f>
        <v>41897.18618055556</v>
      </c>
    </row>
    <row r="1622" spans="1:20" customFormat="1" ht="29" x14ac:dyDescent="0.35">
      <c r="A1622" s="9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3" t="s">
        <v>8219</v>
      </c>
      <c r="G1622" s="3" t="s">
        <v>8224</v>
      </c>
      <c r="H1622" s="3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3" t="s">
        <v>8276</v>
      </c>
      <c r="O1622" s="12">
        <f>E1622/D1622</f>
        <v>1.1299999999999999</v>
      </c>
      <c r="P1622" s="22">
        <f>IF(ISERROR(E1622/L1622),0,E1622/L1622)</f>
        <v>66.470588235294116</v>
      </c>
      <c r="Q1622" s="1" t="s">
        <v>8322</v>
      </c>
      <c r="R1622" s="39" t="s">
        <v>8354</v>
      </c>
      <c r="S1622" s="41">
        <f>(((J1622/60)/60)/24)+DATE(1970,1,1)</f>
        <v>41321.339583333334</v>
      </c>
      <c r="T1622" s="42">
        <f>(((I1622/60)/60)/24)+DATE(1970,1,1)</f>
        <v>41328.339583333334</v>
      </c>
    </row>
    <row r="1623" spans="1:20" customFormat="1" ht="43.5" x14ac:dyDescent="0.35">
      <c r="A1623" s="9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3" t="s">
        <v>8219</v>
      </c>
      <c r="G1623" s="3" t="s">
        <v>8224</v>
      </c>
      <c r="H1623" s="3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3" t="s">
        <v>8276</v>
      </c>
      <c r="O1623" s="12">
        <f>E1623/D1623</f>
        <v>1.212</v>
      </c>
      <c r="P1623" s="22">
        <f>IF(ISERROR(E1623/L1623),0,E1623/L1623)</f>
        <v>163.78378378378378</v>
      </c>
      <c r="Q1623" s="1" t="s">
        <v>8322</v>
      </c>
      <c r="R1623" s="39" t="s">
        <v>8354</v>
      </c>
      <c r="S1623" s="41">
        <f>(((J1623/60)/60)/24)+DATE(1970,1,1)</f>
        <v>41003.60665509259</v>
      </c>
      <c r="T1623" s="42">
        <f>(((I1623/60)/60)/24)+DATE(1970,1,1)</f>
        <v>41057.165972222225</v>
      </c>
    </row>
    <row r="1624" spans="1:20" customFormat="1" ht="43.5" x14ac:dyDescent="0.35">
      <c r="A1624" s="9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3" t="s">
        <v>8219</v>
      </c>
      <c r="G1624" s="3" t="s">
        <v>8224</v>
      </c>
      <c r="H1624" s="3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3" t="s">
        <v>8276</v>
      </c>
      <c r="O1624" s="12">
        <f>E1624/D1624</f>
        <v>1.0172463768115942</v>
      </c>
      <c r="P1624" s="22">
        <f>IF(ISERROR(E1624/L1624),0,E1624/L1624)</f>
        <v>107.98461538461538</v>
      </c>
      <c r="Q1624" s="1" t="s">
        <v>8322</v>
      </c>
      <c r="R1624" s="39" t="s">
        <v>8354</v>
      </c>
      <c r="S1624" s="41">
        <f>(((J1624/60)/60)/24)+DATE(1970,1,1)</f>
        <v>41950.29483796296</v>
      </c>
      <c r="T1624" s="42">
        <f>(((I1624/60)/60)/24)+DATE(1970,1,1)</f>
        <v>41990.332638888889</v>
      </c>
    </row>
    <row r="1625" spans="1:20" customFormat="1" ht="43.5" x14ac:dyDescent="0.35">
      <c r="A1625" s="9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3" t="s">
        <v>8219</v>
      </c>
      <c r="G1625" s="3" t="s">
        <v>8225</v>
      </c>
      <c r="H1625" s="3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3" t="s">
        <v>8276</v>
      </c>
      <c r="O1625" s="12">
        <f>E1625/D1625</f>
        <v>1.0106666666666666</v>
      </c>
      <c r="P1625" s="22">
        <f>IF(ISERROR(E1625/L1625),0,E1625/L1625)</f>
        <v>42.111111111111114</v>
      </c>
      <c r="Q1625" s="1" t="s">
        <v>8322</v>
      </c>
      <c r="R1625" s="39" t="s">
        <v>8354</v>
      </c>
      <c r="S1625" s="41">
        <f>(((J1625/60)/60)/24)+DATE(1970,1,1)</f>
        <v>41453.688530092593</v>
      </c>
      <c r="T1625" s="42">
        <f>(((I1625/60)/60)/24)+DATE(1970,1,1)</f>
        <v>41513.688530092593</v>
      </c>
    </row>
    <row r="1626" spans="1:20" customFormat="1" ht="29" x14ac:dyDescent="0.35">
      <c r="A1626" s="9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3" t="s">
        <v>8219</v>
      </c>
      <c r="G1626" s="3" t="s">
        <v>8224</v>
      </c>
      <c r="H1626" s="3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3" t="s">
        <v>8276</v>
      </c>
      <c r="O1626" s="12">
        <f>E1626/D1626</f>
        <v>1.18</v>
      </c>
      <c r="P1626" s="22">
        <f>IF(ISERROR(E1626/L1626),0,E1626/L1626)</f>
        <v>47.2</v>
      </c>
      <c r="Q1626" s="1" t="s">
        <v>8322</v>
      </c>
      <c r="R1626" s="39" t="s">
        <v>8354</v>
      </c>
      <c r="S1626" s="41">
        <f>(((J1626/60)/60)/24)+DATE(1970,1,1)</f>
        <v>41243.367303240739</v>
      </c>
      <c r="T1626" s="42">
        <f>(((I1626/60)/60)/24)+DATE(1970,1,1)</f>
        <v>41283.367303240739</v>
      </c>
    </row>
    <row r="1627" spans="1:20" customFormat="1" ht="43.5" x14ac:dyDescent="0.35">
      <c r="A1627" s="9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3" t="s">
        <v>8219</v>
      </c>
      <c r="G1627" s="3" t="s">
        <v>8224</v>
      </c>
      <c r="H1627" s="3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3" t="s">
        <v>8276</v>
      </c>
      <c r="O1627" s="12">
        <f>E1627/D1627</f>
        <v>1.5533333333333332</v>
      </c>
      <c r="P1627" s="22">
        <f>IF(ISERROR(E1627/L1627),0,E1627/L1627)</f>
        <v>112.01923076923077</v>
      </c>
      <c r="Q1627" s="1" t="s">
        <v>8322</v>
      </c>
      <c r="R1627" s="39" t="s">
        <v>8354</v>
      </c>
      <c r="S1627" s="41">
        <f>(((J1627/60)/60)/24)+DATE(1970,1,1)</f>
        <v>41135.699687500004</v>
      </c>
      <c r="T1627" s="42">
        <f>(((I1627/60)/60)/24)+DATE(1970,1,1)</f>
        <v>41163.699687500004</v>
      </c>
    </row>
    <row r="1628" spans="1:20" customFormat="1" ht="43.5" x14ac:dyDescent="0.35">
      <c r="A1628" s="9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3" t="s">
        <v>8219</v>
      </c>
      <c r="G1628" s="3" t="s">
        <v>8224</v>
      </c>
      <c r="H1628" s="3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3" t="s">
        <v>8276</v>
      </c>
      <c r="O1628" s="12">
        <f>E1628/D1628</f>
        <v>1.0118750000000001</v>
      </c>
      <c r="P1628" s="22">
        <f>IF(ISERROR(E1628/L1628),0,E1628/L1628)</f>
        <v>74.953703703703709</v>
      </c>
      <c r="Q1628" s="1" t="s">
        <v>8322</v>
      </c>
      <c r="R1628" s="39" t="s">
        <v>8354</v>
      </c>
      <c r="S1628" s="41">
        <f>(((J1628/60)/60)/24)+DATE(1970,1,1)</f>
        <v>41579.847997685189</v>
      </c>
      <c r="T1628" s="42">
        <f>(((I1628/60)/60)/24)+DATE(1970,1,1)</f>
        <v>41609.889664351853</v>
      </c>
    </row>
    <row r="1629" spans="1:20" customFormat="1" ht="43.5" x14ac:dyDescent="0.35">
      <c r="A1629" s="9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3" t="s">
        <v>8219</v>
      </c>
      <c r="G1629" s="3" t="s">
        <v>8224</v>
      </c>
      <c r="H1629" s="3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3" t="s">
        <v>8276</v>
      </c>
      <c r="O1629" s="12">
        <f>E1629/D1629</f>
        <v>1.17</v>
      </c>
      <c r="P1629" s="22">
        <f>IF(ISERROR(E1629/L1629),0,E1629/L1629)</f>
        <v>61.578947368421055</v>
      </c>
      <c r="Q1629" s="1" t="s">
        <v>8322</v>
      </c>
      <c r="R1629" s="39" t="s">
        <v>8354</v>
      </c>
      <c r="S1629" s="41">
        <f>(((J1629/60)/60)/24)+DATE(1970,1,1)</f>
        <v>41205.707048611112</v>
      </c>
      <c r="T1629" s="42">
        <f>(((I1629/60)/60)/24)+DATE(1970,1,1)</f>
        <v>41239.207638888889</v>
      </c>
    </row>
    <row r="1630" spans="1:20" customFormat="1" ht="29" x14ac:dyDescent="0.35">
      <c r="A1630" s="9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3" t="s">
        <v>8219</v>
      </c>
      <c r="G1630" s="3" t="s">
        <v>8224</v>
      </c>
      <c r="H1630" s="3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3" t="s">
        <v>8276</v>
      </c>
      <c r="O1630" s="12">
        <f>E1630/D1630</f>
        <v>1.00925</v>
      </c>
      <c r="P1630" s="22">
        <f>IF(ISERROR(E1630/L1630),0,E1630/L1630)</f>
        <v>45.875</v>
      </c>
      <c r="Q1630" s="1" t="s">
        <v>8322</v>
      </c>
      <c r="R1630" s="39" t="s">
        <v>8354</v>
      </c>
      <c r="S1630" s="41">
        <f>(((J1630/60)/60)/24)+DATE(1970,1,1)</f>
        <v>41774.737060185187</v>
      </c>
      <c r="T1630" s="42">
        <f>(((I1630/60)/60)/24)+DATE(1970,1,1)</f>
        <v>41807.737060185187</v>
      </c>
    </row>
    <row r="1631" spans="1:20" customFormat="1" ht="29" x14ac:dyDescent="0.35">
      <c r="A1631" s="9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3" t="s">
        <v>8219</v>
      </c>
      <c r="G1631" s="3" t="s">
        <v>8224</v>
      </c>
      <c r="H1631" s="3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3" t="s">
        <v>8276</v>
      </c>
      <c r="O1631" s="12">
        <f>E1631/D1631</f>
        <v>1.0366666666666666</v>
      </c>
      <c r="P1631" s="22">
        <f>IF(ISERROR(E1631/L1631),0,E1631/L1631)</f>
        <v>75.853658536585371</v>
      </c>
      <c r="Q1631" s="1" t="s">
        <v>8322</v>
      </c>
      <c r="R1631" s="39" t="s">
        <v>8354</v>
      </c>
      <c r="S1631" s="41">
        <f>(((J1631/60)/60)/24)+DATE(1970,1,1)</f>
        <v>41645.867280092592</v>
      </c>
      <c r="T1631" s="42">
        <f>(((I1631/60)/60)/24)+DATE(1970,1,1)</f>
        <v>41690.867280092592</v>
      </c>
    </row>
    <row r="1632" spans="1:20" customFormat="1" ht="43.5" x14ac:dyDescent="0.35">
      <c r="A1632" s="9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3" t="s">
        <v>8219</v>
      </c>
      <c r="G1632" s="3" t="s">
        <v>8224</v>
      </c>
      <c r="H1632" s="3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3" t="s">
        <v>8276</v>
      </c>
      <c r="O1632" s="12">
        <f>E1632/D1632</f>
        <v>2.6524999999999999</v>
      </c>
      <c r="P1632" s="22">
        <f>IF(ISERROR(E1632/L1632),0,E1632/L1632)</f>
        <v>84.206349206349202</v>
      </c>
      <c r="Q1632" s="1" t="s">
        <v>8322</v>
      </c>
      <c r="R1632" s="39" t="s">
        <v>8354</v>
      </c>
      <c r="S1632" s="41">
        <f>(((J1632/60)/60)/24)+DATE(1970,1,1)</f>
        <v>40939.837673611109</v>
      </c>
      <c r="T1632" s="42">
        <f>(((I1632/60)/60)/24)+DATE(1970,1,1)</f>
        <v>40970.290972222225</v>
      </c>
    </row>
    <row r="1633" spans="1:20" customFormat="1" ht="43.5" x14ac:dyDescent="0.35">
      <c r="A1633" s="9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3" t="s">
        <v>8219</v>
      </c>
      <c r="G1633" s="3" t="s">
        <v>8224</v>
      </c>
      <c r="H1633" s="3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3" t="s">
        <v>8276</v>
      </c>
      <c r="O1633" s="12">
        <f>E1633/D1633</f>
        <v>1.5590999999999999</v>
      </c>
      <c r="P1633" s="22">
        <f>IF(ISERROR(E1633/L1633),0,E1633/L1633)</f>
        <v>117.22556390977444</v>
      </c>
      <c r="Q1633" s="1" t="s">
        <v>8322</v>
      </c>
      <c r="R1633" s="39" t="s">
        <v>8354</v>
      </c>
      <c r="S1633" s="41">
        <f>(((J1633/60)/60)/24)+DATE(1970,1,1)</f>
        <v>41164.859502314815</v>
      </c>
      <c r="T1633" s="42">
        <f>(((I1633/60)/60)/24)+DATE(1970,1,1)</f>
        <v>41194.859502314815</v>
      </c>
    </row>
    <row r="1634" spans="1:20" customFormat="1" ht="43.5" x14ac:dyDescent="0.35">
      <c r="A1634" s="9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3" t="s">
        <v>8219</v>
      </c>
      <c r="G1634" s="3" t="s">
        <v>8224</v>
      </c>
      <c r="H1634" s="3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3" t="s">
        <v>8276</v>
      </c>
      <c r="O1634" s="12">
        <f>E1634/D1634</f>
        <v>1.0162500000000001</v>
      </c>
      <c r="P1634" s="22">
        <f>IF(ISERROR(E1634/L1634),0,E1634/L1634)</f>
        <v>86.489361702127653</v>
      </c>
      <c r="Q1634" s="1" t="s">
        <v>8322</v>
      </c>
      <c r="R1634" s="39" t="s">
        <v>8354</v>
      </c>
      <c r="S1634" s="41">
        <f>(((J1634/60)/60)/24)+DATE(1970,1,1)</f>
        <v>40750.340902777774</v>
      </c>
      <c r="T1634" s="42">
        <f>(((I1634/60)/60)/24)+DATE(1970,1,1)</f>
        <v>40810.340902777774</v>
      </c>
    </row>
    <row r="1635" spans="1:20" customFormat="1" ht="43.5" x14ac:dyDescent="0.35">
      <c r="A1635" s="9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3" t="s">
        <v>8219</v>
      </c>
      <c r="G1635" s="3" t="s">
        <v>8224</v>
      </c>
      <c r="H1635" s="3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3" t="s">
        <v>8276</v>
      </c>
      <c r="O1635" s="12">
        <f>E1635/D1635</f>
        <v>1</v>
      </c>
      <c r="P1635" s="22">
        <f>IF(ISERROR(E1635/L1635),0,E1635/L1635)</f>
        <v>172.41379310344828</v>
      </c>
      <c r="Q1635" s="1" t="s">
        <v>8322</v>
      </c>
      <c r="R1635" s="39" t="s">
        <v>8354</v>
      </c>
      <c r="S1635" s="41">
        <f>(((J1635/60)/60)/24)+DATE(1970,1,1)</f>
        <v>40896.883750000001</v>
      </c>
      <c r="T1635" s="42">
        <f>(((I1635/60)/60)/24)+DATE(1970,1,1)</f>
        <v>40924.208333333336</v>
      </c>
    </row>
    <row r="1636" spans="1:20" customFormat="1" ht="29" x14ac:dyDescent="0.35">
      <c r="A1636" s="9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3" t="s">
        <v>8219</v>
      </c>
      <c r="G1636" s="3" t="s">
        <v>8224</v>
      </c>
      <c r="H1636" s="3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3" t="s">
        <v>8276</v>
      </c>
      <c r="O1636" s="12">
        <f>E1636/D1636</f>
        <v>1.0049999999999999</v>
      </c>
      <c r="P1636" s="22">
        <f>IF(ISERROR(E1636/L1636),0,E1636/L1636)</f>
        <v>62.8125</v>
      </c>
      <c r="Q1636" s="1" t="s">
        <v>8322</v>
      </c>
      <c r="R1636" s="39" t="s">
        <v>8354</v>
      </c>
      <c r="S1636" s="41">
        <f>(((J1636/60)/60)/24)+DATE(1970,1,1)</f>
        <v>40658.189826388887</v>
      </c>
      <c r="T1636" s="42">
        <f>(((I1636/60)/60)/24)+DATE(1970,1,1)</f>
        <v>40696.249305555553</v>
      </c>
    </row>
    <row r="1637" spans="1:20" customFormat="1" ht="43.5" x14ac:dyDescent="0.35">
      <c r="A1637" s="9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3" t="s">
        <v>8219</v>
      </c>
      <c r="G1637" s="3" t="s">
        <v>8224</v>
      </c>
      <c r="H1637" s="3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3" t="s">
        <v>8276</v>
      </c>
      <c r="O1637" s="12">
        <f>E1637/D1637</f>
        <v>1.2529999999999999</v>
      </c>
      <c r="P1637" s="22">
        <f>IF(ISERROR(E1637/L1637),0,E1637/L1637)</f>
        <v>67.729729729729726</v>
      </c>
      <c r="Q1637" s="1" t="s">
        <v>8322</v>
      </c>
      <c r="R1637" s="39" t="s">
        <v>8354</v>
      </c>
      <c r="S1637" s="41">
        <f>(((J1637/60)/60)/24)+DATE(1970,1,1)</f>
        <v>42502.868761574078</v>
      </c>
      <c r="T1637" s="42">
        <f>(((I1637/60)/60)/24)+DATE(1970,1,1)</f>
        <v>42562.868761574078</v>
      </c>
    </row>
    <row r="1638" spans="1:20" customFormat="1" ht="43.5" x14ac:dyDescent="0.35">
      <c r="A1638" s="9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3" t="s">
        <v>8219</v>
      </c>
      <c r="G1638" s="3" t="s">
        <v>8224</v>
      </c>
      <c r="H1638" s="3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3" t="s">
        <v>8276</v>
      </c>
      <c r="O1638" s="12">
        <f>E1638/D1638</f>
        <v>1.0355555555555556</v>
      </c>
      <c r="P1638" s="22">
        <f>IF(ISERROR(E1638/L1638),0,E1638/L1638)</f>
        <v>53.5632183908046</v>
      </c>
      <c r="Q1638" s="1" t="s">
        <v>8322</v>
      </c>
      <c r="R1638" s="39" t="s">
        <v>8354</v>
      </c>
      <c r="S1638" s="41">
        <f>(((J1638/60)/60)/24)+DATE(1970,1,1)</f>
        <v>40663.08666666667</v>
      </c>
      <c r="T1638" s="42">
        <f>(((I1638/60)/60)/24)+DATE(1970,1,1)</f>
        <v>40706.166666666664</v>
      </c>
    </row>
    <row r="1639" spans="1:20" customFormat="1" ht="43.5" x14ac:dyDescent="0.35">
      <c r="A1639" s="9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3" t="s">
        <v>8219</v>
      </c>
      <c r="G1639" s="3" t="s">
        <v>8224</v>
      </c>
      <c r="H1639" s="3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3" t="s">
        <v>8276</v>
      </c>
      <c r="O1639" s="12">
        <f>E1639/D1639</f>
        <v>1.038</v>
      </c>
      <c r="P1639" s="22">
        <f>IF(ISERROR(E1639/L1639),0,E1639/L1639)</f>
        <v>34.6</v>
      </c>
      <c r="Q1639" s="1" t="s">
        <v>8322</v>
      </c>
      <c r="R1639" s="39" t="s">
        <v>8354</v>
      </c>
      <c r="S1639" s="41">
        <f>(((J1639/60)/60)/24)+DATE(1970,1,1)</f>
        <v>40122.751620370371</v>
      </c>
      <c r="T1639" s="42">
        <f>(((I1639/60)/60)/24)+DATE(1970,1,1)</f>
        <v>40178.98541666667</v>
      </c>
    </row>
    <row r="1640" spans="1:20" customFormat="1" ht="29" x14ac:dyDescent="0.35">
      <c r="A1640" s="9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3" t="s">
        <v>8219</v>
      </c>
      <c r="G1640" s="3" t="s">
        <v>8224</v>
      </c>
      <c r="H1640" s="3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3" t="s">
        <v>8276</v>
      </c>
      <c r="O1640" s="12">
        <f>E1640/D1640</f>
        <v>1.05</v>
      </c>
      <c r="P1640" s="22">
        <f>IF(ISERROR(E1640/L1640),0,E1640/L1640)</f>
        <v>38.888888888888886</v>
      </c>
      <c r="Q1640" s="1" t="s">
        <v>8322</v>
      </c>
      <c r="R1640" s="39" t="s">
        <v>8354</v>
      </c>
      <c r="S1640" s="41">
        <f>(((J1640/60)/60)/24)+DATE(1970,1,1)</f>
        <v>41288.68712962963</v>
      </c>
      <c r="T1640" s="42">
        <f>(((I1640/60)/60)/24)+DATE(1970,1,1)</f>
        <v>41333.892361111109</v>
      </c>
    </row>
    <row r="1641" spans="1:20" customFormat="1" ht="43.5" x14ac:dyDescent="0.35">
      <c r="A1641" s="9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3" t="s">
        <v>8219</v>
      </c>
      <c r="G1641" s="3" t="s">
        <v>8224</v>
      </c>
      <c r="H1641" s="3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3" t="s">
        <v>8276</v>
      </c>
      <c r="O1641" s="12">
        <f>E1641/D1641</f>
        <v>1</v>
      </c>
      <c r="P1641" s="22">
        <f>IF(ISERROR(E1641/L1641),0,E1641/L1641)</f>
        <v>94.736842105263165</v>
      </c>
      <c r="Q1641" s="1" t="s">
        <v>8322</v>
      </c>
      <c r="R1641" s="39" t="s">
        <v>8354</v>
      </c>
      <c r="S1641" s="41">
        <f>(((J1641/60)/60)/24)+DATE(1970,1,1)</f>
        <v>40941.652372685188</v>
      </c>
      <c r="T1641" s="42">
        <f>(((I1641/60)/60)/24)+DATE(1970,1,1)</f>
        <v>40971.652372685188</v>
      </c>
    </row>
    <row r="1642" spans="1:20" customFormat="1" ht="43.5" x14ac:dyDescent="0.35">
      <c r="A1642" s="9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3" t="s">
        <v>8219</v>
      </c>
      <c r="G1642" s="3" t="s">
        <v>8224</v>
      </c>
      <c r="H1642" s="3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3" t="s">
        <v>8276</v>
      </c>
      <c r="O1642" s="12">
        <f>E1642/D1642</f>
        <v>1.6986000000000001</v>
      </c>
      <c r="P1642" s="22">
        <f>IF(ISERROR(E1642/L1642),0,E1642/L1642)</f>
        <v>39.967058823529413</v>
      </c>
      <c r="Q1642" s="1" t="s">
        <v>8322</v>
      </c>
      <c r="R1642" s="39" t="s">
        <v>8354</v>
      </c>
      <c r="S1642" s="41">
        <f>(((J1642/60)/60)/24)+DATE(1970,1,1)</f>
        <v>40379.23096064815</v>
      </c>
      <c r="T1642" s="42">
        <f>(((I1642/60)/60)/24)+DATE(1970,1,1)</f>
        <v>40393.082638888889</v>
      </c>
    </row>
    <row r="1643" spans="1:20" customFormat="1" ht="29" x14ac:dyDescent="0.35">
      <c r="A1643" s="9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3" t="s">
        <v>8219</v>
      </c>
      <c r="G1643" s="3" t="s">
        <v>8224</v>
      </c>
      <c r="H1643" s="3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3" t="s">
        <v>8292</v>
      </c>
      <c r="O1643" s="12">
        <f>E1643/D1643</f>
        <v>1.014</v>
      </c>
      <c r="P1643" s="22">
        <f>IF(ISERROR(E1643/L1643),0,E1643/L1643)</f>
        <v>97.5</v>
      </c>
      <c r="Q1643" s="1" t="s">
        <v>8322</v>
      </c>
      <c r="R1643" s="39" t="s">
        <v>8357</v>
      </c>
      <c r="S1643" s="41">
        <f>(((J1643/60)/60)/24)+DATE(1970,1,1)</f>
        <v>41962.596574074079</v>
      </c>
      <c r="T1643" s="42">
        <f>(((I1643/60)/60)/24)+DATE(1970,1,1)</f>
        <v>41992.596574074079</v>
      </c>
    </row>
    <row r="1644" spans="1:20" customFormat="1" ht="43.5" x14ac:dyDescent="0.35">
      <c r="A1644" s="9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3" t="s">
        <v>8219</v>
      </c>
      <c r="G1644" s="3" t="s">
        <v>8224</v>
      </c>
      <c r="H1644" s="3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3" t="s">
        <v>8292</v>
      </c>
      <c r="O1644" s="12">
        <f>E1644/D1644</f>
        <v>1</v>
      </c>
      <c r="P1644" s="22">
        <f>IF(ISERROR(E1644/L1644),0,E1644/L1644)</f>
        <v>42.857142857142854</v>
      </c>
      <c r="Q1644" s="1" t="s">
        <v>8322</v>
      </c>
      <c r="R1644" s="39" t="s">
        <v>8357</v>
      </c>
      <c r="S1644" s="41">
        <f>(((J1644/60)/60)/24)+DATE(1970,1,1)</f>
        <v>40688.024618055555</v>
      </c>
      <c r="T1644" s="42">
        <f>(((I1644/60)/60)/24)+DATE(1970,1,1)</f>
        <v>40708.024618055555</v>
      </c>
    </row>
    <row r="1645" spans="1:20" customFormat="1" ht="29" x14ac:dyDescent="0.35">
      <c r="A1645" s="9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3" t="s">
        <v>8219</v>
      </c>
      <c r="G1645" s="3" t="s">
        <v>8224</v>
      </c>
      <c r="H1645" s="3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3" t="s">
        <v>8292</v>
      </c>
      <c r="O1645" s="12">
        <f>E1645/D1645</f>
        <v>1.2470000000000001</v>
      </c>
      <c r="P1645" s="22">
        <f>IF(ISERROR(E1645/L1645),0,E1645/L1645)</f>
        <v>168.51351351351352</v>
      </c>
      <c r="Q1645" s="1" t="s">
        <v>8322</v>
      </c>
      <c r="R1645" s="39" t="s">
        <v>8357</v>
      </c>
      <c r="S1645" s="41">
        <f>(((J1645/60)/60)/24)+DATE(1970,1,1)</f>
        <v>41146.824212962965</v>
      </c>
      <c r="T1645" s="42">
        <f>(((I1645/60)/60)/24)+DATE(1970,1,1)</f>
        <v>41176.824212962965</v>
      </c>
    </row>
    <row r="1646" spans="1:20" customFormat="1" ht="43.5" x14ac:dyDescent="0.35">
      <c r="A1646" s="9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3" t="s">
        <v>8219</v>
      </c>
      <c r="G1646" s="3" t="s">
        <v>8224</v>
      </c>
      <c r="H1646" s="3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3" t="s">
        <v>8292</v>
      </c>
      <c r="O1646" s="12">
        <f>E1646/D1646</f>
        <v>1.095</v>
      </c>
      <c r="P1646" s="22">
        <f>IF(ISERROR(E1646/L1646),0,E1646/L1646)</f>
        <v>85.546875</v>
      </c>
      <c r="Q1646" s="1" t="s">
        <v>8322</v>
      </c>
      <c r="R1646" s="39" t="s">
        <v>8357</v>
      </c>
      <c r="S1646" s="41">
        <f>(((J1646/60)/60)/24)+DATE(1970,1,1)</f>
        <v>41175.05972222222</v>
      </c>
      <c r="T1646" s="42">
        <f>(((I1646/60)/60)/24)+DATE(1970,1,1)</f>
        <v>41235.101388888892</v>
      </c>
    </row>
    <row r="1647" spans="1:20" customFormat="1" ht="43.5" x14ac:dyDescent="0.35">
      <c r="A1647" s="9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3" t="s">
        <v>8219</v>
      </c>
      <c r="G1647" s="3" t="s">
        <v>8224</v>
      </c>
      <c r="H1647" s="3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3" t="s">
        <v>8292</v>
      </c>
      <c r="O1647" s="12">
        <f>E1647/D1647</f>
        <v>1.1080000000000001</v>
      </c>
      <c r="P1647" s="22">
        <f>IF(ISERROR(E1647/L1647),0,E1647/L1647)</f>
        <v>554</v>
      </c>
      <c r="Q1647" s="1" t="s">
        <v>8322</v>
      </c>
      <c r="R1647" s="39" t="s">
        <v>8357</v>
      </c>
      <c r="S1647" s="41">
        <f>(((J1647/60)/60)/24)+DATE(1970,1,1)</f>
        <v>41521.617361111108</v>
      </c>
      <c r="T1647" s="42">
        <f>(((I1647/60)/60)/24)+DATE(1970,1,1)</f>
        <v>41535.617361111108</v>
      </c>
    </row>
    <row r="1648" spans="1:20" customFormat="1" ht="43.5" x14ac:dyDescent="0.35">
      <c r="A1648" s="9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3" t="s">
        <v>8219</v>
      </c>
      <c r="G1648" s="3" t="s">
        <v>8225</v>
      </c>
      <c r="H1648" s="3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3" t="s">
        <v>8292</v>
      </c>
      <c r="O1648" s="12">
        <f>E1648/D1648</f>
        <v>1.1020000000000001</v>
      </c>
      <c r="P1648" s="22">
        <f>IF(ISERROR(E1648/L1648),0,E1648/L1648)</f>
        <v>26.554216867469879</v>
      </c>
      <c r="Q1648" s="1" t="s">
        <v>8322</v>
      </c>
      <c r="R1648" s="39" t="s">
        <v>8357</v>
      </c>
      <c r="S1648" s="41">
        <f>(((J1648/60)/60)/24)+DATE(1970,1,1)</f>
        <v>41833.450266203705</v>
      </c>
      <c r="T1648" s="42">
        <f>(((I1648/60)/60)/24)+DATE(1970,1,1)</f>
        <v>41865.757638888892</v>
      </c>
    </row>
    <row r="1649" spans="1:20" customFormat="1" ht="43.5" x14ac:dyDescent="0.35">
      <c r="A1649" s="9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3" t="s">
        <v>8219</v>
      </c>
      <c r="G1649" s="3" t="s">
        <v>8224</v>
      </c>
      <c r="H1649" s="3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3" t="s">
        <v>8292</v>
      </c>
      <c r="O1649" s="12">
        <f>E1649/D1649</f>
        <v>1.0471999999999999</v>
      </c>
      <c r="P1649" s="22">
        <f>IF(ISERROR(E1649/L1649),0,E1649/L1649)</f>
        <v>113.82608695652173</v>
      </c>
      <c r="Q1649" s="1" t="s">
        <v>8322</v>
      </c>
      <c r="R1649" s="39" t="s">
        <v>8357</v>
      </c>
      <c r="S1649" s="41">
        <f>(((J1649/60)/60)/24)+DATE(1970,1,1)</f>
        <v>41039.409456018519</v>
      </c>
      <c r="T1649" s="42">
        <f>(((I1649/60)/60)/24)+DATE(1970,1,1)</f>
        <v>41069.409456018519</v>
      </c>
    </row>
    <row r="1650" spans="1:20" customFormat="1" ht="43.5" x14ac:dyDescent="0.35">
      <c r="A1650" s="9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3" t="s">
        <v>8219</v>
      </c>
      <c r="G1650" s="3" t="s">
        <v>8224</v>
      </c>
      <c r="H1650" s="3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3" t="s">
        <v>8292</v>
      </c>
      <c r="O1650" s="12">
        <f>E1650/D1650</f>
        <v>1.2526086956521738</v>
      </c>
      <c r="P1650" s="22">
        <f>IF(ISERROR(E1650/L1650),0,E1650/L1650)</f>
        <v>32.011111111111113</v>
      </c>
      <c r="Q1650" s="1" t="s">
        <v>8322</v>
      </c>
      <c r="R1650" s="39" t="s">
        <v>8357</v>
      </c>
      <c r="S1650" s="41">
        <f>(((J1650/60)/60)/24)+DATE(1970,1,1)</f>
        <v>40592.704652777778</v>
      </c>
      <c r="T1650" s="42">
        <f>(((I1650/60)/60)/24)+DATE(1970,1,1)</f>
        <v>40622.662986111114</v>
      </c>
    </row>
    <row r="1651" spans="1:20" customFormat="1" ht="43.5" x14ac:dyDescent="0.35">
      <c r="A1651" s="9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3" t="s">
        <v>8219</v>
      </c>
      <c r="G1651" s="3" t="s">
        <v>8224</v>
      </c>
      <c r="H1651" s="3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3" t="s">
        <v>8292</v>
      </c>
      <c r="O1651" s="12">
        <f>E1651/D1651</f>
        <v>1.0058763157894737</v>
      </c>
      <c r="P1651" s="22">
        <f>IF(ISERROR(E1651/L1651),0,E1651/L1651)</f>
        <v>47.189259259259259</v>
      </c>
      <c r="Q1651" s="1" t="s">
        <v>8322</v>
      </c>
      <c r="R1651" s="39" t="s">
        <v>8357</v>
      </c>
      <c r="S1651" s="41">
        <f>(((J1651/60)/60)/24)+DATE(1970,1,1)</f>
        <v>41737.684664351851</v>
      </c>
      <c r="T1651" s="42">
        <f>(((I1651/60)/60)/24)+DATE(1970,1,1)</f>
        <v>41782.684664351851</v>
      </c>
    </row>
    <row r="1652" spans="1:20" customFormat="1" ht="29" x14ac:dyDescent="0.35">
      <c r="A1652" s="9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3" t="s">
        <v>8219</v>
      </c>
      <c r="G1652" s="3" t="s">
        <v>8224</v>
      </c>
      <c r="H1652" s="3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3" t="s">
        <v>8292</v>
      </c>
      <c r="O1652" s="12">
        <f>E1652/D1652</f>
        <v>1.4155</v>
      </c>
      <c r="P1652" s="22">
        <f>IF(ISERROR(E1652/L1652),0,E1652/L1652)</f>
        <v>88.46875</v>
      </c>
      <c r="Q1652" s="1" t="s">
        <v>8322</v>
      </c>
      <c r="R1652" s="39" t="s">
        <v>8357</v>
      </c>
      <c r="S1652" s="41">
        <f>(((J1652/60)/60)/24)+DATE(1970,1,1)</f>
        <v>41526.435613425929</v>
      </c>
      <c r="T1652" s="42">
        <f>(((I1652/60)/60)/24)+DATE(1970,1,1)</f>
        <v>41556.435613425929</v>
      </c>
    </row>
    <row r="1653" spans="1:20" customFormat="1" ht="43.5" x14ac:dyDescent="0.35">
      <c r="A1653" s="9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3" t="s">
        <v>8219</v>
      </c>
      <c r="G1653" s="3" t="s">
        <v>8224</v>
      </c>
      <c r="H1653" s="3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3" t="s">
        <v>8292</v>
      </c>
      <c r="O1653" s="12">
        <f>E1653/D1653</f>
        <v>1.0075000000000001</v>
      </c>
      <c r="P1653" s="22">
        <f>IF(ISERROR(E1653/L1653),0,E1653/L1653)</f>
        <v>100.75</v>
      </c>
      <c r="Q1653" s="1" t="s">
        <v>8322</v>
      </c>
      <c r="R1653" s="39" t="s">
        <v>8357</v>
      </c>
      <c r="S1653" s="41">
        <f>(((J1653/60)/60)/24)+DATE(1970,1,1)</f>
        <v>40625.900694444441</v>
      </c>
      <c r="T1653" s="42">
        <f>(((I1653/60)/60)/24)+DATE(1970,1,1)</f>
        <v>40659.290972222225</v>
      </c>
    </row>
    <row r="1654" spans="1:20" customFormat="1" ht="43.5" x14ac:dyDescent="0.35">
      <c r="A1654" s="9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3" t="s">
        <v>8219</v>
      </c>
      <c r="G1654" s="3" t="s">
        <v>8224</v>
      </c>
      <c r="H1654" s="3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3" t="s">
        <v>8292</v>
      </c>
      <c r="O1654" s="12">
        <f>E1654/D1654</f>
        <v>1.0066666666666666</v>
      </c>
      <c r="P1654" s="22">
        <f>IF(ISERROR(E1654/L1654),0,E1654/L1654)</f>
        <v>64.714285714285708</v>
      </c>
      <c r="Q1654" s="1" t="s">
        <v>8322</v>
      </c>
      <c r="R1654" s="39" t="s">
        <v>8357</v>
      </c>
      <c r="S1654" s="41">
        <f>(((J1654/60)/60)/24)+DATE(1970,1,1)</f>
        <v>41572.492974537039</v>
      </c>
      <c r="T1654" s="42">
        <f>(((I1654/60)/60)/24)+DATE(1970,1,1)</f>
        <v>41602.534641203703</v>
      </c>
    </row>
    <row r="1655" spans="1:20" customFormat="1" ht="43.5" x14ac:dyDescent="0.35">
      <c r="A1655" s="9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3" t="s">
        <v>8219</v>
      </c>
      <c r="G1655" s="3" t="s">
        <v>8224</v>
      </c>
      <c r="H1655" s="3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3" t="s">
        <v>8292</v>
      </c>
      <c r="O1655" s="12">
        <f>E1655/D1655</f>
        <v>1.7423040000000001</v>
      </c>
      <c r="P1655" s="22">
        <f>IF(ISERROR(E1655/L1655),0,E1655/L1655)</f>
        <v>51.854285714285716</v>
      </c>
      <c r="Q1655" s="1" t="s">
        <v>8322</v>
      </c>
      <c r="R1655" s="39" t="s">
        <v>8357</v>
      </c>
      <c r="S1655" s="41">
        <f>(((J1655/60)/60)/24)+DATE(1970,1,1)</f>
        <v>40626.834444444445</v>
      </c>
      <c r="T1655" s="42">
        <f>(((I1655/60)/60)/24)+DATE(1970,1,1)</f>
        <v>40657.834444444445</v>
      </c>
    </row>
    <row r="1656" spans="1:20" customFormat="1" ht="43.5" x14ac:dyDescent="0.35">
      <c r="A1656" s="9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3" t="s">
        <v>8219</v>
      </c>
      <c r="G1656" s="3" t="s">
        <v>8224</v>
      </c>
      <c r="H1656" s="3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3" t="s">
        <v>8292</v>
      </c>
      <c r="O1656" s="12">
        <f>E1656/D1656</f>
        <v>1.199090909090909</v>
      </c>
      <c r="P1656" s="22">
        <f>IF(ISERROR(E1656/L1656),0,E1656/L1656)</f>
        <v>38.794117647058826</v>
      </c>
      <c r="Q1656" s="1" t="s">
        <v>8322</v>
      </c>
      <c r="R1656" s="39" t="s">
        <v>8357</v>
      </c>
      <c r="S1656" s="41">
        <f>(((J1656/60)/60)/24)+DATE(1970,1,1)</f>
        <v>40987.890740740739</v>
      </c>
      <c r="T1656" s="42">
        <f>(((I1656/60)/60)/24)+DATE(1970,1,1)</f>
        <v>41017.890740740739</v>
      </c>
    </row>
    <row r="1657" spans="1:20" customFormat="1" ht="29" x14ac:dyDescent="0.35">
      <c r="A1657" s="9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3" t="s">
        <v>8219</v>
      </c>
      <c r="G1657" s="3" t="s">
        <v>8224</v>
      </c>
      <c r="H1657" s="3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3" t="s">
        <v>8292</v>
      </c>
      <c r="O1657" s="12">
        <f>E1657/D1657</f>
        <v>1.4286666666666668</v>
      </c>
      <c r="P1657" s="22">
        <f>IF(ISERROR(E1657/L1657),0,E1657/L1657)</f>
        <v>44.645833333333336</v>
      </c>
      <c r="Q1657" s="1" t="s">
        <v>8322</v>
      </c>
      <c r="R1657" s="39" t="s">
        <v>8357</v>
      </c>
      <c r="S1657" s="41">
        <f>(((J1657/60)/60)/24)+DATE(1970,1,1)</f>
        <v>40974.791898148149</v>
      </c>
      <c r="T1657" s="42">
        <f>(((I1657/60)/60)/24)+DATE(1970,1,1)</f>
        <v>41004.750231481477</v>
      </c>
    </row>
    <row r="1658" spans="1:20" customFormat="1" ht="43.5" x14ac:dyDescent="0.35">
      <c r="A1658" s="9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3" t="s">
        <v>8219</v>
      </c>
      <c r="G1658" s="3" t="s">
        <v>8224</v>
      </c>
      <c r="H1658" s="3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3" t="s">
        <v>8292</v>
      </c>
      <c r="O1658" s="12">
        <f>E1658/D1658</f>
        <v>1.0033493333333334</v>
      </c>
      <c r="P1658" s="22">
        <f>IF(ISERROR(E1658/L1658),0,E1658/L1658)</f>
        <v>156.77333333333334</v>
      </c>
      <c r="Q1658" s="1" t="s">
        <v>8322</v>
      </c>
      <c r="R1658" s="39" t="s">
        <v>8357</v>
      </c>
      <c r="S1658" s="41">
        <f>(((J1658/60)/60)/24)+DATE(1970,1,1)</f>
        <v>41226.928842592592</v>
      </c>
      <c r="T1658" s="42">
        <f>(((I1658/60)/60)/24)+DATE(1970,1,1)</f>
        <v>41256.928842592592</v>
      </c>
    </row>
    <row r="1659" spans="1:20" customFormat="1" ht="43.5" x14ac:dyDescent="0.35">
      <c r="A1659" s="9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3" t="s">
        <v>8219</v>
      </c>
      <c r="G1659" s="3" t="s">
        <v>8224</v>
      </c>
      <c r="H1659" s="3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3" t="s">
        <v>8292</v>
      </c>
      <c r="O1659" s="12">
        <f>E1659/D1659</f>
        <v>1.0493380000000001</v>
      </c>
      <c r="P1659" s="22">
        <f>IF(ISERROR(E1659/L1659),0,E1659/L1659)</f>
        <v>118.70339366515837</v>
      </c>
      <c r="Q1659" s="1" t="s">
        <v>8322</v>
      </c>
      <c r="R1659" s="39" t="s">
        <v>8357</v>
      </c>
      <c r="S1659" s="41">
        <f>(((J1659/60)/60)/24)+DATE(1970,1,1)</f>
        <v>41023.782037037039</v>
      </c>
      <c r="T1659" s="42">
        <f>(((I1659/60)/60)/24)+DATE(1970,1,1)</f>
        <v>41053.782037037039</v>
      </c>
    </row>
    <row r="1660" spans="1:20" customFormat="1" ht="43.5" x14ac:dyDescent="0.35">
      <c r="A1660" s="9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3" t="s">
        <v>8219</v>
      </c>
      <c r="G1660" s="3" t="s">
        <v>8224</v>
      </c>
      <c r="H1660" s="3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3" t="s">
        <v>8292</v>
      </c>
      <c r="O1660" s="12">
        <f>E1660/D1660</f>
        <v>1.3223333333333334</v>
      </c>
      <c r="P1660" s="22">
        <f>IF(ISERROR(E1660/L1660),0,E1660/L1660)</f>
        <v>74.149532710280369</v>
      </c>
      <c r="Q1660" s="1" t="s">
        <v>8322</v>
      </c>
      <c r="R1660" s="39" t="s">
        <v>8357</v>
      </c>
      <c r="S1660" s="41">
        <f>(((J1660/60)/60)/24)+DATE(1970,1,1)</f>
        <v>41223.22184027778</v>
      </c>
      <c r="T1660" s="42">
        <f>(((I1660/60)/60)/24)+DATE(1970,1,1)</f>
        <v>41261.597222222219</v>
      </c>
    </row>
    <row r="1661" spans="1:20" customFormat="1" ht="43.5" x14ac:dyDescent="0.35">
      <c r="A1661" s="9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3" t="s">
        <v>8219</v>
      </c>
      <c r="G1661" s="3" t="s">
        <v>8225</v>
      </c>
      <c r="H1661" s="3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3" t="s">
        <v>8292</v>
      </c>
      <c r="O1661" s="12">
        <f>E1661/D1661</f>
        <v>1.1279999999999999</v>
      </c>
      <c r="P1661" s="22">
        <f>IF(ISERROR(E1661/L1661),0,E1661/L1661)</f>
        <v>12.533333333333333</v>
      </c>
      <c r="Q1661" s="1" t="s">
        <v>8322</v>
      </c>
      <c r="R1661" s="39" t="s">
        <v>8357</v>
      </c>
      <c r="S1661" s="41">
        <f>(((J1661/60)/60)/24)+DATE(1970,1,1)</f>
        <v>41596.913437499999</v>
      </c>
      <c r="T1661" s="42">
        <f>(((I1661/60)/60)/24)+DATE(1970,1,1)</f>
        <v>41625.5</v>
      </c>
    </row>
    <row r="1662" spans="1:20" customFormat="1" ht="43.5" x14ac:dyDescent="0.35">
      <c r="A1662" s="9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3" t="s">
        <v>8219</v>
      </c>
      <c r="G1662" s="3" t="s">
        <v>8237</v>
      </c>
      <c r="H1662" s="3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3" t="s">
        <v>8292</v>
      </c>
      <c r="O1662" s="12">
        <f>E1662/D1662</f>
        <v>12.5375</v>
      </c>
      <c r="P1662" s="22">
        <f>IF(ISERROR(E1662/L1662),0,E1662/L1662)</f>
        <v>27.861111111111111</v>
      </c>
      <c r="Q1662" s="1" t="s">
        <v>8322</v>
      </c>
      <c r="R1662" s="39" t="s">
        <v>8357</v>
      </c>
      <c r="S1662" s="41">
        <f>(((J1662/60)/60)/24)+DATE(1970,1,1)</f>
        <v>42459.693865740745</v>
      </c>
      <c r="T1662" s="42">
        <f>(((I1662/60)/60)/24)+DATE(1970,1,1)</f>
        <v>42490.915972222225</v>
      </c>
    </row>
    <row r="1663" spans="1:20" customFormat="1" ht="43.5" x14ac:dyDescent="0.35">
      <c r="A1663" s="9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3" t="s">
        <v>8219</v>
      </c>
      <c r="G1663" s="3" t="s">
        <v>8239</v>
      </c>
      <c r="H1663" s="3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3" t="s">
        <v>8292</v>
      </c>
      <c r="O1663" s="12">
        <f>E1663/D1663</f>
        <v>1.0250632911392406</v>
      </c>
      <c r="P1663" s="22">
        <f>IF(ISERROR(E1663/L1663),0,E1663/L1663)</f>
        <v>80.178217821782184</v>
      </c>
      <c r="Q1663" s="1" t="s">
        <v>8322</v>
      </c>
      <c r="R1663" s="39" t="s">
        <v>8357</v>
      </c>
      <c r="S1663" s="41">
        <f>(((J1663/60)/60)/24)+DATE(1970,1,1)</f>
        <v>42343.998043981483</v>
      </c>
      <c r="T1663" s="42">
        <f>(((I1663/60)/60)/24)+DATE(1970,1,1)</f>
        <v>42386.875</v>
      </c>
    </row>
    <row r="1664" spans="1:20" customFormat="1" ht="43.5" x14ac:dyDescent="0.35">
      <c r="A1664" s="9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3" t="s">
        <v>8219</v>
      </c>
      <c r="G1664" s="3" t="s">
        <v>8224</v>
      </c>
      <c r="H1664" s="3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3" t="s">
        <v>8292</v>
      </c>
      <c r="O1664" s="12">
        <f>E1664/D1664</f>
        <v>1.026375</v>
      </c>
      <c r="P1664" s="22">
        <f>IF(ISERROR(E1664/L1664),0,E1664/L1664)</f>
        <v>132.43548387096774</v>
      </c>
      <c r="Q1664" s="1" t="s">
        <v>8322</v>
      </c>
      <c r="R1664" s="39" t="s">
        <v>8357</v>
      </c>
      <c r="S1664" s="41">
        <f>(((J1664/60)/60)/24)+DATE(1970,1,1)</f>
        <v>40848.198333333334</v>
      </c>
      <c r="T1664" s="42">
        <f>(((I1664/60)/60)/24)+DATE(1970,1,1)</f>
        <v>40908.239999999998</v>
      </c>
    </row>
    <row r="1665" spans="1:20" customFormat="1" ht="29" x14ac:dyDescent="0.35">
      <c r="A1665" s="9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3" t="s">
        <v>8219</v>
      </c>
      <c r="G1665" s="3" t="s">
        <v>8224</v>
      </c>
      <c r="H1665" s="3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3" t="s">
        <v>8292</v>
      </c>
      <c r="O1665" s="12">
        <f>E1665/D1665</f>
        <v>1.08</v>
      </c>
      <c r="P1665" s="22">
        <f>IF(ISERROR(E1665/L1665),0,E1665/L1665)</f>
        <v>33.75</v>
      </c>
      <c r="Q1665" s="1" t="s">
        <v>8322</v>
      </c>
      <c r="R1665" s="39" t="s">
        <v>8357</v>
      </c>
      <c r="S1665" s="41">
        <f>(((J1665/60)/60)/24)+DATE(1970,1,1)</f>
        <v>42006.02207175926</v>
      </c>
      <c r="T1665" s="42">
        <f>(((I1665/60)/60)/24)+DATE(1970,1,1)</f>
        <v>42036.02207175926</v>
      </c>
    </row>
    <row r="1666" spans="1:20" customFormat="1" ht="43.5" x14ac:dyDescent="0.35">
      <c r="A1666" s="9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3" t="s">
        <v>8219</v>
      </c>
      <c r="G1666" s="3" t="s">
        <v>8224</v>
      </c>
      <c r="H1666" s="3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3" t="s">
        <v>8292</v>
      </c>
      <c r="O1666" s="12">
        <f>E1666/D1666</f>
        <v>1.2240879999999998</v>
      </c>
      <c r="P1666" s="22">
        <f>IF(ISERROR(E1666/L1666),0,E1666/L1666)</f>
        <v>34.384494382022467</v>
      </c>
      <c r="Q1666" s="1" t="s">
        <v>8322</v>
      </c>
      <c r="R1666" s="39" t="s">
        <v>8357</v>
      </c>
      <c r="S1666" s="41">
        <f>(((J1666/60)/60)/24)+DATE(1970,1,1)</f>
        <v>40939.761782407404</v>
      </c>
      <c r="T1666" s="42">
        <f>(((I1666/60)/60)/24)+DATE(1970,1,1)</f>
        <v>40984.165972222225</v>
      </c>
    </row>
    <row r="1667" spans="1:20" customFormat="1" ht="43.5" x14ac:dyDescent="0.35">
      <c r="A1667" s="9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3" t="s">
        <v>8219</v>
      </c>
      <c r="G1667" s="3" t="s">
        <v>8224</v>
      </c>
      <c r="H1667" s="3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3" t="s">
        <v>8292</v>
      </c>
      <c r="O1667" s="12">
        <f>E1667/D1667</f>
        <v>1.1945714285714286</v>
      </c>
      <c r="P1667" s="22">
        <f>IF(ISERROR(E1667/L1667),0,E1667/L1667)</f>
        <v>44.956989247311824</v>
      </c>
      <c r="Q1667" s="1" t="s">
        <v>8322</v>
      </c>
      <c r="R1667" s="39" t="s">
        <v>8357</v>
      </c>
      <c r="S1667" s="41">
        <f>(((J1667/60)/60)/24)+DATE(1970,1,1)</f>
        <v>40564.649456018517</v>
      </c>
      <c r="T1667" s="42">
        <f>(((I1667/60)/60)/24)+DATE(1970,1,1)</f>
        <v>40596.125</v>
      </c>
    </row>
    <row r="1668" spans="1:20" customFormat="1" ht="43.5" x14ac:dyDescent="0.35">
      <c r="A1668" s="9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3" t="s">
        <v>8219</v>
      </c>
      <c r="G1668" s="3" t="s">
        <v>8224</v>
      </c>
      <c r="H1668" s="3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3" t="s">
        <v>8292</v>
      </c>
      <c r="O1668" s="12">
        <f>E1668/D1668</f>
        <v>1.6088</v>
      </c>
      <c r="P1668" s="22">
        <f>IF(ISERROR(E1668/L1668),0,E1668/L1668)</f>
        <v>41.04081632653061</v>
      </c>
      <c r="Q1668" s="1" t="s">
        <v>8322</v>
      </c>
      <c r="R1668" s="39" t="s">
        <v>8357</v>
      </c>
      <c r="S1668" s="41">
        <f>(((J1668/60)/60)/24)+DATE(1970,1,1)</f>
        <v>41331.253159722226</v>
      </c>
      <c r="T1668" s="42">
        <f>(((I1668/60)/60)/24)+DATE(1970,1,1)</f>
        <v>41361.211493055554</v>
      </c>
    </row>
    <row r="1669" spans="1:20" customFormat="1" ht="43.5" x14ac:dyDescent="0.35">
      <c r="A1669" s="9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3" t="s">
        <v>8219</v>
      </c>
      <c r="G1669" s="3" t="s">
        <v>8224</v>
      </c>
      <c r="H1669" s="3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3" t="s">
        <v>8292</v>
      </c>
      <c r="O1669" s="12">
        <f>E1669/D1669</f>
        <v>1.2685294117647059</v>
      </c>
      <c r="P1669" s="22">
        <f>IF(ISERROR(E1669/L1669),0,E1669/L1669)</f>
        <v>52.597560975609753</v>
      </c>
      <c r="Q1669" s="1" t="s">
        <v>8322</v>
      </c>
      <c r="R1669" s="39" t="s">
        <v>8357</v>
      </c>
      <c r="S1669" s="41">
        <f>(((J1669/60)/60)/24)+DATE(1970,1,1)</f>
        <v>41682.0705787037</v>
      </c>
      <c r="T1669" s="42">
        <f>(((I1669/60)/60)/24)+DATE(1970,1,1)</f>
        <v>41709.290972222225</v>
      </c>
    </row>
    <row r="1670" spans="1:20" customFormat="1" ht="43.5" x14ac:dyDescent="0.35">
      <c r="A1670" s="9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3" t="s">
        <v>8219</v>
      </c>
      <c r="G1670" s="3" t="s">
        <v>8224</v>
      </c>
      <c r="H1670" s="3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3" t="s">
        <v>8292</v>
      </c>
      <c r="O1670" s="12">
        <f>E1670/D1670</f>
        <v>1.026375</v>
      </c>
      <c r="P1670" s="22">
        <f>IF(ISERROR(E1670/L1670),0,E1670/L1670)</f>
        <v>70.784482758620683</v>
      </c>
      <c r="Q1670" s="1" t="s">
        <v>8322</v>
      </c>
      <c r="R1670" s="39" t="s">
        <v>8357</v>
      </c>
      <c r="S1670" s="41">
        <f>(((J1670/60)/60)/24)+DATE(1970,1,1)</f>
        <v>40845.14975694444</v>
      </c>
      <c r="T1670" s="42">
        <f>(((I1670/60)/60)/24)+DATE(1970,1,1)</f>
        <v>40875.191423611112</v>
      </c>
    </row>
    <row r="1671" spans="1:20" customFormat="1" ht="43.5" x14ac:dyDescent="0.35">
      <c r="A1671" s="9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3" t="s">
        <v>8219</v>
      </c>
      <c r="G1671" s="3" t="s">
        <v>8224</v>
      </c>
      <c r="H1671" s="3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3" t="s">
        <v>8292</v>
      </c>
      <c r="O1671" s="12">
        <f>E1671/D1671</f>
        <v>1.3975</v>
      </c>
      <c r="P1671" s="22">
        <f>IF(ISERROR(E1671/L1671),0,E1671/L1671)</f>
        <v>53.75</v>
      </c>
      <c r="Q1671" s="1" t="s">
        <v>8322</v>
      </c>
      <c r="R1671" s="39" t="s">
        <v>8357</v>
      </c>
      <c r="S1671" s="41">
        <f>(((J1671/60)/60)/24)+DATE(1970,1,1)</f>
        <v>42461.885138888887</v>
      </c>
      <c r="T1671" s="42">
        <f>(((I1671/60)/60)/24)+DATE(1970,1,1)</f>
        <v>42521.885138888887</v>
      </c>
    </row>
    <row r="1672" spans="1:20" customFormat="1" ht="43.5" x14ac:dyDescent="0.35">
      <c r="A1672" s="9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3" t="s">
        <v>8219</v>
      </c>
      <c r="G1672" s="3" t="s">
        <v>8224</v>
      </c>
      <c r="H1672" s="3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3" t="s">
        <v>8292</v>
      </c>
      <c r="O1672" s="12">
        <f>E1672/D1672</f>
        <v>1.026</v>
      </c>
      <c r="P1672" s="22">
        <f>IF(ISERROR(E1672/L1672),0,E1672/L1672)</f>
        <v>44.608695652173914</v>
      </c>
      <c r="Q1672" s="1" t="s">
        <v>8322</v>
      </c>
      <c r="R1672" s="39" t="s">
        <v>8357</v>
      </c>
      <c r="S1672" s="41">
        <f>(((J1672/60)/60)/24)+DATE(1970,1,1)</f>
        <v>40313.930543981485</v>
      </c>
      <c r="T1672" s="42">
        <f>(((I1672/60)/60)/24)+DATE(1970,1,1)</f>
        <v>40364.166666666664</v>
      </c>
    </row>
    <row r="1673" spans="1:20" customFormat="1" ht="29" x14ac:dyDescent="0.35">
      <c r="A1673" s="9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3" t="s">
        <v>8219</v>
      </c>
      <c r="G1673" s="3" t="s">
        <v>8224</v>
      </c>
      <c r="H1673" s="3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3" t="s">
        <v>8292</v>
      </c>
      <c r="O1673" s="12">
        <f>E1673/D1673</f>
        <v>1.0067349999999999</v>
      </c>
      <c r="P1673" s="22">
        <f>IF(ISERROR(E1673/L1673),0,E1673/L1673)</f>
        <v>26.148961038961041</v>
      </c>
      <c r="Q1673" s="1" t="s">
        <v>8322</v>
      </c>
      <c r="R1673" s="39" t="s">
        <v>8357</v>
      </c>
      <c r="S1673" s="41">
        <f>(((J1673/60)/60)/24)+DATE(1970,1,1)</f>
        <v>42553.54414351852</v>
      </c>
      <c r="T1673" s="42">
        <f>(((I1673/60)/60)/24)+DATE(1970,1,1)</f>
        <v>42583.54414351852</v>
      </c>
    </row>
    <row r="1674" spans="1:20" customFormat="1" ht="29" x14ac:dyDescent="0.35">
      <c r="A1674" s="9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3" t="s">
        <v>8219</v>
      </c>
      <c r="G1674" s="3" t="s">
        <v>8224</v>
      </c>
      <c r="H1674" s="3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3" t="s">
        <v>8292</v>
      </c>
      <c r="O1674" s="12">
        <f>E1674/D1674</f>
        <v>1.1294117647058823</v>
      </c>
      <c r="P1674" s="22">
        <f>IF(ISERROR(E1674/L1674),0,E1674/L1674)</f>
        <v>39.183673469387756</v>
      </c>
      <c r="Q1674" s="1" t="s">
        <v>8322</v>
      </c>
      <c r="R1674" s="39" t="s">
        <v>8357</v>
      </c>
      <c r="S1674" s="41">
        <f>(((J1674/60)/60)/24)+DATE(1970,1,1)</f>
        <v>41034.656597222223</v>
      </c>
      <c r="T1674" s="42">
        <f>(((I1674/60)/60)/24)+DATE(1970,1,1)</f>
        <v>41064.656597222223</v>
      </c>
    </row>
    <row r="1675" spans="1:20" customFormat="1" ht="43.5" x14ac:dyDescent="0.35">
      <c r="A1675" s="9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3" t="s">
        <v>8219</v>
      </c>
      <c r="G1675" s="3" t="s">
        <v>8224</v>
      </c>
      <c r="H1675" s="3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3" t="s">
        <v>8292</v>
      </c>
      <c r="O1675" s="12">
        <f>E1675/D1675</f>
        <v>1.2809523809523808</v>
      </c>
      <c r="P1675" s="22">
        <f>IF(ISERROR(E1675/L1675),0,E1675/L1675)</f>
        <v>45.593220338983052</v>
      </c>
      <c r="Q1675" s="1" t="s">
        <v>8322</v>
      </c>
      <c r="R1675" s="39" t="s">
        <v>8357</v>
      </c>
      <c r="S1675" s="41">
        <f>(((J1675/60)/60)/24)+DATE(1970,1,1)</f>
        <v>42039.878379629634</v>
      </c>
      <c r="T1675" s="42">
        <f>(((I1675/60)/60)/24)+DATE(1970,1,1)</f>
        <v>42069.878379629634</v>
      </c>
    </row>
    <row r="1676" spans="1:20" customFormat="1" ht="43.5" x14ac:dyDescent="0.35">
      <c r="A1676" s="9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3" t="s">
        <v>8219</v>
      </c>
      <c r="G1676" s="3" t="s">
        <v>8224</v>
      </c>
      <c r="H1676" s="3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3" t="s">
        <v>8292</v>
      </c>
      <c r="O1676" s="12">
        <f>E1676/D1676</f>
        <v>2.0169999999999999</v>
      </c>
      <c r="P1676" s="22">
        <f>IF(ISERROR(E1676/L1676),0,E1676/L1676)</f>
        <v>89.247787610619469</v>
      </c>
      <c r="Q1676" s="1" t="s">
        <v>8322</v>
      </c>
      <c r="R1676" s="39" t="s">
        <v>8357</v>
      </c>
      <c r="S1676" s="41">
        <f>(((J1676/60)/60)/24)+DATE(1970,1,1)</f>
        <v>42569.605393518519</v>
      </c>
      <c r="T1676" s="42">
        <f>(((I1676/60)/60)/24)+DATE(1970,1,1)</f>
        <v>42600.290972222225</v>
      </c>
    </row>
    <row r="1677" spans="1:20" customFormat="1" ht="29" x14ac:dyDescent="0.35">
      <c r="A1677" s="9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3" t="s">
        <v>8219</v>
      </c>
      <c r="G1677" s="3" t="s">
        <v>8224</v>
      </c>
      <c r="H1677" s="3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3" t="s">
        <v>8292</v>
      </c>
      <c r="O1677" s="12">
        <f>E1677/D1677</f>
        <v>1.37416</v>
      </c>
      <c r="P1677" s="22">
        <f>IF(ISERROR(E1677/L1677),0,E1677/L1677)</f>
        <v>40.416470588235299</v>
      </c>
      <c r="Q1677" s="1" t="s">
        <v>8322</v>
      </c>
      <c r="R1677" s="39" t="s">
        <v>8357</v>
      </c>
      <c r="S1677" s="41">
        <f>(((J1677/60)/60)/24)+DATE(1970,1,1)</f>
        <v>40802.733101851853</v>
      </c>
      <c r="T1677" s="42">
        <f>(((I1677/60)/60)/24)+DATE(1970,1,1)</f>
        <v>40832.918749999997</v>
      </c>
    </row>
    <row r="1678" spans="1:20" customFormat="1" ht="29" x14ac:dyDescent="0.35">
      <c r="A1678" s="9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3" t="s">
        <v>8219</v>
      </c>
      <c r="G1678" s="3" t="s">
        <v>8224</v>
      </c>
      <c r="H1678" s="3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3" t="s">
        <v>8292</v>
      </c>
      <c r="O1678" s="12">
        <f>E1678/D1678</f>
        <v>1.1533333333333333</v>
      </c>
      <c r="P1678" s="22">
        <f>IF(ISERROR(E1678/L1678),0,E1678/L1678)</f>
        <v>82.38095238095238</v>
      </c>
      <c r="Q1678" s="1" t="s">
        <v>8322</v>
      </c>
      <c r="R1678" s="39" t="s">
        <v>8357</v>
      </c>
      <c r="S1678" s="41">
        <f>(((J1678/60)/60)/24)+DATE(1970,1,1)</f>
        <v>40973.72623842593</v>
      </c>
      <c r="T1678" s="42">
        <f>(((I1678/60)/60)/24)+DATE(1970,1,1)</f>
        <v>41020.165972222225</v>
      </c>
    </row>
    <row r="1679" spans="1:20" customFormat="1" ht="43.5" x14ac:dyDescent="0.35">
      <c r="A1679" s="9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3" t="s">
        <v>8219</v>
      </c>
      <c r="G1679" s="3" t="s">
        <v>8227</v>
      </c>
      <c r="H1679" s="3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3" t="s">
        <v>8292</v>
      </c>
      <c r="O1679" s="12">
        <f>E1679/D1679</f>
        <v>1.1166666666666667</v>
      </c>
      <c r="P1679" s="22">
        <f>IF(ISERROR(E1679/L1679),0,E1679/L1679)</f>
        <v>159.52380952380952</v>
      </c>
      <c r="Q1679" s="1" t="s">
        <v>8322</v>
      </c>
      <c r="R1679" s="39" t="s">
        <v>8357</v>
      </c>
      <c r="S1679" s="41">
        <f>(((J1679/60)/60)/24)+DATE(1970,1,1)</f>
        <v>42416.407129629632</v>
      </c>
      <c r="T1679" s="42">
        <f>(((I1679/60)/60)/24)+DATE(1970,1,1)</f>
        <v>42476.249305555553</v>
      </c>
    </row>
    <row r="1680" spans="1:20" customFormat="1" ht="29" x14ac:dyDescent="0.35">
      <c r="A1680" s="9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3" t="s">
        <v>8219</v>
      </c>
      <c r="G1680" s="3" t="s">
        <v>8224</v>
      </c>
      <c r="H1680" s="3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3" t="s">
        <v>8292</v>
      </c>
      <c r="O1680" s="12">
        <f>E1680/D1680</f>
        <v>1.1839999999999999</v>
      </c>
      <c r="P1680" s="22">
        <f>IF(ISERROR(E1680/L1680),0,E1680/L1680)</f>
        <v>36.244897959183675</v>
      </c>
      <c r="Q1680" s="1" t="s">
        <v>8322</v>
      </c>
      <c r="R1680" s="39" t="s">
        <v>8357</v>
      </c>
      <c r="S1680" s="41">
        <f>(((J1680/60)/60)/24)+DATE(1970,1,1)</f>
        <v>41662.854988425926</v>
      </c>
      <c r="T1680" s="42">
        <f>(((I1680/60)/60)/24)+DATE(1970,1,1)</f>
        <v>41676.854988425926</v>
      </c>
    </row>
    <row r="1681" spans="1:20" customFormat="1" ht="58" x14ac:dyDescent="0.35">
      <c r="A1681" s="9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3" t="s">
        <v>8219</v>
      </c>
      <c r="G1681" s="3" t="s">
        <v>8224</v>
      </c>
      <c r="H1681" s="3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3" t="s">
        <v>8292</v>
      </c>
      <c r="O1681" s="12">
        <f>E1681/D1681</f>
        <v>1.75</v>
      </c>
      <c r="P1681" s="22">
        <f>IF(ISERROR(E1681/L1681),0,E1681/L1681)</f>
        <v>62.5</v>
      </c>
      <c r="Q1681" s="1" t="s">
        <v>8322</v>
      </c>
      <c r="R1681" s="39" t="s">
        <v>8357</v>
      </c>
      <c r="S1681" s="41">
        <f>(((J1681/60)/60)/24)+DATE(1970,1,1)</f>
        <v>40723.068807870368</v>
      </c>
      <c r="T1681" s="42">
        <f>(((I1681/60)/60)/24)+DATE(1970,1,1)</f>
        <v>40746.068807870368</v>
      </c>
    </row>
    <row r="1682" spans="1:20" customFormat="1" ht="29" x14ac:dyDescent="0.35">
      <c r="A1682" s="9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3" t="s">
        <v>8219</v>
      </c>
      <c r="G1682" s="3" t="s">
        <v>8224</v>
      </c>
      <c r="H1682" s="3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3" t="s">
        <v>8292</v>
      </c>
      <c r="O1682" s="12">
        <f>E1682/D1682</f>
        <v>1.175</v>
      </c>
      <c r="P1682" s="22">
        <f>IF(ISERROR(E1682/L1682),0,E1682/L1682)</f>
        <v>47</v>
      </c>
      <c r="Q1682" s="1" t="s">
        <v>8322</v>
      </c>
      <c r="R1682" s="39" t="s">
        <v>8357</v>
      </c>
      <c r="S1682" s="41">
        <f>(((J1682/60)/60)/24)+DATE(1970,1,1)</f>
        <v>41802.757719907408</v>
      </c>
      <c r="T1682" s="42">
        <f>(((I1682/60)/60)/24)+DATE(1970,1,1)</f>
        <v>41832.757719907408</v>
      </c>
    </row>
    <row r="1683" spans="1:20" customFormat="1" ht="43.5" x14ac:dyDescent="0.35">
      <c r="A1683" s="9">
        <v>1681</v>
      </c>
      <c r="B1683" s="7" t="s">
        <v>1682</v>
      </c>
      <c r="C1683" s="7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2">
        <f>E1683/D1683</f>
        <v>1.0142212307692309</v>
      </c>
      <c r="P1683" s="22">
        <f>IF(ISERROR(E1683/L1683),0,E1683/L1683)</f>
        <v>74.575090497737563</v>
      </c>
      <c r="Q1683" s="1" t="s">
        <v>8322</v>
      </c>
      <c r="R1683" s="39" t="s">
        <v>8338</v>
      </c>
      <c r="S1683" s="41">
        <f>(((J1683/60)/60)/24)+DATE(1970,1,1)</f>
        <v>42774.121342592596</v>
      </c>
      <c r="T1683" s="42">
        <f>(((I1683/60)/60)/24)+DATE(1970,1,1)</f>
        <v>42823.083333333328</v>
      </c>
    </row>
    <row r="1684" spans="1:20" customFormat="1" ht="29" x14ac:dyDescent="0.35">
      <c r="A1684" s="9">
        <v>1682</v>
      </c>
      <c r="B1684" s="7" t="s">
        <v>1683</v>
      </c>
      <c r="C1684" s="7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2">
        <f>E1684/D1684</f>
        <v>0</v>
      </c>
      <c r="P1684" s="22">
        <f>IF(ISERROR(E1684/L1684),0,E1684/L1684)</f>
        <v>0</v>
      </c>
      <c r="Q1684" s="1" t="s">
        <v>8322</v>
      </c>
      <c r="R1684" s="39" t="s">
        <v>8338</v>
      </c>
      <c r="S1684" s="41">
        <f>(((J1684/60)/60)/24)+DATE(1970,1,1)</f>
        <v>42779.21365740741</v>
      </c>
      <c r="T1684" s="42">
        <f>(((I1684/60)/60)/24)+DATE(1970,1,1)</f>
        <v>42839.171990740739</v>
      </c>
    </row>
    <row r="1685" spans="1:20" customFormat="1" ht="29" x14ac:dyDescent="0.35">
      <c r="A1685" s="9">
        <v>1683</v>
      </c>
      <c r="B1685" s="7" t="s">
        <v>1684</v>
      </c>
      <c r="C1685" s="7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2">
        <f>E1685/D1685</f>
        <v>0.21714285714285714</v>
      </c>
      <c r="P1685" s="22">
        <f>IF(ISERROR(E1685/L1685),0,E1685/L1685)</f>
        <v>76</v>
      </c>
      <c r="Q1685" s="1" t="s">
        <v>8322</v>
      </c>
      <c r="R1685" s="39" t="s">
        <v>8338</v>
      </c>
      <c r="S1685" s="41">
        <f>(((J1685/60)/60)/24)+DATE(1970,1,1)</f>
        <v>42808.781689814816</v>
      </c>
      <c r="T1685" s="42">
        <f>(((I1685/60)/60)/24)+DATE(1970,1,1)</f>
        <v>42832.781689814816</v>
      </c>
    </row>
    <row r="1686" spans="1:20" customFormat="1" ht="29" x14ac:dyDescent="0.35">
      <c r="A1686" s="9">
        <v>1684</v>
      </c>
      <c r="B1686" s="7" t="s">
        <v>1685</v>
      </c>
      <c r="C1686" s="7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2">
        <f>E1686/D1686</f>
        <v>1.0912500000000001</v>
      </c>
      <c r="P1686" s="22">
        <f>IF(ISERROR(E1686/L1686),0,E1686/L1686)</f>
        <v>86.43564356435644</v>
      </c>
      <c r="Q1686" s="1" t="s">
        <v>8322</v>
      </c>
      <c r="R1686" s="39" t="s">
        <v>8338</v>
      </c>
      <c r="S1686" s="41">
        <f>(((J1686/60)/60)/24)+DATE(1970,1,1)</f>
        <v>42783.815289351856</v>
      </c>
      <c r="T1686" s="42">
        <f>(((I1686/60)/60)/24)+DATE(1970,1,1)</f>
        <v>42811.773622685185</v>
      </c>
    </row>
    <row r="1687" spans="1:20" customFormat="1" ht="43.5" x14ac:dyDescent="0.35">
      <c r="A1687" s="9">
        <v>1685</v>
      </c>
      <c r="B1687" s="7" t="s">
        <v>1686</v>
      </c>
      <c r="C1687" s="7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2">
        <f>E1687/D1687</f>
        <v>1.0285714285714285</v>
      </c>
      <c r="P1687" s="22">
        <f>IF(ISERROR(E1687/L1687),0,E1687/L1687)</f>
        <v>24</v>
      </c>
      <c r="Q1687" s="1" t="s">
        <v>8322</v>
      </c>
      <c r="R1687" s="39" t="s">
        <v>8338</v>
      </c>
      <c r="S1687" s="41">
        <f>(((J1687/60)/60)/24)+DATE(1970,1,1)</f>
        <v>42788.2502662037</v>
      </c>
      <c r="T1687" s="42">
        <f>(((I1687/60)/60)/24)+DATE(1970,1,1)</f>
        <v>42818.208599537036</v>
      </c>
    </row>
    <row r="1688" spans="1:20" customFormat="1" ht="43.5" x14ac:dyDescent="0.35">
      <c r="A1688" s="9">
        <v>1686</v>
      </c>
      <c r="B1688" s="7" t="s">
        <v>1687</v>
      </c>
      <c r="C1688" s="7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2">
        <f>E1688/D1688</f>
        <v>3.5999999999999999E-3</v>
      </c>
      <c r="P1688" s="22">
        <f>IF(ISERROR(E1688/L1688),0,E1688/L1688)</f>
        <v>18</v>
      </c>
      <c r="Q1688" s="1" t="s">
        <v>8322</v>
      </c>
      <c r="R1688" s="39" t="s">
        <v>8338</v>
      </c>
      <c r="S1688" s="41">
        <f>(((J1688/60)/60)/24)+DATE(1970,1,1)</f>
        <v>42792.843969907408</v>
      </c>
      <c r="T1688" s="42">
        <f>(((I1688/60)/60)/24)+DATE(1970,1,1)</f>
        <v>42852.802303240736</v>
      </c>
    </row>
    <row r="1689" spans="1:20" customFormat="1" ht="43.5" x14ac:dyDescent="0.35">
      <c r="A1689" s="9">
        <v>1687</v>
      </c>
      <c r="B1689" s="7" t="s">
        <v>1688</v>
      </c>
      <c r="C1689" s="7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2">
        <f>E1689/D1689</f>
        <v>0.3125</v>
      </c>
      <c r="P1689" s="22">
        <f>IF(ISERROR(E1689/L1689),0,E1689/L1689)</f>
        <v>80.128205128205124</v>
      </c>
      <c r="Q1689" s="1" t="s">
        <v>8322</v>
      </c>
      <c r="R1689" s="39" t="s">
        <v>8338</v>
      </c>
      <c r="S1689" s="41">
        <f>(((J1689/60)/60)/24)+DATE(1970,1,1)</f>
        <v>42802.046817129631</v>
      </c>
      <c r="T1689" s="42">
        <f>(((I1689/60)/60)/24)+DATE(1970,1,1)</f>
        <v>42835.84375</v>
      </c>
    </row>
    <row r="1690" spans="1:20" customFormat="1" ht="43.5" x14ac:dyDescent="0.35">
      <c r="A1690" s="9">
        <v>1688</v>
      </c>
      <c r="B1690" s="7" t="s">
        <v>1689</v>
      </c>
      <c r="C1690" s="7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2">
        <f>E1690/D1690</f>
        <v>0.443</v>
      </c>
      <c r="P1690" s="22">
        <f>IF(ISERROR(E1690/L1690),0,E1690/L1690)</f>
        <v>253.14285714285714</v>
      </c>
      <c r="Q1690" s="1" t="s">
        <v>8322</v>
      </c>
      <c r="R1690" s="39" t="s">
        <v>8338</v>
      </c>
      <c r="S1690" s="41">
        <f>(((J1690/60)/60)/24)+DATE(1970,1,1)</f>
        <v>42804.534652777773</v>
      </c>
      <c r="T1690" s="42">
        <f>(((I1690/60)/60)/24)+DATE(1970,1,1)</f>
        <v>42834.492986111116</v>
      </c>
    </row>
    <row r="1691" spans="1:20" customFormat="1" x14ac:dyDescent="0.35">
      <c r="A1691" s="9">
        <v>1689</v>
      </c>
      <c r="B1691" s="7" t="s">
        <v>1690</v>
      </c>
      <c r="C1691" s="7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2">
        <f>E1691/D1691</f>
        <v>1</v>
      </c>
      <c r="P1691" s="22">
        <f>IF(ISERROR(E1691/L1691),0,E1691/L1691)</f>
        <v>171.42857142857142</v>
      </c>
      <c r="Q1691" s="1" t="s">
        <v>8322</v>
      </c>
      <c r="R1691" s="39" t="s">
        <v>8338</v>
      </c>
      <c r="S1691" s="41">
        <f>(((J1691/60)/60)/24)+DATE(1970,1,1)</f>
        <v>42780.942476851851</v>
      </c>
      <c r="T1691" s="42">
        <f>(((I1691/60)/60)/24)+DATE(1970,1,1)</f>
        <v>42810.900810185187</v>
      </c>
    </row>
    <row r="1692" spans="1:20" customFormat="1" ht="43.5" x14ac:dyDescent="0.35">
      <c r="A1692" s="9">
        <v>1690</v>
      </c>
      <c r="B1692" s="7" t="s">
        <v>1691</v>
      </c>
      <c r="C1692" s="7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2">
        <f>E1692/D1692</f>
        <v>0.254</v>
      </c>
      <c r="P1692" s="22">
        <f>IF(ISERROR(E1692/L1692),0,E1692/L1692)</f>
        <v>57.727272727272727</v>
      </c>
      <c r="Q1692" s="1" t="s">
        <v>8322</v>
      </c>
      <c r="R1692" s="39" t="s">
        <v>8338</v>
      </c>
      <c r="S1692" s="41">
        <f>(((J1692/60)/60)/24)+DATE(1970,1,1)</f>
        <v>42801.43104166667</v>
      </c>
      <c r="T1692" s="42">
        <f>(((I1692/60)/60)/24)+DATE(1970,1,1)</f>
        <v>42831.389374999999</v>
      </c>
    </row>
    <row r="1693" spans="1:20" customFormat="1" ht="43.5" x14ac:dyDescent="0.35">
      <c r="A1693" s="9">
        <v>1691</v>
      </c>
      <c r="B1693" s="7" t="s">
        <v>1692</v>
      </c>
      <c r="C1693" s="7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2">
        <f>E1693/D1693</f>
        <v>0.33473333333333333</v>
      </c>
      <c r="P1693" s="22">
        <f>IF(ISERROR(E1693/L1693),0,E1693/L1693)</f>
        <v>264.26315789473682</v>
      </c>
      <c r="Q1693" s="1" t="s">
        <v>8322</v>
      </c>
      <c r="R1693" s="39" t="s">
        <v>8338</v>
      </c>
      <c r="S1693" s="41">
        <f>(((J1693/60)/60)/24)+DATE(1970,1,1)</f>
        <v>42795.701481481476</v>
      </c>
      <c r="T1693" s="42">
        <f>(((I1693/60)/60)/24)+DATE(1970,1,1)</f>
        <v>42828.041666666672</v>
      </c>
    </row>
    <row r="1694" spans="1:20" customFormat="1" ht="43.5" x14ac:dyDescent="0.35">
      <c r="A1694" s="9">
        <v>1692</v>
      </c>
      <c r="B1694" s="7" t="s">
        <v>1693</v>
      </c>
      <c r="C1694" s="7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2">
        <f>E1694/D1694</f>
        <v>0.47799999999999998</v>
      </c>
      <c r="P1694" s="22">
        <f>IF(ISERROR(E1694/L1694),0,E1694/L1694)</f>
        <v>159.33333333333334</v>
      </c>
      <c r="Q1694" s="1" t="s">
        <v>8322</v>
      </c>
      <c r="R1694" s="39" t="s">
        <v>8338</v>
      </c>
      <c r="S1694" s="41">
        <f>(((J1694/60)/60)/24)+DATE(1970,1,1)</f>
        <v>42788.151238425926</v>
      </c>
      <c r="T1694" s="42">
        <f>(((I1694/60)/60)/24)+DATE(1970,1,1)</f>
        <v>42820.999305555553</v>
      </c>
    </row>
    <row r="1695" spans="1:20" customFormat="1" ht="43.5" x14ac:dyDescent="0.35">
      <c r="A1695" s="9">
        <v>1693</v>
      </c>
      <c r="B1695" s="7" t="s">
        <v>1694</v>
      </c>
      <c r="C1695" s="7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2">
        <f>E1695/D1695</f>
        <v>9.3333333333333338E-2</v>
      </c>
      <c r="P1695" s="22">
        <f>IF(ISERROR(E1695/L1695),0,E1695/L1695)</f>
        <v>35</v>
      </c>
      <c r="Q1695" s="1" t="s">
        <v>8322</v>
      </c>
      <c r="R1695" s="39" t="s">
        <v>8338</v>
      </c>
      <c r="S1695" s="41">
        <f>(((J1695/60)/60)/24)+DATE(1970,1,1)</f>
        <v>42803.920277777783</v>
      </c>
      <c r="T1695" s="42">
        <f>(((I1695/60)/60)/24)+DATE(1970,1,1)</f>
        <v>42834.833333333328</v>
      </c>
    </row>
    <row r="1696" spans="1:20" customFormat="1" ht="43.5" x14ac:dyDescent="0.35">
      <c r="A1696" s="9">
        <v>1694</v>
      </c>
      <c r="B1696" s="7" t="s">
        <v>1695</v>
      </c>
      <c r="C1696" s="7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2">
        <f>E1696/D1696</f>
        <v>5.0000000000000001E-4</v>
      </c>
      <c r="P1696" s="22">
        <f>IF(ISERROR(E1696/L1696),0,E1696/L1696)</f>
        <v>5</v>
      </c>
      <c r="Q1696" s="1" t="s">
        <v>8322</v>
      </c>
      <c r="R1696" s="39" t="s">
        <v>8338</v>
      </c>
      <c r="S1696" s="41">
        <f>(((J1696/60)/60)/24)+DATE(1970,1,1)</f>
        <v>42791.669837962967</v>
      </c>
      <c r="T1696" s="42">
        <f>(((I1696/60)/60)/24)+DATE(1970,1,1)</f>
        <v>42821.191666666666</v>
      </c>
    </row>
    <row r="1697" spans="1:20" customFormat="1" ht="43.5" x14ac:dyDescent="0.35">
      <c r="A1697" s="9">
        <v>1695</v>
      </c>
      <c r="B1697" s="7" t="s">
        <v>1696</v>
      </c>
      <c r="C1697" s="7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2">
        <f>E1697/D1697</f>
        <v>0.11708333333333333</v>
      </c>
      <c r="P1697" s="22">
        <f>IF(ISERROR(E1697/L1697),0,E1697/L1697)</f>
        <v>61.086956521739133</v>
      </c>
      <c r="Q1697" s="1" t="s">
        <v>8322</v>
      </c>
      <c r="R1697" s="39" t="s">
        <v>8338</v>
      </c>
      <c r="S1697" s="41">
        <f>(((J1697/60)/60)/24)+DATE(1970,1,1)</f>
        <v>42801.031412037039</v>
      </c>
      <c r="T1697" s="42">
        <f>(((I1697/60)/60)/24)+DATE(1970,1,1)</f>
        <v>42835.041666666672</v>
      </c>
    </row>
    <row r="1698" spans="1:20" customFormat="1" ht="43.5" x14ac:dyDescent="0.35">
      <c r="A1698" s="9">
        <v>1696</v>
      </c>
      <c r="B1698" s="7" t="s">
        <v>1697</v>
      </c>
      <c r="C1698" s="7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2">
        <f>E1698/D1698</f>
        <v>0</v>
      </c>
      <c r="P1698" s="22">
        <f>IF(ISERROR(E1698/L1698),0,E1698/L1698)</f>
        <v>0</v>
      </c>
      <c r="Q1698" s="1" t="s">
        <v>8322</v>
      </c>
      <c r="R1698" s="39" t="s">
        <v>8338</v>
      </c>
      <c r="S1698" s="41">
        <f>(((J1698/60)/60)/24)+DATE(1970,1,1)</f>
        <v>42796.069571759261</v>
      </c>
      <c r="T1698" s="42">
        <f>(((I1698/60)/60)/24)+DATE(1970,1,1)</f>
        <v>42826.027905092589</v>
      </c>
    </row>
    <row r="1699" spans="1:20" customFormat="1" ht="43.5" x14ac:dyDescent="0.35">
      <c r="A1699" s="9">
        <v>1697</v>
      </c>
      <c r="B1699" s="7" t="s">
        <v>1698</v>
      </c>
      <c r="C1699" s="7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2">
        <f>E1699/D1699</f>
        <v>0.20208000000000001</v>
      </c>
      <c r="P1699" s="22">
        <f>IF(ISERROR(E1699/L1699),0,E1699/L1699)</f>
        <v>114.81818181818181</v>
      </c>
      <c r="Q1699" s="1" t="s">
        <v>8322</v>
      </c>
      <c r="R1699" s="39" t="s">
        <v>8338</v>
      </c>
      <c r="S1699" s="41">
        <f>(((J1699/60)/60)/24)+DATE(1970,1,1)</f>
        <v>42805.032962962956</v>
      </c>
      <c r="T1699" s="42">
        <f>(((I1699/60)/60)/24)+DATE(1970,1,1)</f>
        <v>42834.991296296299</v>
      </c>
    </row>
    <row r="1700" spans="1:20" customFormat="1" ht="72.5" x14ac:dyDescent="0.35">
      <c r="A1700" s="9">
        <v>1698</v>
      </c>
      <c r="B1700" s="7" t="s">
        <v>1699</v>
      </c>
      <c r="C1700" s="7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2">
        <f>E1700/D1700</f>
        <v>0</v>
      </c>
      <c r="P1700" s="22">
        <f>IF(ISERROR(E1700/L1700),0,E1700/L1700)</f>
        <v>0</v>
      </c>
      <c r="Q1700" s="1" t="s">
        <v>8322</v>
      </c>
      <c r="R1700" s="39" t="s">
        <v>8338</v>
      </c>
      <c r="S1700" s="41">
        <f>(((J1700/60)/60)/24)+DATE(1970,1,1)</f>
        <v>42796.207870370374</v>
      </c>
      <c r="T1700" s="42">
        <f>(((I1700/60)/60)/24)+DATE(1970,1,1)</f>
        <v>42820.147916666669</v>
      </c>
    </row>
    <row r="1701" spans="1:20" customFormat="1" ht="43.5" x14ac:dyDescent="0.35">
      <c r="A1701" s="9">
        <v>1699</v>
      </c>
      <c r="B1701" s="7" t="s">
        <v>1700</v>
      </c>
      <c r="C1701" s="7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2">
        <f>E1701/D1701</f>
        <v>4.2311459353574929E-2</v>
      </c>
      <c r="P1701" s="22">
        <f>IF(ISERROR(E1701/L1701),0,E1701/L1701)</f>
        <v>54</v>
      </c>
      <c r="Q1701" s="1" t="s">
        <v>8322</v>
      </c>
      <c r="R1701" s="39" t="s">
        <v>8338</v>
      </c>
      <c r="S1701" s="41">
        <f>(((J1701/60)/60)/24)+DATE(1970,1,1)</f>
        <v>42806.863946759258</v>
      </c>
      <c r="T1701" s="42">
        <f>(((I1701/60)/60)/24)+DATE(1970,1,1)</f>
        <v>42836.863946759258</v>
      </c>
    </row>
    <row r="1702" spans="1:20" customFormat="1" ht="43.5" x14ac:dyDescent="0.35">
      <c r="A1702" s="9">
        <v>1700</v>
      </c>
      <c r="B1702" s="7" t="s">
        <v>1701</v>
      </c>
      <c r="C1702" s="7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2">
        <f>E1702/D1702</f>
        <v>0.2606</v>
      </c>
      <c r="P1702" s="22">
        <f>IF(ISERROR(E1702/L1702),0,E1702/L1702)</f>
        <v>65.974683544303801</v>
      </c>
      <c r="Q1702" s="1" t="s">
        <v>8322</v>
      </c>
      <c r="R1702" s="39" t="s">
        <v>8338</v>
      </c>
      <c r="S1702" s="41">
        <f>(((J1702/60)/60)/24)+DATE(1970,1,1)</f>
        <v>42796.071643518517</v>
      </c>
      <c r="T1702" s="42">
        <f>(((I1702/60)/60)/24)+DATE(1970,1,1)</f>
        <v>42826.166666666672</v>
      </c>
    </row>
    <row r="1703" spans="1:20" customFormat="1" ht="43.5" x14ac:dyDescent="0.35">
      <c r="A1703" s="9">
        <v>1701</v>
      </c>
      <c r="B1703" s="7" t="s">
        <v>1702</v>
      </c>
      <c r="C1703" s="7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2">
        <f>E1703/D1703</f>
        <v>1.9801980198019802E-3</v>
      </c>
      <c r="P1703" s="22">
        <f>IF(ISERROR(E1703/L1703),0,E1703/L1703)</f>
        <v>5</v>
      </c>
      <c r="Q1703" s="1" t="s">
        <v>8322</v>
      </c>
      <c r="R1703" s="39" t="s">
        <v>8338</v>
      </c>
      <c r="S1703" s="41">
        <f>(((J1703/60)/60)/24)+DATE(1970,1,1)</f>
        <v>41989.664409722223</v>
      </c>
      <c r="T1703" s="42">
        <f>(((I1703/60)/60)/24)+DATE(1970,1,1)</f>
        <v>42019.664409722223</v>
      </c>
    </row>
    <row r="1704" spans="1:20" customFormat="1" x14ac:dyDescent="0.35">
      <c r="A1704" s="9">
        <v>1702</v>
      </c>
      <c r="B1704" s="7" t="s">
        <v>1703</v>
      </c>
      <c r="C1704" s="7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2">
        <f>E1704/D1704</f>
        <v>6.0606060606060605E-5</v>
      </c>
      <c r="P1704" s="22">
        <f>IF(ISERROR(E1704/L1704),0,E1704/L1704)</f>
        <v>1</v>
      </c>
      <c r="Q1704" s="1" t="s">
        <v>8322</v>
      </c>
      <c r="R1704" s="39" t="s">
        <v>8338</v>
      </c>
      <c r="S1704" s="41">
        <f>(((J1704/60)/60)/24)+DATE(1970,1,1)</f>
        <v>42063.869791666672</v>
      </c>
      <c r="T1704" s="42">
        <f>(((I1704/60)/60)/24)+DATE(1970,1,1)</f>
        <v>42093.828125</v>
      </c>
    </row>
    <row r="1705" spans="1:20" customFormat="1" ht="43.5" x14ac:dyDescent="0.35">
      <c r="A1705" s="9">
        <v>1703</v>
      </c>
      <c r="B1705" s="7" t="s">
        <v>1704</v>
      </c>
      <c r="C1705" s="7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2">
        <f>E1705/D1705</f>
        <v>1.0200000000000001E-2</v>
      </c>
      <c r="P1705" s="22">
        <f>IF(ISERROR(E1705/L1705),0,E1705/L1705)</f>
        <v>25.5</v>
      </c>
      <c r="Q1705" s="1" t="s">
        <v>8322</v>
      </c>
      <c r="R1705" s="39" t="s">
        <v>8338</v>
      </c>
      <c r="S1705" s="41">
        <f>(((J1705/60)/60)/24)+DATE(1970,1,1)</f>
        <v>42187.281678240746</v>
      </c>
      <c r="T1705" s="42">
        <f>(((I1705/60)/60)/24)+DATE(1970,1,1)</f>
        <v>42247.281678240746</v>
      </c>
    </row>
    <row r="1706" spans="1:20" customFormat="1" ht="29" x14ac:dyDescent="0.35">
      <c r="A1706" s="9">
        <v>1704</v>
      </c>
      <c r="B1706" s="7" t="s">
        <v>1705</v>
      </c>
      <c r="C1706" s="7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2">
        <f>E1706/D1706</f>
        <v>0.65100000000000002</v>
      </c>
      <c r="P1706" s="22">
        <f>IF(ISERROR(E1706/L1706),0,E1706/L1706)</f>
        <v>118.36363636363636</v>
      </c>
      <c r="Q1706" s="1" t="s">
        <v>8322</v>
      </c>
      <c r="R1706" s="39" t="s">
        <v>8338</v>
      </c>
      <c r="S1706" s="41">
        <f>(((J1706/60)/60)/24)+DATE(1970,1,1)</f>
        <v>42021.139733796299</v>
      </c>
      <c r="T1706" s="42">
        <f>(((I1706/60)/60)/24)+DATE(1970,1,1)</f>
        <v>42051.139733796299</v>
      </c>
    </row>
    <row r="1707" spans="1:20" customFormat="1" ht="43.5" x14ac:dyDescent="0.35">
      <c r="A1707" s="9">
        <v>1705</v>
      </c>
      <c r="B1707" s="7" t="s">
        <v>1706</v>
      </c>
      <c r="C1707" s="7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2">
        <f>E1707/D1707</f>
        <v>0</v>
      </c>
      <c r="P1707" s="22">
        <f>IF(ISERROR(E1707/L1707),0,E1707/L1707)</f>
        <v>0</v>
      </c>
      <c r="Q1707" s="1" t="s">
        <v>8322</v>
      </c>
      <c r="R1707" s="39" t="s">
        <v>8338</v>
      </c>
      <c r="S1707" s="41">
        <f>(((J1707/60)/60)/24)+DATE(1970,1,1)</f>
        <v>42245.016736111109</v>
      </c>
      <c r="T1707" s="42">
        <f>(((I1707/60)/60)/24)+DATE(1970,1,1)</f>
        <v>42256.666666666672</v>
      </c>
    </row>
    <row r="1708" spans="1:20" customFormat="1" ht="43.5" x14ac:dyDescent="0.35">
      <c r="A1708" s="9">
        <v>1706</v>
      </c>
      <c r="B1708" s="7" t="s">
        <v>1707</v>
      </c>
      <c r="C1708" s="7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2">
        <f>E1708/D1708</f>
        <v>0</v>
      </c>
      <c r="P1708" s="22">
        <f>IF(ISERROR(E1708/L1708),0,E1708/L1708)</f>
        <v>0</v>
      </c>
      <c r="Q1708" s="1" t="s">
        <v>8322</v>
      </c>
      <c r="R1708" s="39" t="s">
        <v>8338</v>
      </c>
      <c r="S1708" s="41">
        <f>(((J1708/60)/60)/24)+DATE(1970,1,1)</f>
        <v>42179.306388888886</v>
      </c>
      <c r="T1708" s="42">
        <f>(((I1708/60)/60)/24)+DATE(1970,1,1)</f>
        <v>42239.306388888886</v>
      </c>
    </row>
    <row r="1709" spans="1:20" customFormat="1" ht="43.5" x14ac:dyDescent="0.35">
      <c r="A1709" s="9">
        <v>1707</v>
      </c>
      <c r="B1709" s="7" t="s">
        <v>1708</v>
      </c>
      <c r="C1709" s="7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2">
        <f>E1709/D1709</f>
        <v>9.74E-2</v>
      </c>
      <c r="P1709" s="22">
        <f>IF(ISERROR(E1709/L1709),0,E1709/L1709)</f>
        <v>54.111111111111114</v>
      </c>
      <c r="Q1709" s="1" t="s">
        <v>8322</v>
      </c>
      <c r="R1709" s="39" t="s">
        <v>8338</v>
      </c>
      <c r="S1709" s="41">
        <f>(((J1709/60)/60)/24)+DATE(1970,1,1)</f>
        <v>42427.721006944441</v>
      </c>
      <c r="T1709" s="42">
        <f>(((I1709/60)/60)/24)+DATE(1970,1,1)</f>
        <v>42457.679340277777</v>
      </c>
    </row>
    <row r="1710" spans="1:20" customFormat="1" ht="43.5" x14ac:dyDescent="0.35">
      <c r="A1710" s="9">
        <v>1708</v>
      </c>
      <c r="B1710" s="7" t="s">
        <v>1709</v>
      </c>
      <c r="C1710" s="7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2">
        <f>E1710/D1710</f>
        <v>0</v>
      </c>
      <c r="P1710" s="22">
        <f>IF(ISERROR(E1710/L1710),0,E1710/L1710)</f>
        <v>0</v>
      </c>
      <c r="Q1710" s="1" t="s">
        <v>8322</v>
      </c>
      <c r="R1710" s="39" t="s">
        <v>8338</v>
      </c>
      <c r="S1710" s="41">
        <f>(((J1710/60)/60)/24)+DATE(1970,1,1)</f>
        <v>42451.866967592592</v>
      </c>
      <c r="T1710" s="42">
        <f>(((I1710/60)/60)/24)+DATE(1970,1,1)</f>
        <v>42491.866967592592</v>
      </c>
    </row>
    <row r="1711" spans="1:20" customFormat="1" ht="43.5" x14ac:dyDescent="0.35">
      <c r="A1711" s="9">
        <v>1709</v>
      </c>
      <c r="B1711" s="7" t="s">
        <v>1710</v>
      </c>
      <c r="C1711" s="7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2">
        <f>E1711/D1711</f>
        <v>4.8571428571428571E-2</v>
      </c>
      <c r="P1711" s="22">
        <f>IF(ISERROR(E1711/L1711),0,E1711/L1711)</f>
        <v>21.25</v>
      </c>
      <c r="Q1711" s="1" t="s">
        <v>8322</v>
      </c>
      <c r="R1711" s="39" t="s">
        <v>8338</v>
      </c>
      <c r="S1711" s="41">
        <f>(((J1711/60)/60)/24)+DATE(1970,1,1)</f>
        <v>41841.56381944444</v>
      </c>
      <c r="T1711" s="42">
        <f>(((I1711/60)/60)/24)+DATE(1970,1,1)</f>
        <v>41882.818749999999</v>
      </c>
    </row>
    <row r="1712" spans="1:20" customFormat="1" ht="29" x14ac:dyDescent="0.35">
      <c r="A1712" s="9">
        <v>1710</v>
      </c>
      <c r="B1712" s="7" t="s">
        <v>1711</v>
      </c>
      <c r="C1712" s="7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2">
        <f>E1712/D1712</f>
        <v>6.7999999999999996E-3</v>
      </c>
      <c r="P1712" s="22">
        <f>IF(ISERROR(E1712/L1712),0,E1712/L1712)</f>
        <v>34</v>
      </c>
      <c r="Q1712" s="1" t="s">
        <v>8322</v>
      </c>
      <c r="R1712" s="39" t="s">
        <v>8338</v>
      </c>
      <c r="S1712" s="41">
        <f>(((J1712/60)/60)/24)+DATE(1970,1,1)</f>
        <v>42341.59129629629</v>
      </c>
      <c r="T1712" s="42">
        <f>(((I1712/60)/60)/24)+DATE(1970,1,1)</f>
        <v>42387.541666666672</v>
      </c>
    </row>
    <row r="1713" spans="1:20" customFormat="1" ht="43.5" x14ac:dyDescent="0.35">
      <c r="A1713" s="9">
        <v>1711</v>
      </c>
      <c r="B1713" s="7" t="s">
        <v>1712</v>
      </c>
      <c r="C1713" s="7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2">
        <f>E1713/D1713</f>
        <v>0.105</v>
      </c>
      <c r="P1713" s="22">
        <f>IF(ISERROR(E1713/L1713),0,E1713/L1713)</f>
        <v>525</v>
      </c>
      <c r="Q1713" s="1" t="s">
        <v>8322</v>
      </c>
      <c r="R1713" s="39" t="s">
        <v>8338</v>
      </c>
      <c r="S1713" s="41">
        <f>(((J1713/60)/60)/24)+DATE(1970,1,1)</f>
        <v>41852.646226851852</v>
      </c>
      <c r="T1713" s="42">
        <f>(((I1713/60)/60)/24)+DATE(1970,1,1)</f>
        <v>41883.646226851852</v>
      </c>
    </row>
    <row r="1714" spans="1:20" customFormat="1" ht="43.5" x14ac:dyDescent="0.35">
      <c r="A1714" s="9">
        <v>1712</v>
      </c>
      <c r="B1714" s="7" t="s">
        <v>1713</v>
      </c>
      <c r="C1714" s="7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2">
        <f>E1714/D1714</f>
        <v>0</v>
      </c>
      <c r="P1714" s="22">
        <f>IF(ISERROR(E1714/L1714),0,E1714/L1714)</f>
        <v>0</v>
      </c>
      <c r="Q1714" s="1" t="s">
        <v>8322</v>
      </c>
      <c r="R1714" s="39" t="s">
        <v>8338</v>
      </c>
      <c r="S1714" s="41">
        <f>(((J1714/60)/60)/24)+DATE(1970,1,1)</f>
        <v>42125.913807870369</v>
      </c>
      <c r="T1714" s="42">
        <f>(((I1714/60)/60)/24)+DATE(1970,1,1)</f>
        <v>42185.913807870369</v>
      </c>
    </row>
    <row r="1715" spans="1:20" customFormat="1" ht="43.5" x14ac:dyDescent="0.35">
      <c r="A1715" s="9">
        <v>1713</v>
      </c>
      <c r="B1715" s="7" t="s">
        <v>1714</v>
      </c>
      <c r="C1715" s="7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2">
        <f>E1715/D1715</f>
        <v>1.6666666666666666E-2</v>
      </c>
      <c r="P1715" s="22">
        <f>IF(ISERROR(E1715/L1715),0,E1715/L1715)</f>
        <v>50</v>
      </c>
      <c r="Q1715" s="1" t="s">
        <v>8322</v>
      </c>
      <c r="R1715" s="39" t="s">
        <v>8338</v>
      </c>
      <c r="S1715" s="41">
        <f>(((J1715/60)/60)/24)+DATE(1970,1,1)</f>
        <v>41887.801064814819</v>
      </c>
      <c r="T1715" s="42">
        <f>(((I1715/60)/60)/24)+DATE(1970,1,1)</f>
        <v>41917.801064814819</v>
      </c>
    </row>
    <row r="1716" spans="1:20" customFormat="1" ht="43.5" x14ac:dyDescent="0.35">
      <c r="A1716" s="9">
        <v>1714</v>
      </c>
      <c r="B1716" s="7" t="s">
        <v>1715</v>
      </c>
      <c r="C1716" s="7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2">
        <f>E1716/D1716</f>
        <v>7.868E-2</v>
      </c>
      <c r="P1716" s="22">
        <f>IF(ISERROR(E1716/L1716),0,E1716/L1716)</f>
        <v>115.70588235294117</v>
      </c>
      <c r="Q1716" s="1" t="s">
        <v>8322</v>
      </c>
      <c r="R1716" s="39" t="s">
        <v>8338</v>
      </c>
      <c r="S1716" s="41">
        <f>(((J1716/60)/60)/24)+DATE(1970,1,1)</f>
        <v>42095.918530092589</v>
      </c>
      <c r="T1716" s="42">
        <f>(((I1716/60)/60)/24)+DATE(1970,1,1)</f>
        <v>42125.918530092589</v>
      </c>
    </row>
    <row r="1717" spans="1:20" customFormat="1" ht="43.5" x14ac:dyDescent="0.35">
      <c r="A1717" s="9">
        <v>1715</v>
      </c>
      <c r="B1717" s="7" t="s">
        <v>1716</v>
      </c>
      <c r="C1717" s="7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2">
        <f>E1717/D1717</f>
        <v>2.2000000000000001E-3</v>
      </c>
      <c r="P1717" s="22">
        <f>IF(ISERROR(E1717/L1717),0,E1717/L1717)</f>
        <v>5.5</v>
      </c>
      <c r="Q1717" s="1" t="s">
        <v>8322</v>
      </c>
      <c r="R1717" s="39" t="s">
        <v>8338</v>
      </c>
      <c r="S1717" s="41">
        <f>(((J1717/60)/60)/24)+DATE(1970,1,1)</f>
        <v>42064.217418981483</v>
      </c>
      <c r="T1717" s="42">
        <f>(((I1717/60)/60)/24)+DATE(1970,1,1)</f>
        <v>42094.140277777777</v>
      </c>
    </row>
    <row r="1718" spans="1:20" customFormat="1" ht="43.5" x14ac:dyDescent="0.35">
      <c r="A1718" s="9">
        <v>1716</v>
      </c>
      <c r="B1718" s="7" t="s">
        <v>1717</v>
      </c>
      <c r="C1718" s="7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2">
        <f>E1718/D1718</f>
        <v>7.4999999999999997E-2</v>
      </c>
      <c r="P1718" s="22">
        <f>IF(ISERROR(E1718/L1718),0,E1718/L1718)</f>
        <v>50</v>
      </c>
      <c r="Q1718" s="1" t="s">
        <v>8322</v>
      </c>
      <c r="R1718" s="39" t="s">
        <v>8338</v>
      </c>
      <c r="S1718" s="41">
        <f>(((J1718/60)/60)/24)+DATE(1970,1,1)</f>
        <v>42673.577534722222</v>
      </c>
      <c r="T1718" s="42">
        <f>(((I1718/60)/60)/24)+DATE(1970,1,1)</f>
        <v>42713.619201388887</v>
      </c>
    </row>
    <row r="1719" spans="1:20" customFormat="1" ht="43.5" x14ac:dyDescent="0.35">
      <c r="A1719" s="9">
        <v>1717</v>
      </c>
      <c r="B1719" s="7" t="s">
        <v>1718</v>
      </c>
      <c r="C1719" s="7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2">
        <f>E1719/D1719</f>
        <v>0.42725880551301687</v>
      </c>
      <c r="P1719" s="22">
        <f>IF(ISERROR(E1719/L1719),0,E1719/L1719)</f>
        <v>34.024390243902438</v>
      </c>
      <c r="Q1719" s="1" t="s">
        <v>8322</v>
      </c>
      <c r="R1719" s="39" t="s">
        <v>8338</v>
      </c>
      <c r="S1719" s="41">
        <f>(((J1719/60)/60)/24)+DATE(1970,1,1)</f>
        <v>42460.98192129629</v>
      </c>
      <c r="T1719" s="42">
        <f>(((I1719/60)/60)/24)+DATE(1970,1,1)</f>
        <v>42481.166666666672</v>
      </c>
    </row>
    <row r="1720" spans="1:20" customFormat="1" x14ac:dyDescent="0.35">
      <c r="A1720" s="9">
        <v>1718</v>
      </c>
      <c r="B1720" s="7" t="s">
        <v>1719</v>
      </c>
      <c r="C1720" s="7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2">
        <f>E1720/D1720</f>
        <v>2.142857142857143E-3</v>
      </c>
      <c r="P1720" s="22">
        <f>IF(ISERROR(E1720/L1720),0,E1720/L1720)</f>
        <v>37.5</v>
      </c>
      <c r="Q1720" s="1" t="s">
        <v>8322</v>
      </c>
      <c r="R1720" s="39" t="s">
        <v>8338</v>
      </c>
      <c r="S1720" s="41">
        <f>(((J1720/60)/60)/24)+DATE(1970,1,1)</f>
        <v>42460.610520833332</v>
      </c>
      <c r="T1720" s="42">
        <f>(((I1720/60)/60)/24)+DATE(1970,1,1)</f>
        <v>42504.207638888889</v>
      </c>
    </row>
    <row r="1721" spans="1:20" customFormat="1" ht="43.5" x14ac:dyDescent="0.35">
      <c r="A1721" s="9">
        <v>1719</v>
      </c>
      <c r="B1721" s="7" t="s">
        <v>1720</v>
      </c>
      <c r="C1721" s="7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2">
        <f>E1721/D1721</f>
        <v>8.7500000000000008E-3</v>
      </c>
      <c r="P1721" s="22">
        <f>IF(ISERROR(E1721/L1721),0,E1721/L1721)</f>
        <v>11.666666666666666</v>
      </c>
      <c r="Q1721" s="1" t="s">
        <v>8322</v>
      </c>
      <c r="R1721" s="39" t="s">
        <v>8338</v>
      </c>
      <c r="S1721" s="41">
        <f>(((J1721/60)/60)/24)+DATE(1970,1,1)</f>
        <v>41869.534618055557</v>
      </c>
      <c r="T1721" s="42">
        <f>(((I1721/60)/60)/24)+DATE(1970,1,1)</f>
        <v>41899.534618055557</v>
      </c>
    </row>
    <row r="1722" spans="1:20" customFormat="1" ht="43.5" x14ac:dyDescent="0.35">
      <c r="A1722" s="9">
        <v>1720</v>
      </c>
      <c r="B1722" s="7" t="s">
        <v>1721</v>
      </c>
      <c r="C1722" s="7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2">
        <f>E1722/D1722</f>
        <v>5.6250000000000001E-2</v>
      </c>
      <c r="P1722" s="22">
        <f>IF(ISERROR(E1722/L1722),0,E1722/L1722)</f>
        <v>28.125</v>
      </c>
      <c r="Q1722" s="1" t="s">
        <v>8322</v>
      </c>
      <c r="R1722" s="39" t="s">
        <v>8338</v>
      </c>
      <c r="S1722" s="41">
        <f>(((J1722/60)/60)/24)+DATE(1970,1,1)</f>
        <v>41922.783229166671</v>
      </c>
      <c r="T1722" s="42">
        <f>(((I1722/60)/60)/24)+DATE(1970,1,1)</f>
        <v>41952.824895833335</v>
      </c>
    </row>
    <row r="1723" spans="1:20" customFormat="1" ht="43.5" x14ac:dyDescent="0.35">
      <c r="A1723" s="9">
        <v>1721</v>
      </c>
      <c r="B1723" s="7" t="s">
        <v>1722</v>
      </c>
      <c r="C1723" s="7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2">
        <f>E1723/D1723</f>
        <v>0</v>
      </c>
      <c r="P1723" s="22">
        <f>IF(ISERROR(E1723/L1723),0,E1723/L1723)</f>
        <v>0</v>
      </c>
      <c r="Q1723" s="1" t="s">
        <v>8322</v>
      </c>
      <c r="R1723" s="39" t="s">
        <v>8338</v>
      </c>
      <c r="S1723" s="41">
        <f>(((J1723/60)/60)/24)+DATE(1970,1,1)</f>
        <v>42319.461377314816</v>
      </c>
      <c r="T1723" s="42">
        <f>(((I1723/60)/60)/24)+DATE(1970,1,1)</f>
        <v>42349.461377314816</v>
      </c>
    </row>
    <row r="1724" spans="1:20" customFormat="1" ht="43.5" x14ac:dyDescent="0.35">
      <c r="A1724" s="9">
        <v>1722</v>
      </c>
      <c r="B1724" s="7" t="s">
        <v>1723</v>
      </c>
      <c r="C1724" s="7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2">
        <f>E1724/D1724</f>
        <v>3.4722222222222224E-4</v>
      </c>
      <c r="P1724" s="22">
        <f>IF(ISERROR(E1724/L1724),0,E1724/L1724)</f>
        <v>1</v>
      </c>
      <c r="Q1724" s="1" t="s">
        <v>8322</v>
      </c>
      <c r="R1724" s="39" t="s">
        <v>8338</v>
      </c>
      <c r="S1724" s="41">
        <f>(((J1724/60)/60)/24)+DATE(1970,1,1)</f>
        <v>42425.960983796293</v>
      </c>
      <c r="T1724" s="42">
        <f>(((I1724/60)/60)/24)+DATE(1970,1,1)</f>
        <v>42463.006944444445</v>
      </c>
    </row>
    <row r="1725" spans="1:20" customFormat="1" ht="43.5" x14ac:dyDescent="0.35">
      <c r="A1725" s="9">
        <v>1723</v>
      </c>
      <c r="B1725" s="7" t="s">
        <v>1724</v>
      </c>
      <c r="C1725" s="7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2">
        <f>E1725/D1725</f>
        <v>6.5000000000000002E-2</v>
      </c>
      <c r="P1725" s="22">
        <f>IF(ISERROR(E1725/L1725),0,E1725/L1725)</f>
        <v>216.66666666666666</v>
      </c>
      <c r="Q1725" s="1" t="s">
        <v>8322</v>
      </c>
      <c r="R1725" s="39" t="s">
        <v>8338</v>
      </c>
      <c r="S1725" s="41">
        <f>(((J1725/60)/60)/24)+DATE(1970,1,1)</f>
        <v>42129.82540509259</v>
      </c>
      <c r="T1725" s="42">
        <f>(((I1725/60)/60)/24)+DATE(1970,1,1)</f>
        <v>42186.25</v>
      </c>
    </row>
    <row r="1726" spans="1:20" customFormat="1" ht="43.5" x14ac:dyDescent="0.35">
      <c r="A1726" s="9">
        <v>1724</v>
      </c>
      <c r="B1726" s="7" t="s">
        <v>1725</v>
      </c>
      <c r="C1726" s="7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2">
        <f>E1726/D1726</f>
        <v>5.8333333333333336E-3</v>
      </c>
      <c r="P1726" s="22">
        <f>IF(ISERROR(E1726/L1726),0,E1726/L1726)</f>
        <v>8.75</v>
      </c>
      <c r="Q1726" s="1" t="s">
        <v>8322</v>
      </c>
      <c r="R1726" s="39" t="s">
        <v>8338</v>
      </c>
      <c r="S1726" s="41">
        <f>(((J1726/60)/60)/24)+DATE(1970,1,1)</f>
        <v>41912.932430555556</v>
      </c>
      <c r="T1726" s="42">
        <f>(((I1726/60)/60)/24)+DATE(1970,1,1)</f>
        <v>41942.932430555556</v>
      </c>
    </row>
    <row r="1727" spans="1:20" customFormat="1" ht="43.5" x14ac:dyDescent="0.35">
      <c r="A1727" s="9">
        <v>1725</v>
      </c>
      <c r="B1727" s="7" t="s">
        <v>1726</v>
      </c>
      <c r="C1727" s="7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2">
        <f>E1727/D1727</f>
        <v>0.10181818181818182</v>
      </c>
      <c r="P1727" s="22">
        <f>IF(ISERROR(E1727/L1727),0,E1727/L1727)</f>
        <v>62.222222222222221</v>
      </c>
      <c r="Q1727" s="1" t="s">
        <v>8322</v>
      </c>
      <c r="R1727" s="39" t="s">
        <v>8338</v>
      </c>
      <c r="S1727" s="41">
        <f>(((J1727/60)/60)/24)+DATE(1970,1,1)</f>
        <v>41845.968159722222</v>
      </c>
      <c r="T1727" s="42">
        <f>(((I1727/60)/60)/24)+DATE(1970,1,1)</f>
        <v>41875.968159722222</v>
      </c>
    </row>
    <row r="1728" spans="1:20" customFormat="1" ht="29" x14ac:dyDescent="0.35">
      <c r="A1728" s="9">
        <v>1726</v>
      </c>
      <c r="B1728" s="7" t="s">
        <v>1727</v>
      </c>
      <c r="C1728" s="7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2">
        <f>E1728/D1728</f>
        <v>0.33784615384615385</v>
      </c>
      <c r="P1728" s="22">
        <f>IF(ISERROR(E1728/L1728),0,E1728/L1728)</f>
        <v>137.25</v>
      </c>
      <c r="Q1728" s="1" t="s">
        <v>8322</v>
      </c>
      <c r="R1728" s="39" t="s">
        <v>8338</v>
      </c>
      <c r="S1728" s="41">
        <f>(((J1728/60)/60)/24)+DATE(1970,1,1)</f>
        <v>41788.919722222221</v>
      </c>
      <c r="T1728" s="42">
        <f>(((I1728/60)/60)/24)+DATE(1970,1,1)</f>
        <v>41817.919722222221</v>
      </c>
    </row>
    <row r="1729" spans="1:20" customFormat="1" ht="43.5" x14ac:dyDescent="0.35">
      <c r="A1729" s="9">
        <v>1727</v>
      </c>
      <c r="B1729" s="7" t="s">
        <v>1728</v>
      </c>
      <c r="C1729" s="7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2">
        <f>E1729/D1729</f>
        <v>3.3333333333333332E-4</v>
      </c>
      <c r="P1729" s="22">
        <f>IF(ISERROR(E1729/L1729),0,E1729/L1729)</f>
        <v>1</v>
      </c>
      <c r="Q1729" s="1" t="s">
        <v>8322</v>
      </c>
      <c r="R1729" s="39" t="s">
        <v>8338</v>
      </c>
      <c r="S1729" s="41">
        <f>(((J1729/60)/60)/24)+DATE(1970,1,1)</f>
        <v>42044.927974537044</v>
      </c>
      <c r="T1729" s="42">
        <f>(((I1729/60)/60)/24)+DATE(1970,1,1)</f>
        <v>42099.458333333328</v>
      </c>
    </row>
    <row r="1730" spans="1:20" customFormat="1" ht="43.5" x14ac:dyDescent="0.35">
      <c r="A1730" s="9">
        <v>1728</v>
      </c>
      <c r="B1730" s="7" t="s">
        <v>1729</v>
      </c>
      <c r="C1730" s="7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2">
        <f>E1730/D1730</f>
        <v>0.68400000000000005</v>
      </c>
      <c r="P1730" s="22">
        <f>IF(ISERROR(E1730/L1730),0,E1730/L1730)</f>
        <v>122.14285714285714</v>
      </c>
      <c r="Q1730" s="1" t="s">
        <v>8322</v>
      </c>
      <c r="R1730" s="39" t="s">
        <v>8338</v>
      </c>
      <c r="S1730" s="41">
        <f>(((J1730/60)/60)/24)+DATE(1970,1,1)</f>
        <v>42268.625856481478</v>
      </c>
      <c r="T1730" s="42">
        <f>(((I1730/60)/60)/24)+DATE(1970,1,1)</f>
        <v>42298.625856481478</v>
      </c>
    </row>
    <row r="1731" spans="1:20" customFormat="1" ht="43.5" x14ac:dyDescent="0.35">
      <c r="A1731" s="9">
        <v>1729</v>
      </c>
      <c r="B1731" s="7" t="s">
        <v>1730</v>
      </c>
      <c r="C1731" s="7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2">
        <f>E1731/D1731</f>
        <v>0</v>
      </c>
      <c r="P1731" s="22">
        <f>IF(ISERROR(E1731/L1731),0,E1731/L1731)</f>
        <v>0</v>
      </c>
      <c r="Q1731" s="1" t="s">
        <v>8322</v>
      </c>
      <c r="R1731" s="39" t="s">
        <v>8338</v>
      </c>
      <c r="S1731" s="41">
        <f>(((J1731/60)/60)/24)+DATE(1970,1,1)</f>
        <v>42471.052152777775</v>
      </c>
      <c r="T1731" s="42">
        <f>(((I1731/60)/60)/24)+DATE(1970,1,1)</f>
        <v>42531.052152777775</v>
      </c>
    </row>
    <row r="1732" spans="1:20" customFormat="1" ht="43.5" x14ac:dyDescent="0.35">
      <c r="A1732" s="9">
        <v>1730</v>
      </c>
      <c r="B1732" s="7" t="s">
        <v>1731</v>
      </c>
      <c r="C1732" s="7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2">
        <f>E1732/D1732</f>
        <v>0</v>
      </c>
      <c r="P1732" s="22">
        <f>IF(ISERROR(E1732/L1732),0,E1732/L1732)</f>
        <v>0</v>
      </c>
      <c r="Q1732" s="1" t="s">
        <v>8322</v>
      </c>
      <c r="R1732" s="39" t="s">
        <v>8338</v>
      </c>
      <c r="S1732" s="41">
        <f>(((J1732/60)/60)/24)+DATE(1970,1,1)</f>
        <v>42272.087766203709</v>
      </c>
      <c r="T1732" s="42">
        <f>(((I1732/60)/60)/24)+DATE(1970,1,1)</f>
        <v>42302.087766203709</v>
      </c>
    </row>
    <row r="1733" spans="1:20" customFormat="1" ht="29" x14ac:dyDescent="0.35">
      <c r="A1733" s="9">
        <v>1731</v>
      </c>
      <c r="B1733" s="7" t="s">
        <v>1732</v>
      </c>
      <c r="C1733" s="7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2">
        <f>E1733/D1733</f>
        <v>0</v>
      </c>
      <c r="P1733" s="22">
        <f>IF(ISERROR(E1733/L1733),0,E1733/L1733)</f>
        <v>0</v>
      </c>
      <c r="Q1733" s="1" t="s">
        <v>8322</v>
      </c>
      <c r="R1733" s="39" t="s">
        <v>8338</v>
      </c>
      <c r="S1733" s="41">
        <f>(((J1733/60)/60)/24)+DATE(1970,1,1)</f>
        <v>42152.906851851847</v>
      </c>
      <c r="T1733" s="42">
        <f>(((I1733/60)/60)/24)+DATE(1970,1,1)</f>
        <v>42166.625</v>
      </c>
    </row>
    <row r="1734" spans="1:20" customFormat="1" ht="43.5" x14ac:dyDescent="0.35">
      <c r="A1734" s="9">
        <v>1732</v>
      </c>
      <c r="B1734" s="7" t="s">
        <v>1733</v>
      </c>
      <c r="C1734" s="7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2">
        <f>E1734/D1734</f>
        <v>0</v>
      </c>
      <c r="P1734" s="22">
        <f>IF(ISERROR(E1734/L1734),0,E1734/L1734)</f>
        <v>0</v>
      </c>
      <c r="Q1734" s="1" t="s">
        <v>8322</v>
      </c>
      <c r="R1734" s="39" t="s">
        <v>8338</v>
      </c>
      <c r="S1734" s="41">
        <f>(((J1734/60)/60)/24)+DATE(1970,1,1)</f>
        <v>42325.683807870373</v>
      </c>
      <c r="T1734" s="42">
        <f>(((I1734/60)/60)/24)+DATE(1970,1,1)</f>
        <v>42385.208333333328</v>
      </c>
    </row>
    <row r="1735" spans="1:20" customFormat="1" ht="43.5" x14ac:dyDescent="0.35">
      <c r="A1735" s="9">
        <v>1733</v>
      </c>
      <c r="B1735" s="7" t="s">
        <v>1734</v>
      </c>
      <c r="C1735" s="7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2">
        <f>E1735/D1735</f>
        <v>0</v>
      </c>
      <c r="P1735" s="22">
        <f>IF(ISERROR(E1735/L1735),0,E1735/L1735)</f>
        <v>0</v>
      </c>
      <c r="Q1735" s="1" t="s">
        <v>8322</v>
      </c>
      <c r="R1735" s="39" t="s">
        <v>8338</v>
      </c>
      <c r="S1735" s="41">
        <f>(((J1735/60)/60)/24)+DATE(1970,1,1)</f>
        <v>42614.675625000003</v>
      </c>
      <c r="T1735" s="42">
        <f>(((I1735/60)/60)/24)+DATE(1970,1,1)</f>
        <v>42626.895833333328</v>
      </c>
    </row>
    <row r="1736" spans="1:20" customFormat="1" ht="43.5" x14ac:dyDescent="0.35">
      <c r="A1736" s="9">
        <v>1734</v>
      </c>
      <c r="B1736" s="7" t="s">
        <v>1735</v>
      </c>
      <c r="C1736" s="7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2">
        <f>E1736/D1736</f>
        <v>2.2222222222222223E-4</v>
      </c>
      <c r="P1736" s="22">
        <f>IF(ISERROR(E1736/L1736),0,E1736/L1736)</f>
        <v>1</v>
      </c>
      <c r="Q1736" s="1" t="s">
        <v>8322</v>
      </c>
      <c r="R1736" s="39" t="s">
        <v>8338</v>
      </c>
      <c r="S1736" s="41">
        <f>(((J1736/60)/60)/24)+DATE(1970,1,1)</f>
        <v>42102.036527777775</v>
      </c>
      <c r="T1736" s="42">
        <f>(((I1736/60)/60)/24)+DATE(1970,1,1)</f>
        <v>42132.036527777775</v>
      </c>
    </row>
    <row r="1737" spans="1:20" customFormat="1" ht="43.5" x14ac:dyDescent="0.35">
      <c r="A1737" s="9">
        <v>1735</v>
      </c>
      <c r="B1737" s="7" t="s">
        <v>1736</v>
      </c>
      <c r="C1737" s="7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2">
        <f>E1737/D1737</f>
        <v>0.11</v>
      </c>
      <c r="P1737" s="22">
        <f>IF(ISERROR(E1737/L1737),0,E1737/L1737)</f>
        <v>55</v>
      </c>
      <c r="Q1737" s="1" t="s">
        <v>8322</v>
      </c>
      <c r="R1737" s="39" t="s">
        <v>8338</v>
      </c>
      <c r="S1737" s="41">
        <f>(((J1737/60)/60)/24)+DATE(1970,1,1)</f>
        <v>42559.814178240747</v>
      </c>
      <c r="T1737" s="42">
        <f>(((I1737/60)/60)/24)+DATE(1970,1,1)</f>
        <v>42589.814178240747</v>
      </c>
    </row>
    <row r="1738" spans="1:20" customFormat="1" ht="29" x14ac:dyDescent="0.35">
      <c r="A1738" s="9">
        <v>1736</v>
      </c>
      <c r="B1738" s="7" t="s">
        <v>1737</v>
      </c>
      <c r="C1738" s="7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2">
        <f>E1738/D1738</f>
        <v>7.3333333333333332E-3</v>
      </c>
      <c r="P1738" s="22">
        <f>IF(ISERROR(E1738/L1738),0,E1738/L1738)</f>
        <v>22</v>
      </c>
      <c r="Q1738" s="1" t="s">
        <v>8322</v>
      </c>
      <c r="R1738" s="39" t="s">
        <v>8338</v>
      </c>
      <c r="S1738" s="41">
        <f>(((J1738/60)/60)/24)+DATE(1970,1,1)</f>
        <v>42286.861493055556</v>
      </c>
      <c r="T1738" s="42">
        <f>(((I1738/60)/60)/24)+DATE(1970,1,1)</f>
        <v>42316.90315972222</v>
      </c>
    </row>
    <row r="1739" spans="1:20" customFormat="1" ht="43.5" x14ac:dyDescent="0.35">
      <c r="A1739" s="9">
        <v>1737</v>
      </c>
      <c r="B1739" s="7" t="s">
        <v>1738</v>
      </c>
      <c r="C1739" s="7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2">
        <f>E1739/D1739</f>
        <v>0.21249999999999999</v>
      </c>
      <c r="P1739" s="22">
        <f>IF(ISERROR(E1739/L1739),0,E1739/L1739)</f>
        <v>56.666666666666664</v>
      </c>
      <c r="Q1739" s="1" t="s">
        <v>8322</v>
      </c>
      <c r="R1739" s="39" t="s">
        <v>8338</v>
      </c>
      <c r="S1739" s="41">
        <f>(((J1739/60)/60)/24)+DATE(1970,1,1)</f>
        <v>42175.948981481488</v>
      </c>
      <c r="T1739" s="42">
        <f>(((I1739/60)/60)/24)+DATE(1970,1,1)</f>
        <v>42205.948981481488</v>
      </c>
    </row>
    <row r="1740" spans="1:20" customFormat="1" ht="29" x14ac:dyDescent="0.35">
      <c r="A1740" s="9">
        <v>1738</v>
      </c>
      <c r="B1740" s="7" t="s">
        <v>1739</v>
      </c>
      <c r="C1740" s="7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2">
        <f>E1740/D1740</f>
        <v>4.0000000000000001E-3</v>
      </c>
      <c r="P1740" s="22">
        <f>IF(ISERROR(E1740/L1740),0,E1740/L1740)</f>
        <v>20</v>
      </c>
      <c r="Q1740" s="1" t="s">
        <v>8322</v>
      </c>
      <c r="R1740" s="39" t="s">
        <v>8338</v>
      </c>
      <c r="S1740" s="41">
        <f>(((J1740/60)/60)/24)+DATE(1970,1,1)</f>
        <v>41884.874328703707</v>
      </c>
      <c r="T1740" s="42">
        <f>(((I1740/60)/60)/24)+DATE(1970,1,1)</f>
        <v>41914.874328703707</v>
      </c>
    </row>
    <row r="1741" spans="1:20" customFormat="1" ht="43.5" x14ac:dyDescent="0.35">
      <c r="A1741" s="9">
        <v>1739</v>
      </c>
      <c r="B1741" s="7" t="s">
        <v>1740</v>
      </c>
      <c r="C1741" s="7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2">
        <f>E1741/D1741</f>
        <v>1E-3</v>
      </c>
      <c r="P1741" s="22">
        <f>IF(ISERROR(E1741/L1741),0,E1741/L1741)</f>
        <v>1</v>
      </c>
      <c r="Q1741" s="1" t="s">
        <v>8322</v>
      </c>
      <c r="R1741" s="39" t="s">
        <v>8338</v>
      </c>
      <c r="S1741" s="41">
        <f>(((J1741/60)/60)/24)+DATE(1970,1,1)</f>
        <v>42435.874212962968</v>
      </c>
      <c r="T1741" s="42">
        <f>(((I1741/60)/60)/24)+DATE(1970,1,1)</f>
        <v>42494.832546296297</v>
      </c>
    </row>
    <row r="1742" spans="1:20" customFormat="1" ht="43.5" x14ac:dyDescent="0.35">
      <c r="A1742" s="9">
        <v>1740</v>
      </c>
      <c r="B1742" s="7" t="s">
        <v>1741</v>
      </c>
      <c r="C1742" s="7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2">
        <f>E1742/D1742</f>
        <v>0</v>
      </c>
      <c r="P1742" s="22">
        <f>IF(ISERROR(E1742/L1742),0,E1742/L1742)</f>
        <v>0</v>
      </c>
      <c r="Q1742" s="1" t="s">
        <v>8322</v>
      </c>
      <c r="R1742" s="39" t="s">
        <v>8338</v>
      </c>
      <c r="S1742" s="41">
        <f>(((J1742/60)/60)/24)+DATE(1970,1,1)</f>
        <v>42171.817384259266</v>
      </c>
      <c r="T1742" s="42">
        <f>(((I1742/60)/60)/24)+DATE(1970,1,1)</f>
        <v>42201.817384259266</v>
      </c>
    </row>
    <row r="1743" spans="1:20" customFormat="1" ht="29" x14ac:dyDescent="0.35">
      <c r="A1743" s="9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3" t="s">
        <v>8219</v>
      </c>
      <c r="G1743" s="3" t="s">
        <v>8225</v>
      </c>
      <c r="H1743" s="3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3" t="s">
        <v>8285</v>
      </c>
      <c r="O1743" s="12">
        <f>E1743/D1743</f>
        <v>1.1083333333333334</v>
      </c>
      <c r="P1743" s="22">
        <f>IF(ISERROR(E1743/L1743),0,E1743/L1743)</f>
        <v>25.576923076923077</v>
      </c>
      <c r="Q1743" s="1" t="s">
        <v>8334</v>
      </c>
      <c r="R1743" s="39" t="s">
        <v>8339</v>
      </c>
      <c r="S1743" s="41">
        <f>(((J1743/60)/60)/24)+DATE(1970,1,1)</f>
        <v>42120.628136574072</v>
      </c>
      <c r="T1743" s="42">
        <f>(((I1743/60)/60)/24)+DATE(1970,1,1)</f>
        <v>42165.628136574072</v>
      </c>
    </row>
    <row r="1744" spans="1:20" customFormat="1" ht="43.5" x14ac:dyDescent="0.35">
      <c r="A1744" s="9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3" t="s">
        <v>8219</v>
      </c>
      <c r="G1744" s="3" t="s">
        <v>8224</v>
      </c>
      <c r="H1744" s="3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3" t="s">
        <v>8285</v>
      </c>
      <c r="O1744" s="12">
        <f>E1744/D1744</f>
        <v>1.0874999999999999</v>
      </c>
      <c r="P1744" s="22">
        <f>IF(ISERROR(E1744/L1744),0,E1744/L1744)</f>
        <v>63.970588235294116</v>
      </c>
      <c r="Q1744" s="1" t="s">
        <v>8334</v>
      </c>
      <c r="R1744" s="39" t="s">
        <v>8339</v>
      </c>
      <c r="S1744" s="41">
        <f>(((J1744/60)/60)/24)+DATE(1970,1,1)</f>
        <v>42710.876967592587</v>
      </c>
      <c r="T1744" s="42">
        <f>(((I1744/60)/60)/24)+DATE(1970,1,1)</f>
        <v>42742.875</v>
      </c>
    </row>
    <row r="1745" spans="1:20" customFormat="1" ht="43.5" x14ac:dyDescent="0.35">
      <c r="A1745" s="9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3" t="s">
        <v>8219</v>
      </c>
      <c r="G1745" s="3" t="s">
        <v>8224</v>
      </c>
      <c r="H1745" s="3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3" t="s">
        <v>8285</v>
      </c>
      <c r="O1745" s="12">
        <f>E1745/D1745</f>
        <v>1.0041666666666667</v>
      </c>
      <c r="P1745" s="22">
        <f>IF(ISERROR(E1745/L1745),0,E1745/L1745)</f>
        <v>89.925373134328353</v>
      </c>
      <c r="Q1745" s="1" t="s">
        <v>8334</v>
      </c>
      <c r="R1745" s="39" t="s">
        <v>8339</v>
      </c>
      <c r="S1745" s="41">
        <f>(((J1745/60)/60)/24)+DATE(1970,1,1)</f>
        <v>42586.925636574073</v>
      </c>
      <c r="T1745" s="42">
        <f>(((I1745/60)/60)/24)+DATE(1970,1,1)</f>
        <v>42609.165972222225</v>
      </c>
    </row>
    <row r="1746" spans="1:20" customFormat="1" ht="43.5" x14ac:dyDescent="0.35">
      <c r="A1746" s="9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3" t="s">
        <v>8219</v>
      </c>
      <c r="G1746" s="3" t="s">
        <v>8225</v>
      </c>
      <c r="H1746" s="3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3" t="s">
        <v>8285</v>
      </c>
      <c r="O1746" s="12">
        <f>E1746/D1746</f>
        <v>1.1845454545454546</v>
      </c>
      <c r="P1746" s="22">
        <f>IF(ISERROR(E1746/L1746),0,E1746/L1746)</f>
        <v>93.071428571428569</v>
      </c>
      <c r="Q1746" s="1" t="s">
        <v>8334</v>
      </c>
      <c r="R1746" s="39" t="s">
        <v>8339</v>
      </c>
      <c r="S1746" s="41">
        <f>(((J1746/60)/60)/24)+DATE(1970,1,1)</f>
        <v>42026.605057870373</v>
      </c>
      <c r="T1746" s="42">
        <f>(((I1746/60)/60)/24)+DATE(1970,1,1)</f>
        <v>42071.563391203701</v>
      </c>
    </row>
    <row r="1747" spans="1:20" customFormat="1" ht="43.5" x14ac:dyDescent="0.35">
      <c r="A1747" s="9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3" t="s">
        <v>8219</v>
      </c>
      <c r="G1747" s="3" t="s">
        <v>8224</v>
      </c>
      <c r="H1747" s="3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3" t="s">
        <v>8285</v>
      </c>
      <c r="O1747" s="12">
        <f>E1747/D1747</f>
        <v>1.1401428571428571</v>
      </c>
      <c r="P1747" s="22">
        <f>IF(ISERROR(E1747/L1747),0,E1747/L1747)</f>
        <v>89.674157303370791</v>
      </c>
      <c r="Q1747" s="1" t="s">
        <v>8334</v>
      </c>
      <c r="R1747" s="39" t="s">
        <v>8339</v>
      </c>
      <c r="S1747" s="41">
        <f>(((J1747/60)/60)/24)+DATE(1970,1,1)</f>
        <v>42690.259699074071</v>
      </c>
      <c r="T1747" s="42">
        <f>(((I1747/60)/60)/24)+DATE(1970,1,1)</f>
        <v>42726.083333333328</v>
      </c>
    </row>
    <row r="1748" spans="1:20" customFormat="1" ht="43.5" x14ac:dyDescent="0.35">
      <c r="A1748" s="9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3" t="s">
        <v>8219</v>
      </c>
      <c r="G1748" s="3" t="s">
        <v>8224</v>
      </c>
      <c r="H1748" s="3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3" t="s">
        <v>8285</v>
      </c>
      <c r="O1748" s="12">
        <f>E1748/D1748</f>
        <v>1.4810000000000001</v>
      </c>
      <c r="P1748" s="22">
        <f>IF(ISERROR(E1748/L1748),0,E1748/L1748)</f>
        <v>207.61682242990653</v>
      </c>
      <c r="Q1748" s="1" t="s">
        <v>8334</v>
      </c>
      <c r="R1748" s="39" t="s">
        <v>8339</v>
      </c>
      <c r="S1748" s="41">
        <f>(((J1748/60)/60)/24)+DATE(1970,1,1)</f>
        <v>42668.176701388889</v>
      </c>
      <c r="T1748" s="42">
        <f>(((I1748/60)/60)/24)+DATE(1970,1,1)</f>
        <v>42698.083333333328</v>
      </c>
    </row>
    <row r="1749" spans="1:20" customFormat="1" ht="43.5" x14ac:dyDescent="0.35">
      <c r="A1749" s="9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3" t="s">
        <v>8219</v>
      </c>
      <c r="G1749" s="3" t="s">
        <v>8225</v>
      </c>
      <c r="H1749" s="3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3" t="s">
        <v>8285</v>
      </c>
      <c r="O1749" s="12">
        <f>E1749/D1749</f>
        <v>1.0495555555555556</v>
      </c>
      <c r="P1749" s="22">
        <f>IF(ISERROR(E1749/L1749),0,E1749/L1749)</f>
        <v>59.408805031446541</v>
      </c>
      <c r="Q1749" s="1" t="s">
        <v>8334</v>
      </c>
      <c r="R1749" s="39" t="s">
        <v>8339</v>
      </c>
      <c r="S1749" s="41">
        <f>(((J1749/60)/60)/24)+DATE(1970,1,1)</f>
        <v>42292.435532407413</v>
      </c>
      <c r="T1749" s="42">
        <f>(((I1749/60)/60)/24)+DATE(1970,1,1)</f>
        <v>42321.625</v>
      </c>
    </row>
    <row r="1750" spans="1:20" customFormat="1" ht="29" x14ac:dyDescent="0.35">
      <c r="A1750" s="9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3" t="s">
        <v>8219</v>
      </c>
      <c r="G1750" s="3" t="s">
        <v>8229</v>
      </c>
      <c r="H1750" s="3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3" t="s">
        <v>8285</v>
      </c>
      <c r="O1750" s="12">
        <f>E1750/D1750</f>
        <v>1.29948</v>
      </c>
      <c r="P1750" s="22">
        <f>IF(ISERROR(E1750/L1750),0,E1750/L1750)</f>
        <v>358.97237569060775</v>
      </c>
      <c r="Q1750" s="1" t="s">
        <v>8334</v>
      </c>
      <c r="R1750" s="39" t="s">
        <v>8339</v>
      </c>
      <c r="S1750" s="41">
        <f>(((J1750/60)/60)/24)+DATE(1970,1,1)</f>
        <v>42219.950729166667</v>
      </c>
      <c r="T1750" s="42">
        <f>(((I1750/60)/60)/24)+DATE(1970,1,1)</f>
        <v>42249.950729166667</v>
      </c>
    </row>
    <row r="1751" spans="1:20" customFormat="1" ht="29" x14ac:dyDescent="0.35">
      <c r="A1751" s="9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3" t="s">
        <v>8219</v>
      </c>
      <c r="G1751" s="3" t="s">
        <v>8243</v>
      </c>
      <c r="H1751" s="3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3" t="s">
        <v>8285</v>
      </c>
      <c r="O1751" s="12">
        <f>E1751/D1751</f>
        <v>1.2348756218905472</v>
      </c>
      <c r="P1751" s="22">
        <f>IF(ISERROR(E1751/L1751),0,E1751/L1751)</f>
        <v>94.736641221374043</v>
      </c>
      <c r="Q1751" s="1" t="s">
        <v>8334</v>
      </c>
      <c r="R1751" s="39" t="s">
        <v>8339</v>
      </c>
      <c r="S1751" s="41">
        <f>(((J1751/60)/60)/24)+DATE(1970,1,1)</f>
        <v>42758.975937499999</v>
      </c>
      <c r="T1751" s="42">
        <f>(((I1751/60)/60)/24)+DATE(1970,1,1)</f>
        <v>42795.791666666672</v>
      </c>
    </row>
    <row r="1752" spans="1:20" customFormat="1" ht="43.5" x14ac:dyDescent="0.35">
      <c r="A1752" s="9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3" t="s">
        <v>8219</v>
      </c>
      <c r="G1752" s="3" t="s">
        <v>8224</v>
      </c>
      <c r="H1752" s="3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3" t="s">
        <v>8285</v>
      </c>
      <c r="O1752" s="12">
        <f>E1752/D1752</f>
        <v>2.0162</v>
      </c>
      <c r="P1752" s="22">
        <f>IF(ISERROR(E1752/L1752),0,E1752/L1752)</f>
        <v>80.647999999999996</v>
      </c>
      <c r="Q1752" s="1" t="s">
        <v>8334</v>
      </c>
      <c r="R1752" s="39" t="s">
        <v>8339</v>
      </c>
      <c r="S1752" s="41">
        <f>(((J1752/60)/60)/24)+DATE(1970,1,1)</f>
        <v>42454.836851851855</v>
      </c>
      <c r="T1752" s="42">
        <f>(((I1752/60)/60)/24)+DATE(1970,1,1)</f>
        <v>42479.836851851855</v>
      </c>
    </row>
    <row r="1753" spans="1:20" customFormat="1" ht="29" x14ac:dyDescent="0.35">
      <c r="A1753" s="9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3" t="s">
        <v>8219</v>
      </c>
      <c r="G1753" s="3" t="s">
        <v>8224</v>
      </c>
      <c r="H1753" s="3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3" t="s">
        <v>8285</v>
      </c>
      <c r="O1753" s="12">
        <f>E1753/D1753</f>
        <v>1.0289999999999999</v>
      </c>
      <c r="P1753" s="22">
        <f>IF(ISERROR(E1753/L1753),0,E1753/L1753)</f>
        <v>168.68852459016392</v>
      </c>
      <c r="Q1753" s="1" t="s">
        <v>8334</v>
      </c>
      <c r="R1753" s="39" t="s">
        <v>8339</v>
      </c>
      <c r="S1753" s="41">
        <f>(((J1753/60)/60)/24)+DATE(1970,1,1)</f>
        <v>42052.7815162037</v>
      </c>
      <c r="T1753" s="42">
        <f>(((I1753/60)/60)/24)+DATE(1970,1,1)</f>
        <v>42082.739849537036</v>
      </c>
    </row>
    <row r="1754" spans="1:20" customFormat="1" ht="29" x14ac:dyDescent="0.35">
      <c r="A1754" s="9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3" t="s">
        <v>8219</v>
      </c>
      <c r="G1754" s="3" t="s">
        <v>8225</v>
      </c>
      <c r="H1754" s="3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3" t="s">
        <v>8285</v>
      </c>
      <c r="O1754" s="12">
        <f>E1754/D1754</f>
        <v>2.6016666666666666</v>
      </c>
      <c r="P1754" s="22">
        <f>IF(ISERROR(E1754/L1754),0,E1754/L1754)</f>
        <v>34.68888888888889</v>
      </c>
      <c r="Q1754" s="1" t="s">
        <v>8334</v>
      </c>
      <c r="R1754" s="39" t="s">
        <v>8339</v>
      </c>
      <c r="S1754" s="41">
        <f>(((J1754/60)/60)/24)+DATE(1970,1,1)</f>
        <v>42627.253263888888</v>
      </c>
      <c r="T1754" s="42">
        <f>(((I1754/60)/60)/24)+DATE(1970,1,1)</f>
        <v>42657.253263888888</v>
      </c>
    </row>
    <row r="1755" spans="1:20" customFormat="1" ht="43.5" x14ac:dyDescent="0.35">
      <c r="A1755" s="9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3" t="s">
        <v>8219</v>
      </c>
      <c r="G1755" s="3" t="s">
        <v>8232</v>
      </c>
      <c r="H1755" s="3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3" t="s">
        <v>8285</v>
      </c>
      <c r="O1755" s="12">
        <f>E1755/D1755</f>
        <v>1.08</v>
      </c>
      <c r="P1755" s="22">
        <f>IF(ISERROR(E1755/L1755),0,E1755/L1755)</f>
        <v>462.85714285714283</v>
      </c>
      <c r="Q1755" s="1" t="s">
        <v>8334</v>
      </c>
      <c r="R1755" s="39" t="s">
        <v>8339</v>
      </c>
      <c r="S1755" s="41">
        <f>(((J1755/60)/60)/24)+DATE(1970,1,1)</f>
        <v>42420.74962962963</v>
      </c>
      <c r="T1755" s="42">
        <f>(((I1755/60)/60)/24)+DATE(1970,1,1)</f>
        <v>42450.707962962959</v>
      </c>
    </row>
    <row r="1756" spans="1:20" customFormat="1" ht="43.5" x14ac:dyDescent="0.35">
      <c r="A1756" s="9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3" t="s">
        <v>8219</v>
      </c>
      <c r="G1756" s="3" t="s">
        <v>8229</v>
      </c>
      <c r="H1756" s="3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3" t="s">
        <v>8285</v>
      </c>
      <c r="O1756" s="12">
        <f>E1756/D1756</f>
        <v>1.1052941176470588</v>
      </c>
      <c r="P1756" s="22">
        <f>IF(ISERROR(E1756/L1756),0,E1756/L1756)</f>
        <v>104.38888888888889</v>
      </c>
      <c r="Q1756" s="1" t="s">
        <v>8334</v>
      </c>
      <c r="R1756" s="39" t="s">
        <v>8339</v>
      </c>
      <c r="S1756" s="41">
        <f>(((J1756/60)/60)/24)+DATE(1970,1,1)</f>
        <v>42067.876770833333</v>
      </c>
      <c r="T1756" s="42">
        <f>(((I1756/60)/60)/24)+DATE(1970,1,1)</f>
        <v>42097.835104166668</v>
      </c>
    </row>
    <row r="1757" spans="1:20" customFormat="1" ht="43.5" x14ac:dyDescent="0.35">
      <c r="A1757" s="9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3" t="s">
        <v>8219</v>
      </c>
      <c r="G1757" s="3" t="s">
        <v>8224</v>
      </c>
      <c r="H1757" s="3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3" t="s">
        <v>8285</v>
      </c>
      <c r="O1757" s="12">
        <f>E1757/D1757</f>
        <v>1.2</v>
      </c>
      <c r="P1757" s="22">
        <f>IF(ISERROR(E1757/L1757),0,E1757/L1757)</f>
        <v>7.5</v>
      </c>
      <c r="Q1757" s="1" t="s">
        <v>8334</v>
      </c>
      <c r="R1757" s="39" t="s">
        <v>8339</v>
      </c>
      <c r="S1757" s="41">
        <f>(((J1757/60)/60)/24)+DATE(1970,1,1)</f>
        <v>42252.788900462961</v>
      </c>
      <c r="T1757" s="42">
        <f>(((I1757/60)/60)/24)+DATE(1970,1,1)</f>
        <v>42282.788900462961</v>
      </c>
    </row>
    <row r="1758" spans="1:20" customFormat="1" ht="43.5" x14ac:dyDescent="0.35">
      <c r="A1758" s="9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3" t="s">
        <v>8219</v>
      </c>
      <c r="G1758" s="3" t="s">
        <v>8224</v>
      </c>
      <c r="H1758" s="3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3" t="s">
        <v>8285</v>
      </c>
      <c r="O1758" s="12">
        <f>E1758/D1758</f>
        <v>1.0282909090909091</v>
      </c>
      <c r="P1758" s="22">
        <f>IF(ISERROR(E1758/L1758),0,E1758/L1758)</f>
        <v>47.13</v>
      </c>
      <c r="Q1758" s="1" t="s">
        <v>8334</v>
      </c>
      <c r="R1758" s="39" t="s">
        <v>8339</v>
      </c>
      <c r="S1758" s="41">
        <f>(((J1758/60)/60)/24)+DATE(1970,1,1)</f>
        <v>42571.167465277773</v>
      </c>
      <c r="T1758" s="42">
        <f>(((I1758/60)/60)/24)+DATE(1970,1,1)</f>
        <v>42611.167465277773</v>
      </c>
    </row>
    <row r="1759" spans="1:20" customFormat="1" ht="29" x14ac:dyDescent="0.35">
      <c r="A1759" s="9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3" t="s">
        <v>8219</v>
      </c>
      <c r="G1759" s="3" t="s">
        <v>8224</v>
      </c>
      <c r="H1759" s="3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3" t="s">
        <v>8285</v>
      </c>
      <c r="O1759" s="12">
        <f>E1759/D1759</f>
        <v>1.1599999999999999</v>
      </c>
      <c r="P1759" s="22">
        <f>IF(ISERROR(E1759/L1759),0,E1759/L1759)</f>
        <v>414.28571428571428</v>
      </c>
      <c r="Q1759" s="1" t="s">
        <v>8334</v>
      </c>
      <c r="R1759" s="39" t="s">
        <v>8339</v>
      </c>
      <c r="S1759" s="41">
        <f>(((J1759/60)/60)/24)+DATE(1970,1,1)</f>
        <v>42733.827349537038</v>
      </c>
      <c r="T1759" s="42">
        <f>(((I1759/60)/60)/24)+DATE(1970,1,1)</f>
        <v>42763.811805555553</v>
      </c>
    </row>
    <row r="1760" spans="1:20" customFormat="1" ht="43.5" x14ac:dyDescent="0.35">
      <c r="A1760" s="9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3" t="s">
        <v>8219</v>
      </c>
      <c r="G1760" s="3" t="s">
        <v>8224</v>
      </c>
      <c r="H1760" s="3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3" t="s">
        <v>8285</v>
      </c>
      <c r="O1760" s="12">
        <f>E1760/D1760</f>
        <v>1.147</v>
      </c>
      <c r="P1760" s="22">
        <f>IF(ISERROR(E1760/L1760),0,E1760/L1760)</f>
        <v>42.481481481481481</v>
      </c>
      <c r="Q1760" s="1" t="s">
        <v>8334</v>
      </c>
      <c r="R1760" s="39" t="s">
        <v>8339</v>
      </c>
      <c r="S1760" s="41">
        <f>(((J1760/60)/60)/24)+DATE(1970,1,1)</f>
        <v>42505.955925925926</v>
      </c>
      <c r="T1760" s="42">
        <f>(((I1760/60)/60)/24)+DATE(1970,1,1)</f>
        <v>42565.955925925926</v>
      </c>
    </row>
    <row r="1761" spans="1:20" customFormat="1" x14ac:dyDescent="0.35">
      <c r="A1761" s="9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3" t="s">
        <v>8219</v>
      </c>
      <c r="G1761" s="3" t="s">
        <v>8224</v>
      </c>
      <c r="H1761" s="3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3" t="s">
        <v>8285</v>
      </c>
      <c r="O1761" s="12">
        <f>E1761/D1761</f>
        <v>1.0660000000000001</v>
      </c>
      <c r="P1761" s="22">
        <f>IF(ISERROR(E1761/L1761),0,E1761/L1761)</f>
        <v>108.77551020408163</v>
      </c>
      <c r="Q1761" s="1" t="s">
        <v>8334</v>
      </c>
      <c r="R1761" s="39" t="s">
        <v>8339</v>
      </c>
      <c r="S1761" s="41">
        <f>(((J1761/60)/60)/24)+DATE(1970,1,1)</f>
        <v>42068.829039351855</v>
      </c>
      <c r="T1761" s="42">
        <f>(((I1761/60)/60)/24)+DATE(1970,1,1)</f>
        <v>42088.787372685183</v>
      </c>
    </row>
    <row r="1762" spans="1:20" customFormat="1" ht="43.5" x14ac:dyDescent="0.35">
      <c r="A1762" s="9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3" t="s">
        <v>8219</v>
      </c>
      <c r="G1762" s="3" t="s">
        <v>8224</v>
      </c>
      <c r="H1762" s="3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3" t="s">
        <v>8285</v>
      </c>
      <c r="O1762" s="12">
        <f>E1762/D1762</f>
        <v>1.6544000000000001</v>
      </c>
      <c r="P1762" s="22">
        <f>IF(ISERROR(E1762/L1762),0,E1762/L1762)</f>
        <v>81.098039215686271</v>
      </c>
      <c r="Q1762" s="1" t="s">
        <v>8334</v>
      </c>
      <c r="R1762" s="39" t="s">
        <v>8339</v>
      </c>
      <c r="S1762" s="41">
        <f>(((J1762/60)/60)/24)+DATE(1970,1,1)</f>
        <v>42405.67260416667</v>
      </c>
      <c r="T1762" s="42">
        <f>(((I1762/60)/60)/24)+DATE(1970,1,1)</f>
        <v>42425.67260416667</v>
      </c>
    </row>
    <row r="1763" spans="1:20" customFormat="1" ht="29" x14ac:dyDescent="0.35">
      <c r="A1763" s="9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3" t="s">
        <v>8219</v>
      </c>
      <c r="G1763" s="3" t="s">
        <v>8225</v>
      </c>
      <c r="H1763" s="3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3" t="s">
        <v>8285</v>
      </c>
      <c r="O1763" s="12">
        <f>E1763/D1763</f>
        <v>1.55</v>
      </c>
      <c r="P1763" s="22">
        <f>IF(ISERROR(E1763/L1763),0,E1763/L1763)</f>
        <v>51.666666666666664</v>
      </c>
      <c r="Q1763" s="1" t="s">
        <v>8334</v>
      </c>
      <c r="R1763" s="39" t="s">
        <v>8339</v>
      </c>
      <c r="S1763" s="41">
        <f>(((J1763/60)/60)/24)+DATE(1970,1,1)</f>
        <v>42209.567824074074</v>
      </c>
      <c r="T1763" s="42">
        <f>(((I1763/60)/60)/24)+DATE(1970,1,1)</f>
        <v>42259.567824074074</v>
      </c>
    </row>
    <row r="1764" spans="1:20" customFormat="1" x14ac:dyDescent="0.35">
      <c r="A1764" s="9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3" t="s">
        <v>8219</v>
      </c>
      <c r="G1764" s="3" t="s">
        <v>8224</v>
      </c>
      <c r="H1764" s="3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3" t="s">
        <v>8285</v>
      </c>
      <c r="O1764" s="12">
        <f>E1764/D1764</f>
        <v>8.85</v>
      </c>
      <c r="P1764" s="22">
        <f>IF(ISERROR(E1764/L1764),0,E1764/L1764)</f>
        <v>35.4</v>
      </c>
      <c r="Q1764" s="1" t="s">
        <v>8334</v>
      </c>
      <c r="R1764" s="39" t="s">
        <v>8339</v>
      </c>
      <c r="S1764" s="41">
        <f>(((J1764/60)/60)/24)+DATE(1970,1,1)</f>
        <v>42410.982002314813</v>
      </c>
      <c r="T1764" s="42">
        <f>(((I1764/60)/60)/24)+DATE(1970,1,1)</f>
        <v>42440.982002314813</v>
      </c>
    </row>
    <row r="1765" spans="1:20" customFormat="1" ht="43.5" x14ac:dyDescent="0.35">
      <c r="A1765" s="9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3" t="s">
        <v>8219</v>
      </c>
      <c r="G1765" s="3" t="s">
        <v>8224</v>
      </c>
      <c r="H1765" s="3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3" t="s">
        <v>8285</v>
      </c>
      <c r="O1765" s="12">
        <f>E1765/D1765</f>
        <v>1.0190833333333333</v>
      </c>
      <c r="P1765" s="22">
        <f>IF(ISERROR(E1765/L1765),0,E1765/L1765)</f>
        <v>103.63559322033899</v>
      </c>
      <c r="Q1765" s="1" t="s">
        <v>8334</v>
      </c>
      <c r="R1765" s="39" t="s">
        <v>8339</v>
      </c>
      <c r="S1765" s="41">
        <f>(((J1765/60)/60)/24)+DATE(1970,1,1)</f>
        <v>42636.868518518517</v>
      </c>
      <c r="T1765" s="42">
        <f>(((I1765/60)/60)/24)+DATE(1970,1,1)</f>
        <v>42666.868518518517</v>
      </c>
    </row>
    <row r="1766" spans="1:20" customFormat="1" ht="43.5" x14ac:dyDescent="0.35">
      <c r="A1766" s="9">
        <v>1764</v>
      </c>
      <c r="B1766" s="7" t="s">
        <v>1765</v>
      </c>
      <c r="C1766" s="7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2">
        <f>E1766/D1766</f>
        <v>0.19600000000000001</v>
      </c>
      <c r="P1766" s="22">
        <f>IF(ISERROR(E1766/L1766),0,E1766/L1766)</f>
        <v>55.282051282051285</v>
      </c>
      <c r="Q1766" s="1" t="s">
        <v>8334</v>
      </c>
      <c r="R1766" s="39" t="s">
        <v>8339</v>
      </c>
      <c r="S1766" s="41">
        <f>(((J1766/60)/60)/24)+DATE(1970,1,1)</f>
        <v>41825.485868055555</v>
      </c>
      <c r="T1766" s="42">
        <f>(((I1766/60)/60)/24)+DATE(1970,1,1)</f>
        <v>41854.485868055555</v>
      </c>
    </row>
    <row r="1767" spans="1:20" customFormat="1" ht="43.5" x14ac:dyDescent="0.35">
      <c r="A1767" s="9">
        <v>1765</v>
      </c>
      <c r="B1767" s="7" t="s">
        <v>1766</v>
      </c>
      <c r="C1767" s="7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2">
        <f>E1767/D1767</f>
        <v>0.59467839999999994</v>
      </c>
      <c r="P1767" s="22">
        <f>IF(ISERROR(E1767/L1767),0,E1767/L1767)</f>
        <v>72.16970873786407</v>
      </c>
      <c r="Q1767" s="1" t="s">
        <v>8334</v>
      </c>
      <c r="R1767" s="39" t="s">
        <v>8339</v>
      </c>
      <c r="S1767" s="41">
        <f>(((J1767/60)/60)/24)+DATE(1970,1,1)</f>
        <v>41834.980462962965</v>
      </c>
      <c r="T1767" s="42">
        <f>(((I1767/60)/60)/24)+DATE(1970,1,1)</f>
        <v>41864.980462962965</v>
      </c>
    </row>
    <row r="1768" spans="1:20" customFormat="1" ht="29" x14ac:dyDescent="0.35">
      <c r="A1768" s="9">
        <v>1766</v>
      </c>
      <c r="B1768" s="7" t="s">
        <v>1767</v>
      </c>
      <c r="C1768" s="7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2">
        <f>E1768/D1768</f>
        <v>0</v>
      </c>
      <c r="P1768" s="22">
        <f>IF(ISERROR(E1768/L1768),0,E1768/L1768)</f>
        <v>0</v>
      </c>
      <c r="Q1768" s="1" t="s">
        <v>8334</v>
      </c>
      <c r="R1768" s="39" t="s">
        <v>8339</v>
      </c>
      <c r="S1768" s="41">
        <f>(((J1768/60)/60)/24)+DATE(1970,1,1)</f>
        <v>41855.859814814816</v>
      </c>
      <c r="T1768" s="42">
        <f>(((I1768/60)/60)/24)+DATE(1970,1,1)</f>
        <v>41876.859814814816</v>
      </c>
    </row>
    <row r="1769" spans="1:20" customFormat="1" ht="29" x14ac:dyDescent="0.35">
      <c r="A1769" s="9">
        <v>1767</v>
      </c>
      <c r="B1769" s="7" t="s">
        <v>1768</v>
      </c>
      <c r="C1769" s="7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2">
        <f>E1769/D1769</f>
        <v>0.4572</v>
      </c>
      <c r="P1769" s="22">
        <f>IF(ISERROR(E1769/L1769),0,E1769/L1769)</f>
        <v>58.615384615384613</v>
      </c>
      <c r="Q1769" s="1" t="s">
        <v>8334</v>
      </c>
      <c r="R1769" s="39" t="s">
        <v>8339</v>
      </c>
      <c r="S1769" s="41">
        <f>(((J1769/60)/60)/24)+DATE(1970,1,1)</f>
        <v>41824.658379629633</v>
      </c>
      <c r="T1769" s="42">
        <f>(((I1769/60)/60)/24)+DATE(1970,1,1)</f>
        <v>41854.658379629633</v>
      </c>
    </row>
    <row r="1770" spans="1:20" customFormat="1" ht="43.5" x14ac:dyDescent="0.35">
      <c r="A1770" s="9">
        <v>1768</v>
      </c>
      <c r="B1770" s="7" t="s">
        <v>1769</v>
      </c>
      <c r="C1770" s="7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2">
        <f>E1770/D1770</f>
        <v>3.7400000000000003E-2</v>
      </c>
      <c r="P1770" s="22">
        <f>IF(ISERROR(E1770/L1770),0,E1770/L1770)</f>
        <v>12.466666666666667</v>
      </c>
      <c r="Q1770" s="1" t="s">
        <v>8334</v>
      </c>
      <c r="R1770" s="39" t="s">
        <v>8339</v>
      </c>
      <c r="S1770" s="41">
        <f>(((J1770/60)/60)/24)+DATE(1970,1,1)</f>
        <v>41849.560694444444</v>
      </c>
      <c r="T1770" s="42">
        <f>(((I1770/60)/60)/24)+DATE(1970,1,1)</f>
        <v>41909.560694444444</v>
      </c>
    </row>
    <row r="1771" spans="1:20" customFormat="1" ht="43.5" x14ac:dyDescent="0.35">
      <c r="A1771" s="9">
        <v>1769</v>
      </c>
      <c r="B1771" s="7" t="s">
        <v>1770</v>
      </c>
      <c r="C1771" s="7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2">
        <f>E1771/D1771</f>
        <v>2.7025E-2</v>
      </c>
      <c r="P1771" s="22">
        <f>IF(ISERROR(E1771/L1771),0,E1771/L1771)</f>
        <v>49.136363636363633</v>
      </c>
      <c r="Q1771" s="1" t="s">
        <v>8334</v>
      </c>
      <c r="R1771" s="39" t="s">
        <v>8339</v>
      </c>
      <c r="S1771" s="41">
        <f>(((J1771/60)/60)/24)+DATE(1970,1,1)</f>
        <v>41987.818969907406</v>
      </c>
      <c r="T1771" s="42">
        <f>(((I1771/60)/60)/24)+DATE(1970,1,1)</f>
        <v>42017.818969907406</v>
      </c>
    </row>
    <row r="1772" spans="1:20" customFormat="1" ht="43.5" x14ac:dyDescent="0.35">
      <c r="A1772" s="9">
        <v>1770</v>
      </c>
      <c r="B1772" s="7" t="s">
        <v>1771</v>
      </c>
      <c r="C1772" s="7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2">
        <f>E1772/D1772</f>
        <v>0.56514285714285717</v>
      </c>
      <c r="P1772" s="22">
        <f>IF(ISERROR(E1772/L1772),0,E1772/L1772)</f>
        <v>150.5</v>
      </c>
      <c r="Q1772" s="1" t="s">
        <v>8334</v>
      </c>
      <c r="R1772" s="39" t="s">
        <v>8339</v>
      </c>
      <c r="S1772" s="41">
        <f>(((J1772/60)/60)/24)+DATE(1970,1,1)</f>
        <v>41891.780023148152</v>
      </c>
      <c r="T1772" s="42">
        <f>(((I1772/60)/60)/24)+DATE(1970,1,1)</f>
        <v>41926.780023148152</v>
      </c>
    </row>
    <row r="1773" spans="1:20" customFormat="1" ht="43.5" x14ac:dyDescent="0.35">
      <c r="A1773" s="9">
        <v>1771</v>
      </c>
      <c r="B1773" s="7" t="s">
        <v>1772</v>
      </c>
      <c r="C1773" s="7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2">
        <f>E1773/D1773</f>
        <v>0.21309523809523809</v>
      </c>
      <c r="P1773" s="22">
        <f>IF(ISERROR(E1773/L1773),0,E1773/L1773)</f>
        <v>35.799999999999997</v>
      </c>
      <c r="Q1773" s="1" t="s">
        <v>8334</v>
      </c>
      <c r="R1773" s="39" t="s">
        <v>8339</v>
      </c>
      <c r="S1773" s="41">
        <f>(((J1773/60)/60)/24)+DATE(1970,1,1)</f>
        <v>41905.979629629634</v>
      </c>
      <c r="T1773" s="42">
        <f>(((I1773/60)/60)/24)+DATE(1970,1,1)</f>
        <v>41935.979629629634</v>
      </c>
    </row>
    <row r="1774" spans="1:20" customFormat="1" ht="29" x14ac:dyDescent="0.35">
      <c r="A1774" s="9">
        <v>1772</v>
      </c>
      <c r="B1774" s="7" t="s">
        <v>1773</v>
      </c>
      <c r="C1774" s="7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2">
        <f>E1774/D1774</f>
        <v>0.156</v>
      </c>
      <c r="P1774" s="22">
        <f>IF(ISERROR(E1774/L1774),0,E1774/L1774)</f>
        <v>45.157894736842103</v>
      </c>
      <c r="Q1774" s="1" t="s">
        <v>8334</v>
      </c>
      <c r="R1774" s="39" t="s">
        <v>8339</v>
      </c>
      <c r="S1774" s="41">
        <f>(((J1774/60)/60)/24)+DATE(1970,1,1)</f>
        <v>41766.718009259261</v>
      </c>
      <c r="T1774" s="42">
        <f>(((I1774/60)/60)/24)+DATE(1970,1,1)</f>
        <v>41826.718009259261</v>
      </c>
    </row>
    <row r="1775" spans="1:20" customFormat="1" ht="43.5" x14ac:dyDescent="0.35">
      <c r="A1775" s="9">
        <v>1773</v>
      </c>
      <c r="B1775" s="7" t="s">
        <v>1774</v>
      </c>
      <c r="C1775" s="7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2">
        <f>E1775/D1775</f>
        <v>6.2566666666666673E-2</v>
      </c>
      <c r="P1775" s="22">
        <f>IF(ISERROR(E1775/L1775),0,E1775/L1775)</f>
        <v>98.78947368421052</v>
      </c>
      <c r="Q1775" s="1" t="s">
        <v>8334</v>
      </c>
      <c r="R1775" s="39" t="s">
        <v>8339</v>
      </c>
      <c r="S1775" s="41">
        <f>(((J1775/60)/60)/24)+DATE(1970,1,1)</f>
        <v>41978.760393518518</v>
      </c>
      <c r="T1775" s="42">
        <f>(((I1775/60)/60)/24)+DATE(1970,1,1)</f>
        <v>42023.760393518518</v>
      </c>
    </row>
    <row r="1776" spans="1:20" customFormat="1" ht="43.5" x14ac:dyDescent="0.35">
      <c r="A1776" s="9">
        <v>1774</v>
      </c>
      <c r="B1776" s="7" t="s">
        <v>1775</v>
      </c>
      <c r="C1776" s="7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2">
        <f>E1776/D1776</f>
        <v>0.4592</v>
      </c>
      <c r="P1776" s="22">
        <f>IF(ISERROR(E1776/L1776),0,E1776/L1776)</f>
        <v>88.307692307692307</v>
      </c>
      <c r="Q1776" s="1" t="s">
        <v>8334</v>
      </c>
      <c r="R1776" s="39" t="s">
        <v>8339</v>
      </c>
      <c r="S1776" s="41">
        <f>(((J1776/60)/60)/24)+DATE(1970,1,1)</f>
        <v>41930.218657407408</v>
      </c>
      <c r="T1776" s="42">
        <f>(((I1776/60)/60)/24)+DATE(1970,1,1)</f>
        <v>41972.624305555553</v>
      </c>
    </row>
    <row r="1777" spans="1:20" customFormat="1" ht="43.5" x14ac:dyDescent="0.35">
      <c r="A1777" s="9">
        <v>1775</v>
      </c>
      <c r="B1777" s="7" t="s">
        <v>1776</v>
      </c>
      <c r="C1777" s="7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2">
        <f>E1777/D1777</f>
        <v>0.65101538461538466</v>
      </c>
      <c r="P1777" s="22">
        <f>IF(ISERROR(E1777/L1777),0,E1777/L1777)</f>
        <v>170.62903225806451</v>
      </c>
      <c r="Q1777" s="1" t="s">
        <v>8334</v>
      </c>
      <c r="R1777" s="39" t="s">
        <v>8339</v>
      </c>
      <c r="S1777" s="41">
        <f>(((J1777/60)/60)/24)+DATE(1970,1,1)</f>
        <v>41891.976388888892</v>
      </c>
      <c r="T1777" s="42">
        <f>(((I1777/60)/60)/24)+DATE(1970,1,1)</f>
        <v>41936.976388888892</v>
      </c>
    </row>
    <row r="1778" spans="1:20" customFormat="1" ht="43.5" x14ac:dyDescent="0.35">
      <c r="A1778" s="9">
        <v>1776</v>
      </c>
      <c r="B1778" s="7" t="s">
        <v>1777</v>
      </c>
      <c r="C1778" s="7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2">
        <f>E1778/D1778</f>
        <v>6.7000000000000004E-2</v>
      </c>
      <c r="P1778" s="22">
        <f>IF(ISERROR(E1778/L1778),0,E1778/L1778)</f>
        <v>83.75</v>
      </c>
      <c r="Q1778" s="1" t="s">
        <v>8334</v>
      </c>
      <c r="R1778" s="39" t="s">
        <v>8339</v>
      </c>
      <c r="S1778" s="41">
        <f>(((J1778/60)/60)/24)+DATE(1970,1,1)</f>
        <v>41905.95684027778</v>
      </c>
      <c r="T1778" s="42">
        <f>(((I1778/60)/60)/24)+DATE(1970,1,1)</f>
        <v>41941.95684027778</v>
      </c>
    </row>
    <row r="1779" spans="1:20" customFormat="1" ht="43.5" x14ac:dyDescent="0.35">
      <c r="A1779" s="9">
        <v>1777</v>
      </c>
      <c r="B1779" s="7" t="s">
        <v>1778</v>
      </c>
      <c r="C1779" s="7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2">
        <f>E1779/D1779</f>
        <v>0.135625</v>
      </c>
      <c r="P1779" s="22">
        <f>IF(ISERROR(E1779/L1779),0,E1779/L1779)</f>
        <v>65.099999999999994</v>
      </c>
      <c r="Q1779" s="1" t="s">
        <v>8334</v>
      </c>
      <c r="R1779" s="39" t="s">
        <v>8339</v>
      </c>
      <c r="S1779" s="41">
        <f>(((J1779/60)/60)/24)+DATE(1970,1,1)</f>
        <v>42025.357094907406</v>
      </c>
      <c r="T1779" s="42">
        <f>(((I1779/60)/60)/24)+DATE(1970,1,1)</f>
        <v>42055.357094907406</v>
      </c>
    </row>
    <row r="1780" spans="1:20" customFormat="1" ht="43.5" x14ac:dyDescent="0.35">
      <c r="A1780" s="9">
        <v>1778</v>
      </c>
      <c r="B1780" s="7" t="s">
        <v>1779</v>
      </c>
      <c r="C1780" s="7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2">
        <f>E1780/D1780</f>
        <v>1.9900000000000001E-2</v>
      </c>
      <c r="P1780" s="22">
        <f>IF(ISERROR(E1780/L1780),0,E1780/L1780)</f>
        <v>66.333333333333329</v>
      </c>
      <c r="Q1780" s="1" t="s">
        <v>8334</v>
      </c>
      <c r="R1780" s="39" t="s">
        <v>8339</v>
      </c>
      <c r="S1780" s="41">
        <f>(((J1780/60)/60)/24)+DATE(1970,1,1)</f>
        <v>42045.86336805555</v>
      </c>
      <c r="T1780" s="42">
        <f>(((I1780/60)/60)/24)+DATE(1970,1,1)</f>
        <v>42090.821701388893</v>
      </c>
    </row>
    <row r="1781" spans="1:20" customFormat="1" ht="43.5" x14ac:dyDescent="0.35">
      <c r="A1781" s="9">
        <v>1779</v>
      </c>
      <c r="B1781" s="7" t="s">
        <v>1780</v>
      </c>
      <c r="C1781" s="7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2">
        <f>E1781/D1781</f>
        <v>0.36236363636363639</v>
      </c>
      <c r="P1781" s="22">
        <f>IF(ISERROR(E1781/L1781),0,E1781/L1781)</f>
        <v>104.89473684210526</v>
      </c>
      <c r="Q1781" s="1" t="s">
        <v>8334</v>
      </c>
      <c r="R1781" s="39" t="s">
        <v>8339</v>
      </c>
      <c r="S1781" s="41">
        <f>(((J1781/60)/60)/24)+DATE(1970,1,1)</f>
        <v>42585.691898148143</v>
      </c>
      <c r="T1781" s="42">
        <f>(((I1781/60)/60)/24)+DATE(1970,1,1)</f>
        <v>42615.691898148143</v>
      </c>
    </row>
    <row r="1782" spans="1:20" customFormat="1" ht="43.5" x14ac:dyDescent="0.35">
      <c r="A1782" s="9">
        <v>1780</v>
      </c>
      <c r="B1782" s="7" t="s">
        <v>1781</v>
      </c>
      <c r="C1782" s="7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2">
        <f>E1782/D1782</f>
        <v>0.39743333333333336</v>
      </c>
      <c r="P1782" s="22">
        <f>IF(ISERROR(E1782/L1782),0,E1782/L1782)</f>
        <v>78.440789473684205</v>
      </c>
      <c r="Q1782" s="1" t="s">
        <v>8334</v>
      </c>
      <c r="R1782" s="39" t="s">
        <v>8339</v>
      </c>
      <c r="S1782" s="41">
        <f>(((J1782/60)/60)/24)+DATE(1970,1,1)</f>
        <v>42493.600810185191</v>
      </c>
      <c r="T1782" s="42">
        <f>(((I1782/60)/60)/24)+DATE(1970,1,1)</f>
        <v>42553.600810185191</v>
      </c>
    </row>
    <row r="1783" spans="1:20" customFormat="1" ht="43.5" x14ac:dyDescent="0.35">
      <c r="A1783" s="9">
        <v>1781</v>
      </c>
      <c r="B1783" s="7" t="s">
        <v>1782</v>
      </c>
      <c r="C1783" s="7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2">
        <f>E1783/D1783</f>
        <v>0.25763636363636366</v>
      </c>
      <c r="P1783" s="22">
        <f>IF(ISERROR(E1783/L1783),0,E1783/L1783)</f>
        <v>59.041666666666664</v>
      </c>
      <c r="Q1783" s="1" t="s">
        <v>8334</v>
      </c>
      <c r="R1783" s="39" t="s">
        <v>8339</v>
      </c>
      <c r="S1783" s="41">
        <f>(((J1783/60)/60)/24)+DATE(1970,1,1)</f>
        <v>42597.617418981477</v>
      </c>
      <c r="T1783" s="42">
        <f>(((I1783/60)/60)/24)+DATE(1970,1,1)</f>
        <v>42628.617418981477</v>
      </c>
    </row>
    <row r="1784" spans="1:20" customFormat="1" ht="43.5" x14ac:dyDescent="0.35">
      <c r="A1784" s="9">
        <v>1782</v>
      </c>
      <c r="B1784" s="7" t="s">
        <v>1783</v>
      </c>
      <c r="C1784" s="7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2">
        <f>E1784/D1784</f>
        <v>0.15491428571428573</v>
      </c>
      <c r="P1784" s="22">
        <f>IF(ISERROR(E1784/L1784),0,E1784/L1784)</f>
        <v>71.34210526315789</v>
      </c>
      <c r="Q1784" s="1" t="s">
        <v>8334</v>
      </c>
      <c r="R1784" s="39" t="s">
        <v>8339</v>
      </c>
      <c r="S1784" s="41">
        <f>(((J1784/60)/60)/24)+DATE(1970,1,1)</f>
        <v>42388.575104166666</v>
      </c>
      <c r="T1784" s="42">
        <f>(((I1784/60)/60)/24)+DATE(1970,1,1)</f>
        <v>42421.575104166666</v>
      </c>
    </row>
    <row r="1785" spans="1:20" customFormat="1" ht="43.5" x14ac:dyDescent="0.35">
      <c r="A1785" s="9">
        <v>1783</v>
      </c>
      <c r="B1785" s="7" t="s">
        <v>1784</v>
      </c>
      <c r="C1785" s="7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2">
        <f>E1785/D1785</f>
        <v>0.236925</v>
      </c>
      <c r="P1785" s="22">
        <f>IF(ISERROR(E1785/L1785),0,E1785/L1785)</f>
        <v>51.227027027027027</v>
      </c>
      <c r="Q1785" s="1" t="s">
        <v>8334</v>
      </c>
      <c r="R1785" s="39" t="s">
        <v>8339</v>
      </c>
      <c r="S1785" s="41">
        <f>(((J1785/60)/60)/24)+DATE(1970,1,1)</f>
        <v>42115.949976851851</v>
      </c>
      <c r="T1785" s="42">
        <f>(((I1785/60)/60)/24)+DATE(1970,1,1)</f>
        <v>42145.949976851851</v>
      </c>
    </row>
    <row r="1786" spans="1:20" customFormat="1" ht="43.5" x14ac:dyDescent="0.35">
      <c r="A1786" s="9">
        <v>1784</v>
      </c>
      <c r="B1786" s="7" t="s">
        <v>1785</v>
      </c>
      <c r="C1786" s="7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2">
        <f>E1786/D1786</f>
        <v>0.39760000000000001</v>
      </c>
      <c r="P1786" s="22">
        <f>IF(ISERROR(E1786/L1786),0,E1786/L1786)</f>
        <v>60.242424242424242</v>
      </c>
      <c r="Q1786" s="1" t="s">
        <v>8334</v>
      </c>
      <c r="R1786" s="39" t="s">
        <v>8339</v>
      </c>
      <c r="S1786" s="41">
        <f>(((J1786/60)/60)/24)+DATE(1970,1,1)</f>
        <v>42003.655555555553</v>
      </c>
      <c r="T1786" s="42">
        <f>(((I1786/60)/60)/24)+DATE(1970,1,1)</f>
        <v>42035.142361111109</v>
      </c>
    </row>
    <row r="1787" spans="1:20" customFormat="1" ht="43.5" x14ac:dyDescent="0.35">
      <c r="A1787" s="9">
        <v>1785</v>
      </c>
      <c r="B1787" s="7" t="s">
        <v>1786</v>
      </c>
      <c r="C1787" s="7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2">
        <f>E1787/D1787</f>
        <v>0.20220833333333332</v>
      </c>
      <c r="P1787" s="22">
        <f>IF(ISERROR(E1787/L1787),0,E1787/L1787)</f>
        <v>44.935185185185183</v>
      </c>
      <c r="Q1787" s="1" t="s">
        <v>8334</v>
      </c>
      <c r="R1787" s="39" t="s">
        <v>8339</v>
      </c>
      <c r="S1787" s="41">
        <f>(((J1787/60)/60)/24)+DATE(1970,1,1)</f>
        <v>41897.134895833333</v>
      </c>
      <c r="T1787" s="42">
        <f>(((I1787/60)/60)/24)+DATE(1970,1,1)</f>
        <v>41928</v>
      </c>
    </row>
    <row r="1788" spans="1:20" customFormat="1" ht="43.5" x14ac:dyDescent="0.35">
      <c r="A1788" s="9">
        <v>1786</v>
      </c>
      <c r="B1788" s="7" t="s">
        <v>1787</v>
      </c>
      <c r="C1788" s="7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2">
        <f>E1788/D1788</f>
        <v>0.47631578947368419</v>
      </c>
      <c r="P1788" s="22">
        <f>IF(ISERROR(E1788/L1788),0,E1788/L1788)</f>
        <v>31.206896551724139</v>
      </c>
      <c r="Q1788" s="1" t="s">
        <v>8334</v>
      </c>
      <c r="R1788" s="39" t="s">
        <v>8339</v>
      </c>
      <c r="S1788" s="41">
        <f>(((J1788/60)/60)/24)+DATE(1970,1,1)</f>
        <v>41958.550659722227</v>
      </c>
      <c r="T1788" s="42">
        <f>(((I1788/60)/60)/24)+DATE(1970,1,1)</f>
        <v>41988.550659722227</v>
      </c>
    </row>
    <row r="1789" spans="1:20" customFormat="1" ht="29" x14ac:dyDescent="0.35">
      <c r="A1789" s="9">
        <v>1787</v>
      </c>
      <c r="B1789" s="7" t="s">
        <v>1788</v>
      </c>
      <c r="C1789" s="7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2">
        <f>E1789/D1789</f>
        <v>0.15329999999999999</v>
      </c>
      <c r="P1789" s="22">
        <f>IF(ISERROR(E1789/L1789),0,E1789/L1789)</f>
        <v>63.875</v>
      </c>
      <c r="Q1789" s="1" t="s">
        <v>8334</v>
      </c>
      <c r="R1789" s="39" t="s">
        <v>8339</v>
      </c>
      <c r="S1789" s="41">
        <f>(((J1789/60)/60)/24)+DATE(1970,1,1)</f>
        <v>42068.65552083333</v>
      </c>
      <c r="T1789" s="42">
        <f>(((I1789/60)/60)/24)+DATE(1970,1,1)</f>
        <v>42098.613854166666</v>
      </c>
    </row>
    <row r="1790" spans="1:20" customFormat="1" ht="29" x14ac:dyDescent="0.35">
      <c r="A1790" s="9">
        <v>1788</v>
      </c>
      <c r="B1790" s="7" t="s">
        <v>1789</v>
      </c>
      <c r="C1790" s="7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2">
        <f>E1790/D1790</f>
        <v>1.3818181818181818E-2</v>
      </c>
      <c r="P1790" s="22">
        <f>IF(ISERROR(E1790/L1790),0,E1790/L1790)</f>
        <v>19</v>
      </c>
      <c r="Q1790" s="1" t="s">
        <v>8334</v>
      </c>
      <c r="R1790" s="39" t="s">
        <v>8339</v>
      </c>
      <c r="S1790" s="41">
        <f>(((J1790/60)/60)/24)+DATE(1970,1,1)</f>
        <v>41913.94840277778</v>
      </c>
      <c r="T1790" s="42">
        <f>(((I1790/60)/60)/24)+DATE(1970,1,1)</f>
        <v>41943.94840277778</v>
      </c>
    </row>
    <row r="1791" spans="1:20" customFormat="1" ht="43.5" x14ac:dyDescent="0.35">
      <c r="A1791" s="9">
        <v>1789</v>
      </c>
      <c r="B1791" s="7" t="s">
        <v>1790</v>
      </c>
      <c r="C1791" s="7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2">
        <f>E1791/D1791</f>
        <v>5.0000000000000001E-3</v>
      </c>
      <c r="P1791" s="22">
        <f>IF(ISERROR(E1791/L1791),0,E1791/L1791)</f>
        <v>10</v>
      </c>
      <c r="Q1791" s="1" t="s">
        <v>8334</v>
      </c>
      <c r="R1791" s="39" t="s">
        <v>8339</v>
      </c>
      <c r="S1791" s="41">
        <f>(((J1791/60)/60)/24)+DATE(1970,1,1)</f>
        <v>41956.250034722223</v>
      </c>
      <c r="T1791" s="42">
        <f>(((I1791/60)/60)/24)+DATE(1970,1,1)</f>
        <v>42016.250034722223</v>
      </c>
    </row>
    <row r="1792" spans="1:20" customFormat="1" ht="43.5" x14ac:dyDescent="0.35">
      <c r="A1792" s="9">
        <v>1790</v>
      </c>
      <c r="B1792" s="7" t="s">
        <v>1791</v>
      </c>
      <c r="C1792" s="7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2">
        <f>E1792/D1792</f>
        <v>4.9575757575757579E-2</v>
      </c>
      <c r="P1792" s="22">
        <f>IF(ISERROR(E1792/L1792),0,E1792/L1792)</f>
        <v>109.06666666666666</v>
      </c>
      <c r="Q1792" s="1" t="s">
        <v>8334</v>
      </c>
      <c r="R1792" s="39" t="s">
        <v>8339</v>
      </c>
      <c r="S1792" s="41">
        <f>(((J1792/60)/60)/24)+DATE(1970,1,1)</f>
        <v>42010.674513888895</v>
      </c>
      <c r="T1792" s="42">
        <f>(((I1792/60)/60)/24)+DATE(1970,1,1)</f>
        <v>42040.674513888895</v>
      </c>
    </row>
    <row r="1793" spans="1:20" customFormat="1" ht="29" x14ac:dyDescent="0.35">
      <c r="A1793" s="9">
        <v>1791</v>
      </c>
      <c r="B1793" s="7" t="s">
        <v>1792</v>
      </c>
      <c r="C1793" s="7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2">
        <f>E1793/D1793</f>
        <v>3.5666666666666666E-2</v>
      </c>
      <c r="P1793" s="22">
        <f>IF(ISERROR(E1793/L1793),0,E1793/L1793)</f>
        <v>26.75</v>
      </c>
      <c r="Q1793" s="1" t="s">
        <v>8334</v>
      </c>
      <c r="R1793" s="39" t="s">
        <v>8339</v>
      </c>
      <c r="S1793" s="41">
        <f>(((J1793/60)/60)/24)+DATE(1970,1,1)</f>
        <v>41973.740335648152</v>
      </c>
      <c r="T1793" s="42">
        <f>(((I1793/60)/60)/24)+DATE(1970,1,1)</f>
        <v>42033.740335648152</v>
      </c>
    </row>
    <row r="1794" spans="1:20" customFormat="1" ht="29" x14ac:dyDescent="0.35">
      <c r="A1794" s="9">
        <v>1792</v>
      </c>
      <c r="B1794" s="7" t="s">
        <v>1793</v>
      </c>
      <c r="C1794" s="7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2">
        <f>E1794/D1794</f>
        <v>0.61124000000000001</v>
      </c>
      <c r="P1794" s="22">
        <f>IF(ISERROR(E1794/L1794),0,E1794/L1794)</f>
        <v>109.93525179856115</v>
      </c>
      <c r="Q1794" s="1" t="s">
        <v>8334</v>
      </c>
      <c r="R1794" s="39" t="s">
        <v>8339</v>
      </c>
      <c r="S1794" s="41">
        <f>(((J1794/60)/60)/24)+DATE(1970,1,1)</f>
        <v>42189.031041666662</v>
      </c>
      <c r="T1794" s="42">
        <f>(((I1794/60)/60)/24)+DATE(1970,1,1)</f>
        <v>42226.290972222225</v>
      </c>
    </row>
    <row r="1795" spans="1:20" customFormat="1" ht="43.5" x14ac:dyDescent="0.35">
      <c r="A1795" s="9">
        <v>1793</v>
      </c>
      <c r="B1795" s="7" t="s">
        <v>1794</v>
      </c>
      <c r="C1795" s="7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2">
        <f>E1795/D1795</f>
        <v>1.3333333333333334E-2</v>
      </c>
      <c r="P1795" s="22">
        <f>IF(ISERROR(E1795/L1795),0,E1795/L1795)</f>
        <v>20</v>
      </c>
      <c r="Q1795" s="1" t="s">
        <v>8334</v>
      </c>
      <c r="R1795" s="39" t="s">
        <v>8339</v>
      </c>
      <c r="S1795" s="41">
        <f>(((J1795/60)/60)/24)+DATE(1970,1,1)</f>
        <v>41940.89166666667</v>
      </c>
      <c r="T1795" s="42">
        <f>(((I1795/60)/60)/24)+DATE(1970,1,1)</f>
        <v>41970.933333333334</v>
      </c>
    </row>
    <row r="1796" spans="1:20" customFormat="1" ht="43.5" x14ac:dyDescent="0.35">
      <c r="A1796" s="9">
        <v>1794</v>
      </c>
      <c r="B1796" s="7" t="s">
        <v>1795</v>
      </c>
      <c r="C1796" s="7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2">
        <f>E1796/D1796</f>
        <v>0.11077777777777778</v>
      </c>
      <c r="P1796" s="22">
        <f>IF(ISERROR(E1796/L1796),0,E1796/L1796)</f>
        <v>55.388888888888886</v>
      </c>
      <c r="Q1796" s="1" t="s">
        <v>8334</v>
      </c>
      <c r="R1796" s="39" t="s">
        <v>8339</v>
      </c>
      <c r="S1796" s="41">
        <f>(((J1796/60)/60)/24)+DATE(1970,1,1)</f>
        <v>42011.551180555558</v>
      </c>
      <c r="T1796" s="42">
        <f>(((I1796/60)/60)/24)+DATE(1970,1,1)</f>
        <v>42046.551180555558</v>
      </c>
    </row>
    <row r="1797" spans="1:20" customFormat="1" ht="29" x14ac:dyDescent="0.35">
      <c r="A1797" s="9">
        <v>1795</v>
      </c>
      <c r="B1797" s="7" t="s">
        <v>1796</v>
      </c>
      <c r="C1797" s="7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2">
        <f>E1797/D1797</f>
        <v>0.38735714285714284</v>
      </c>
      <c r="P1797" s="22">
        <f>IF(ISERROR(E1797/L1797),0,E1797/L1797)</f>
        <v>133.90123456790124</v>
      </c>
      <c r="Q1797" s="1" t="s">
        <v>8334</v>
      </c>
      <c r="R1797" s="39" t="s">
        <v>8339</v>
      </c>
      <c r="S1797" s="41">
        <f>(((J1797/60)/60)/24)+DATE(1970,1,1)</f>
        <v>42628.288668981477</v>
      </c>
      <c r="T1797" s="42">
        <f>(((I1797/60)/60)/24)+DATE(1970,1,1)</f>
        <v>42657.666666666672</v>
      </c>
    </row>
    <row r="1798" spans="1:20" customFormat="1" ht="43.5" x14ac:dyDescent="0.35">
      <c r="A1798" s="9">
        <v>1796</v>
      </c>
      <c r="B1798" s="7" t="s">
        <v>1797</v>
      </c>
      <c r="C1798" s="7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2">
        <f>E1798/D1798</f>
        <v>0.22052631578947368</v>
      </c>
      <c r="P1798" s="22">
        <f>IF(ISERROR(E1798/L1798),0,E1798/L1798)</f>
        <v>48.720930232558139</v>
      </c>
      <c r="Q1798" s="1" t="s">
        <v>8334</v>
      </c>
      <c r="R1798" s="39" t="s">
        <v>8339</v>
      </c>
      <c r="S1798" s="41">
        <f>(((J1798/60)/60)/24)+DATE(1970,1,1)</f>
        <v>42515.439421296294</v>
      </c>
      <c r="T1798" s="42">
        <f>(((I1798/60)/60)/24)+DATE(1970,1,1)</f>
        <v>42575.439421296294</v>
      </c>
    </row>
    <row r="1799" spans="1:20" customFormat="1" ht="43.5" x14ac:dyDescent="0.35">
      <c r="A1799" s="9">
        <v>1797</v>
      </c>
      <c r="B1799" s="7" t="s">
        <v>1798</v>
      </c>
      <c r="C1799" s="7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2">
        <f>E1799/D1799</f>
        <v>0.67549999999999999</v>
      </c>
      <c r="P1799" s="22">
        <f>IF(ISERROR(E1799/L1799),0,E1799/L1799)</f>
        <v>48.25</v>
      </c>
      <c r="Q1799" s="1" t="s">
        <v>8334</v>
      </c>
      <c r="R1799" s="39" t="s">
        <v>8339</v>
      </c>
      <c r="S1799" s="41">
        <f>(((J1799/60)/60)/24)+DATE(1970,1,1)</f>
        <v>42689.56931712963</v>
      </c>
      <c r="T1799" s="42">
        <f>(((I1799/60)/60)/24)+DATE(1970,1,1)</f>
        <v>42719.56931712963</v>
      </c>
    </row>
    <row r="1800" spans="1:20" customFormat="1" ht="43.5" x14ac:dyDescent="0.35">
      <c r="A1800" s="9">
        <v>1798</v>
      </c>
      <c r="B1800" s="7" t="s">
        <v>1799</v>
      </c>
      <c r="C1800" s="7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2">
        <f>E1800/D1800</f>
        <v>0.136375</v>
      </c>
      <c r="P1800" s="22">
        <f>IF(ISERROR(E1800/L1800),0,E1800/L1800)</f>
        <v>58.972972972972975</v>
      </c>
      <c r="Q1800" s="1" t="s">
        <v>8334</v>
      </c>
      <c r="R1800" s="39" t="s">
        <v>8339</v>
      </c>
      <c r="S1800" s="41">
        <f>(((J1800/60)/60)/24)+DATE(1970,1,1)</f>
        <v>42344.32677083333</v>
      </c>
      <c r="T1800" s="42">
        <f>(((I1800/60)/60)/24)+DATE(1970,1,1)</f>
        <v>42404.32677083333</v>
      </c>
    </row>
    <row r="1801" spans="1:20" customFormat="1" ht="29" x14ac:dyDescent="0.35">
      <c r="A1801" s="9">
        <v>1799</v>
      </c>
      <c r="B1801" s="7" t="s">
        <v>1800</v>
      </c>
      <c r="C1801" s="7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2">
        <f>E1801/D1801</f>
        <v>1.7457500000000001E-2</v>
      </c>
      <c r="P1801" s="22">
        <f>IF(ISERROR(E1801/L1801),0,E1801/L1801)</f>
        <v>11.638333333333334</v>
      </c>
      <c r="Q1801" s="1" t="s">
        <v>8334</v>
      </c>
      <c r="R1801" s="39" t="s">
        <v>8339</v>
      </c>
      <c r="S1801" s="41">
        <f>(((J1801/60)/60)/24)+DATE(1970,1,1)</f>
        <v>41934.842685185184</v>
      </c>
      <c r="T1801" s="42">
        <f>(((I1801/60)/60)/24)+DATE(1970,1,1)</f>
        <v>41954.884351851855</v>
      </c>
    </row>
    <row r="1802" spans="1:20" customFormat="1" ht="43.5" x14ac:dyDescent="0.35">
      <c r="A1802" s="9">
        <v>1800</v>
      </c>
      <c r="B1802" s="7" t="s">
        <v>1801</v>
      </c>
      <c r="C1802" s="7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2">
        <f>E1802/D1802</f>
        <v>0.20449632511889321</v>
      </c>
      <c r="P1802" s="22">
        <f>IF(ISERROR(E1802/L1802),0,E1802/L1802)</f>
        <v>83.716814159292042</v>
      </c>
      <c r="Q1802" s="1" t="s">
        <v>8334</v>
      </c>
      <c r="R1802" s="39" t="s">
        <v>8339</v>
      </c>
      <c r="S1802" s="41">
        <f>(((J1802/60)/60)/24)+DATE(1970,1,1)</f>
        <v>42623.606134259258</v>
      </c>
      <c r="T1802" s="42">
        <f>(((I1802/60)/60)/24)+DATE(1970,1,1)</f>
        <v>42653.606134259258</v>
      </c>
    </row>
    <row r="1803" spans="1:20" customFormat="1" ht="43.5" x14ac:dyDescent="0.35">
      <c r="A1803" s="9">
        <v>1801</v>
      </c>
      <c r="B1803" s="7" t="s">
        <v>1802</v>
      </c>
      <c r="C1803" s="7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2">
        <f>E1803/D1803</f>
        <v>0.13852941176470587</v>
      </c>
      <c r="P1803" s="22">
        <f>IF(ISERROR(E1803/L1803),0,E1803/L1803)</f>
        <v>63.648648648648646</v>
      </c>
      <c r="Q1803" s="1" t="s">
        <v>8334</v>
      </c>
      <c r="R1803" s="39" t="s">
        <v>8339</v>
      </c>
      <c r="S1803" s="41">
        <f>(((J1803/60)/60)/24)+DATE(1970,1,1)</f>
        <v>42321.660509259258</v>
      </c>
      <c r="T1803" s="42">
        <f>(((I1803/60)/60)/24)+DATE(1970,1,1)</f>
        <v>42353.506944444445</v>
      </c>
    </row>
    <row r="1804" spans="1:20" customFormat="1" ht="29" x14ac:dyDescent="0.35">
      <c r="A1804" s="9">
        <v>1802</v>
      </c>
      <c r="B1804" s="7" t="s">
        <v>1803</v>
      </c>
      <c r="C1804" s="7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2">
        <f>E1804/D1804</f>
        <v>0.48485714285714288</v>
      </c>
      <c r="P1804" s="22">
        <f>IF(ISERROR(E1804/L1804),0,E1804/L1804)</f>
        <v>94.277777777777771</v>
      </c>
      <c r="Q1804" s="1" t="s">
        <v>8334</v>
      </c>
      <c r="R1804" s="39" t="s">
        <v>8339</v>
      </c>
      <c r="S1804" s="41">
        <f>(((J1804/60)/60)/24)+DATE(1970,1,1)</f>
        <v>42159.47256944445</v>
      </c>
      <c r="T1804" s="42">
        <f>(((I1804/60)/60)/24)+DATE(1970,1,1)</f>
        <v>42182.915972222225</v>
      </c>
    </row>
    <row r="1805" spans="1:20" customFormat="1" ht="43.5" x14ac:dyDescent="0.35">
      <c r="A1805" s="9">
        <v>1803</v>
      </c>
      <c r="B1805" s="7" t="s">
        <v>1804</v>
      </c>
      <c r="C1805" s="7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2">
        <f>E1805/D1805</f>
        <v>0.308</v>
      </c>
      <c r="P1805" s="22">
        <f>IF(ISERROR(E1805/L1805),0,E1805/L1805)</f>
        <v>71.86666666666666</v>
      </c>
      <c r="Q1805" s="1" t="s">
        <v>8334</v>
      </c>
      <c r="R1805" s="39" t="s">
        <v>8339</v>
      </c>
      <c r="S1805" s="41">
        <f>(((J1805/60)/60)/24)+DATE(1970,1,1)</f>
        <v>42018.071550925932</v>
      </c>
      <c r="T1805" s="42">
        <f>(((I1805/60)/60)/24)+DATE(1970,1,1)</f>
        <v>42049.071550925932</v>
      </c>
    </row>
    <row r="1806" spans="1:20" customFormat="1" ht="43.5" x14ac:dyDescent="0.35">
      <c r="A1806" s="9">
        <v>1804</v>
      </c>
      <c r="B1806" s="7" t="s">
        <v>1805</v>
      </c>
      <c r="C1806" s="7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2">
        <f>E1806/D1806</f>
        <v>0.35174193548387095</v>
      </c>
      <c r="P1806" s="22">
        <f>IF(ISERROR(E1806/L1806),0,E1806/L1806)</f>
        <v>104.84615384615384</v>
      </c>
      <c r="Q1806" s="1" t="s">
        <v>8334</v>
      </c>
      <c r="R1806" s="39" t="s">
        <v>8339</v>
      </c>
      <c r="S1806" s="41">
        <f>(((J1806/60)/60)/24)+DATE(1970,1,1)</f>
        <v>42282.678287037037</v>
      </c>
      <c r="T1806" s="42">
        <f>(((I1806/60)/60)/24)+DATE(1970,1,1)</f>
        <v>42322.719953703709</v>
      </c>
    </row>
    <row r="1807" spans="1:20" customFormat="1" ht="43.5" x14ac:dyDescent="0.35">
      <c r="A1807" s="9">
        <v>1805</v>
      </c>
      <c r="B1807" s="7" t="s">
        <v>1806</v>
      </c>
      <c r="C1807" s="7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2">
        <f>E1807/D1807</f>
        <v>0.36404444444444445</v>
      </c>
      <c r="P1807" s="22">
        <f>IF(ISERROR(E1807/L1807),0,E1807/L1807)</f>
        <v>67.139344262295083</v>
      </c>
      <c r="Q1807" s="1" t="s">
        <v>8334</v>
      </c>
      <c r="R1807" s="39" t="s">
        <v>8339</v>
      </c>
      <c r="S1807" s="41">
        <f>(((J1807/60)/60)/24)+DATE(1970,1,1)</f>
        <v>42247.803912037038</v>
      </c>
      <c r="T1807" s="42">
        <f>(((I1807/60)/60)/24)+DATE(1970,1,1)</f>
        <v>42279.75</v>
      </c>
    </row>
    <row r="1808" spans="1:20" customFormat="1" ht="43.5" x14ac:dyDescent="0.35">
      <c r="A1808" s="9">
        <v>1806</v>
      </c>
      <c r="B1808" s="7" t="s">
        <v>1807</v>
      </c>
      <c r="C1808" s="7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2">
        <f>E1808/D1808</f>
        <v>2.955E-2</v>
      </c>
      <c r="P1808" s="22">
        <f>IF(ISERROR(E1808/L1808),0,E1808/L1808)</f>
        <v>73.875</v>
      </c>
      <c r="Q1808" s="1" t="s">
        <v>8334</v>
      </c>
      <c r="R1808" s="39" t="s">
        <v>8339</v>
      </c>
      <c r="S1808" s="41">
        <f>(((J1808/60)/60)/24)+DATE(1970,1,1)</f>
        <v>41877.638298611113</v>
      </c>
      <c r="T1808" s="42">
        <f>(((I1808/60)/60)/24)+DATE(1970,1,1)</f>
        <v>41912.638298611113</v>
      </c>
    </row>
    <row r="1809" spans="1:20" customFormat="1" ht="29" x14ac:dyDescent="0.35">
      <c r="A1809" s="9">
        <v>1807</v>
      </c>
      <c r="B1809" s="7" t="s">
        <v>1808</v>
      </c>
      <c r="C1809" s="7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2">
        <f>E1809/D1809</f>
        <v>0.1106</v>
      </c>
      <c r="P1809" s="22">
        <f>IF(ISERROR(E1809/L1809),0,E1809/L1809)</f>
        <v>69.125</v>
      </c>
      <c r="Q1809" s="1" t="s">
        <v>8334</v>
      </c>
      <c r="R1809" s="39" t="s">
        <v>8339</v>
      </c>
      <c r="S1809" s="41">
        <f>(((J1809/60)/60)/24)+DATE(1970,1,1)</f>
        <v>41880.068437499998</v>
      </c>
      <c r="T1809" s="42">
        <f>(((I1809/60)/60)/24)+DATE(1970,1,1)</f>
        <v>41910.068437499998</v>
      </c>
    </row>
    <row r="1810" spans="1:20" customFormat="1" ht="43.5" x14ac:dyDescent="0.35">
      <c r="A1810" s="9">
        <v>1808</v>
      </c>
      <c r="B1810" s="7" t="s">
        <v>1809</v>
      </c>
      <c r="C1810" s="7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2">
        <f>E1810/D1810</f>
        <v>0.41407142857142859</v>
      </c>
      <c r="P1810" s="22">
        <f>IF(ISERROR(E1810/L1810),0,E1810/L1810)</f>
        <v>120.77083333333333</v>
      </c>
      <c r="Q1810" s="1" t="s">
        <v>8334</v>
      </c>
      <c r="R1810" s="39" t="s">
        <v>8339</v>
      </c>
      <c r="S1810" s="41">
        <f>(((J1810/60)/60)/24)+DATE(1970,1,1)</f>
        <v>42742.680902777778</v>
      </c>
      <c r="T1810" s="42">
        <f>(((I1810/60)/60)/24)+DATE(1970,1,1)</f>
        <v>42777.680902777778</v>
      </c>
    </row>
    <row r="1811" spans="1:20" customFormat="1" ht="43.5" x14ac:dyDescent="0.35">
      <c r="A1811" s="9">
        <v>1809</v>
      </c>
      <c r="B1811" s="7" t="s">
        <v>1810</v>
      </c>
      <c r="C1811" s="7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2">
        <f>E1811/D1811</f>
        <v>0.10857142857142857</v>
      </c>
      <c r="P1811" s="22">
        <f>IF(ISERROR(E1811/L1811),0,E1811/L1811)</f>
        <v>42.222222222222221</v>
      </c>
      <c r="Q1811" s="1" t="s">
        <v>8334</v>
      </c>
      <c r="R1811" s="39" t="s">
        <v>8339</v>
      </c>
      <c r="S1811" s="41">
        <f>(((J1811/60)/60)/24)+DATE(1970,1,1)</f>
        <v>42029.907858796301</v>
      </c>
      <c r="T1811" s="42">
        <f>(((I1811/60)/60)/24)+DATE(1970,1,1)</f>
        <v>42064.907858796301</v>
      </c>
    </row>
    <row r="1812" spans="1:20" customFormat="1" ht="29" x14ac:dyDescent="0.35">
      <c r="A1812" s="9">
        <v>1810</v>
      </c>
      <c r="B1812" s="7" t="s">
        <v>1811</v>
      </c>
      <c r="C1812" s="7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2">
        <f>E1812/D1812</f>
        <v>3.3333333333333333E-2</v>
      </c>
      <c r="P1812" s="22">
        <f>IF(ISERROR(E1812/L1812),0,E1812/L1812)</f>
        <v>7.5</v>
      </c>
      <c r="Q1812" s="1" t="s">
        <v>8334</v>
      </c>
      <c r="R1812" s="39" t="s">
        <v>8339</v>
      </c>
      <c r="S1812" s="41">
        <f>(((J1812/60)/60)/24)+DATE(1970,1,1)</f>
        <v>41860.91002314815</v>
      </c>
      <c r="T1812" s="42">
        <f>(((I1812/60)/60)/24)+DATE(1970,1,1)</f>
        <v>41872.91002314815</v>
      </c>
    </row>
    <row r="1813" spans="1:20" customFormat="1" ht="29" x14ac:dyDescent="0.35">
      <c r="A1813" s="9">
        <v>1811</v>
      </c>
      <c r="B1813" s="7" t="s">
        <v>1812</v>
      </c>
      <c r="C1813" s="7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2">
        <f>E1813/D1813</f>
        <v>7.407407407407407E-4</v>
      </c>
      <c r="P1813" s="22">
        <f>IF(ISERROR(E1813/L1813),0,E1813/L1813)</f>
        <v>1.5384615384615385</v>
      </c>
      <c r="Q1813" s="1" t="s">
        <v>8334</v>
      </c>
      <c r="R1813" s="39" t="s">
        <v>8339</v>
      </c>
      <c r="S1813" s="41">
        <f>(((J1813/60)/60)/24)+DATE(1970,1,1)</f>
        <v>41876.433680555558</v>
      </c>
      <c r="T1813" s="42">
        <f>(((I1813/60)/60)/24)+DATE(1970,1,1)</f>
        <v>41936.166666666664</v>
      </c>
    </row>
    <row r="1814" spans="1:20" customFormat="1" ht="43.5" x14ac:dyDescent="0.35">
      <c r="A1814" s="9">
        <v>1812</v>
      </c>
      <c r="B1814" s="7" t="s">
        <v>1813</v>
      </c>
      <c r="C1814" s="7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2">
        <f>E1814/D1814</f>
        <v>0.13307692307692306</v>
      </c>
      <c r="P1814" s="22">
        <f>IF(ISERROR(E1814/L1814),0,E1814/L1814)</f>
        <v>37.608695652173914</v>
      </c>
      <c r="Q1814" s="1" t="s">
        <v>8334</v>
      </c>
      <c r="R1814" s="39" t="s">
        <v>8339</v>
      </c>
      <c r="S1814" s="41">
        <f>(((J1814/60)/60)/24)+DATE(1970,1,1)</f>
        <v>42524.318703703699</v>
      </c>
      <c r="T1814" s="42">
        <f>(((I1814/60)/60)/24)+DATE(1970,1,1)</f>
        <v>42554.318703703699</v>
      </c>
    </row>
    <row r="1815" spans="1:20" customFormat="1" ht="29" x14ac:dyDescent="0.35">
      <c r="A1815" s="9">
        <v>1813</v>
      </c>
      <c r="B1815" s="7" t="s">
        <v>1814</v>
      </c>
      <c r="C1815" s="7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2">
        <f>E1815/D1815</f>
        <v>0</v>
      </c>
      <c r="P1815" s="22">
        <f>IF(ISERROR(E1815/L1815),0,E1815/L1815)</f>
        <v>0</v>
      </c>
      <c r="Q1815" s="1" t="s">
        <v>8334</v>
      </c>
      <c r="R1815" s="39" t="s">
        <v>8339</v>
      </c>
      <c r="S1815" s="41">
        <f>(((J1815/60)/60)/24)+DATE(1970,1,1)</f>
        <v>41829.889027777775</v>
      </c>
      <c r="T1815" s="42">
        <f>(((I1815/60)/60)/24)+DATE(1970,1,1)</f>
        <v>41859.889027777775</v>
      </c>
    </row>
    <row r="1816" spans="1:20" customFormat="1" ht="43.5" x14ac:dyDescent="0.35">
      <c r="A1816" s="9">
        <v>1814</v>
      </c>
      <c r="B1816" s="7" t="s">
        <v>1815</v>
      </c>
      <c r="C1816" s="7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2">
        <f>E1816/D1816</f>
        <v>0.49183333333333334</v>
      </c>
      <c r="P1816" s="22">
        <f>IF(ISERROR(E1816/L1816),0,E1816/L1816)</f>
        <v>42.157142857142858</v>
      </c>
      <c r="Q1816" s="1" t="s">
        <v>8334</v>
      </c>
      <c r="R1816" s="39" t="s">
        <v>8339</v>
      </c>
      <c r="S1816" s="41">
        <f>(((J1816/60)/60)/24)+DATE(1970,1,1)</f>
        <v>42033.314074074078</v>
      </c>
      <c r="T1816" s="42">
        <f>(((I1816/60)/60)/24)+DATE(1970,1,1)</f>
        <v>42063.314074074078</v>
      </c>
    </row>
    <row r="1817" spans="1:20" customFormat="1" ht="43.5" x14ac:dyDescent="0.35">
      <c r="A1817" s="9">
        <v>1815</v>
      </c>
      <c r="B1817" s="7" t="s">
        <v>1816</v>
      </c>
      <c r="C1817" s="7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2">
        <f>E1817/D1817</f>
        <v>0</v>
      </c>
      <c r="P1817" s="22">
        <f>IF(ISERROR(E1817/L1817),0,E1817/L1817)</f>
        <v>0</v>
      </c>
      <c r="Q1817" s="1" t="s">
        <v>8334</v>
      </c>
      <c r="R1817" s="39" t="s">
        <v>8339</v>
      </c>
      <c r="S1817" s="41">
        <f>(((J1817/60)/60)/24)+DATE(1970,1,1)</f>
        <v>42172.906678240746</v>
      </c>
      <c r="T1817" s="42">
        <f>(((I1817/60)/60)/24)+DATE(1970,1,1)</f>
        <v>42186.906678240746</v>
      </c>
    </row>
    <row r="1818" spans="1:20" customFormat="1" ht="43.5" x14ac:dyDescent="0.35">
      <c r="A1818" s="9">
        <v>1816</v>
      </c>
      <c r="B1818" s="7" t="s">
        <v>1817</v>
      </c>
      <c r="C1818" s="7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2">
        <f>E1818/D1818</f>
        <v>2.036E-2</v>
      </c>
      <c r="P1818" s="22">
        <f>IF(ISERROR(E1818/L1818),0,E1818/L1818)</f>
        <v>84.833333333333329</v>
      </c>
      <c r="Q1818" s="1" t="s">
        <v>8334</v>
      </c>
      <c r="R1818" s="39" t="s">
        <v>8339</v>
      </c>
      <c r="S1818" s="41">
        <f>(((J1818/60)/60)/24)+DATE(1970,1,1)</f>
        <v>42548.876192129625</v>
      </c>
      <c r="T1818" s="42">
        <f>(((I1818/60)/60)/24)+DATE(1970,1,1)</f>
        <v>42576.791666666672</v>
      </c>
    </row>
    <row r="1819" spans="1:20" customFormat="1" ht="29" x14ac:dyDescent="0.35">
      <c r="A1819" s="9">
        <v>1817</v>
      </c>
      <c r="B1819" s="7" t="s">
        <v>1818</v>
      </c>
      <c r="C1819" s="7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2">
        <f>E1819/D1819</f>
        <v>0.52327777777777773</v>
      </c>
      <c r="P1819" s="22">
        <f>IF(ISERROR(E1819/L1819),0,E1819/L1819)</f>
        <v>94.19</v>
      </c>
      <c r="Q1819" s="1" t="s">
        <v>8334</v>
      </c>
      <c r="R1819" s="39" t="s">
        <v>8339</v>
      </c>
      <c r="S1819" s="41">
        <f>(((J1819/60)/60)/24)+DATE(1970,1,1)</f>
        <v>42705.662118055552</v>
      </c>
      <c r="T1819" s="42">
        <f>(((I1819/60)/60)/24)+DATE(1970,1,1)</f>
        <v>42765.290972222225</v>
      </c>
    </row>
    <row r="1820" spans="1:20" customFormat="1" ht="29" x14ac:dyDescent="0.35">
      <c r="A1820" s="9">
        <v>1818</v>
      </c>
      <c r="B1820" s="7" t="s">
        <v>1819</v>
      </c>
      <c r="C1820" s="7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2">
        <f>E1820/D1820</f>
        <v>0</v>
      </c>
      <c r="P1820" s="22">
        <f>IF(ISERROR(E1820/L1820),0,E1820/L1820)</f>
        <v>0</v>
      </c>
      <c r="Q1820" s="1" t="s">
        <v>8334</v>
      </c>
      <c r="R1820" s="39" t="s">
        <v>8339</v>
      </c>
      <c r="S1820" s="41">
        <f>(((J1820/60)/60)/24)+DATE(1970,1,1)</f>
        <v>42067.234375</v>
      </c>
      <c r="T1820" s="42">
        <f>(((I1820/60)/60)/24)+DATE(1970,1,1)</f>
        <v>42097.192708333328</v>
      </c>
    </row>
    <row r="1821" spans="1:20" customFormat="1" ht="43.5" x14ac:dyDescent="0.35">
      <c r="A1821" s="9">
        <v>1819</v>
      </c>
      <c r="B1821" s="7" t="s">
        <v>1820</v>
      </c>
      <c r="C1821" s="7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2">
        <f>E1821/D1821</f>
        <v>2.0833333333333332E-2</v>
      </c>
      <c r="P1821" s="22">
        <f>IF(ISERROR(E1821/L1821),0,E1821/L1821)</f>
        <v>6.25</v>
      </c>
      <c r="Q1821" s="1" t="s">
        <v>8334</v>
      </c>
      <c r="R1821" s="39" t="s">
        <v>8339</v>
      </c>
      <c r="S1821" s="41">
        <f>(((J1821/60)/60)/24)+DATE(1970,1,1)</f>
        <v>41820.752268518518</v>
      </c>
      <c r="T1821" s="42">
        <f>(((I1821/60)/60)/24)+DATE(1970,1,1)</f>
        <v>41850.752268518518</v>
      </c>
    </row>
    <row r="1822" spans="1:20" customFormat="1" ht="43.5" x14ac:dyDescent="0.35">
      <c r="A1822" s="9">
        <v>1820</v>
      </c>
      <c r="B1822" s="7" t="s">
        <v>1821</v>
      </c>
      <c r="C1822" s="7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2">
        <f>E1822/D1822</f>
        <v>6.565384615384616E-2</v>
      </c>
      <c r="P1822" s="22">
        <f>IF(ISERROR(E1822/L1822),0,E1822/L1822)</f>
        <v>213.375</v>
      </c>
      <c r="Q1822" s="1" t="s">
        <v>8334</v>
      </c>
      <c r="R1822" s="39" t="s">
        <v>8339</v>
      </c>
      <c r="S1822" s="41">
        <f>(((J1822/60)/60)/24)+DATE(1970,1,1)</f>
        <v>42065.084375000006</v>
      </c>
      <c r="T1822" s="42">
        <f>(((I1822/60)/60)/24)+DATE(1970,1,1)</f>
        <v>42095.042708333334</v>
      </c>
    </row>
    <row r="1823" spans="1:20" customFormat="1" ht="43.5" x14ac:dyDescent="0.35">
      <c r="A1823" s="9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3" t="s">
        <v>8219</v>
      </c>
      <c r="G1823" s="3" t="s">
        <v>8224</v>
      </c>
      <c r="H1823" s="3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3" t="s">
        <v>8276</v>
      </c>
      <c r="O1823" s="12">
        <f>E1823/D1823</f>
        <v>1.3489</v>
      </c>
      <c r="P1823" s="22">
        <f>IF(ISERROR(E1823/L1823),0,E1823/L1823)</f>
        <v>59.162280701754383</v>
      </c>
      <c r="Q1823" s="1" t="s">
        <v>8322</v>
      </c>
      <c r="R1823" s="39" t="s">
        <v>8354</v>
      </c>
      <c r="S1823" s="41">
        <f>(((J1823/60)/60)/24)+DATE(1970,1,1)</f>
        <v>40926.319062499999</v>
      </c>
      <c r="T1823" s="42">
        <f>(((I1823/60)/60)/24)+DATE(1970,1,1)</f>
        <v>40971.319062499999</v>
      </c>
    </row>
    <row r="1824" spans="1:20" customFormat="1" ht="29" x14ac:dyDescent="0.35">
      <c r="A1824" s="9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3" t="s">
        <v>8219</v>
      </c>
      <c r="G1824" s="3" t="s">
        <v>8229</v>
      </c>
      <c r="H1824" s="3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3" t="s">
        <v>8276</v>
      </c>
      <c r="O1824" s="12">
        <f>E1824/D1824</f>
        <v>1</v>
      </c>
      <c r="P1824" s="22">
        <f>IF(ISERROR(E1824/L1824),0,E1824/L1824)</f>
        <v>27.272727272727273</v>
      </c>
      <c r="Q1824" s="1" t="s">
        <v>8322</v>
      </c>
      <c r="R1824" s="39" t="s">
        <v>8354</v>
      </c>
      <c r="S1824" s="41">
        <f>(((J1824/60)/60)/24)+DATE(1970,1,1)</f>
        <v>41634.797013888885</v>
      </c>
      <c r="T1824" s="42">
        <f>(((I1824/60)/60)/24)+DATE(1970,1,1)</f>
        <v>41670.792361111111</v>
      </c>
    </row>
    <row r="1825" spans="1:20" customFormat="1" ht="43.5" x14ac:dyDescent="0.35">
      <c r="A1825" s="9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3" t="s">
        <v>8219</v>
      </c>
      <c r="G1825" s="3" t="s">
        <v>8224</v>
      </c>
      <c r="H1825" s="3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3" t="s">
        <v>8276</v>
      </c>
      <c r="O1825" s="12">
        <f>E1825/D1825</f>
        <v>1.1585714285714286</v>
      </c>
      <c r="P1825" s="22">
        <f>IF(ISERROR(E1825/L1825),0,E1825/L1825)</f>
        <v>24.575757575757574</v>
      </c>
      <c r="Q1825" s="1" t="s">
        <v>8322</v>
      </c>
      <c r="R1825" s="39" t="s">
        <v>8354</v>
      </c>
      <c r="S1825" s="41">
        <f>(((J1825/60)/60)/24)+DATE(1970,1,1)</f>
        <v>41176.684907407405</v>
      </c>
      <c r="T1825" s="42">
        <f>(((I1825/60)/60)/24)+DATE(1970,1,1)</f>
        <v>41206.684907407405</v>
      </c>
    </row>
    <row r="1826" spans="1:20" customFormat="1" x14ac:dyDescent="0.35">
      <c r="A1826" s="9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3" t="s">
        <v>8219</v>
      </c>
      <c r="G1826" s="3" t="s">
        <v>8224</v>
      </c>
      <c r="H1826" s="3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3" t="s">
        <v>8276</v>
      </c>
      <c r="O1826" s="12">
        <f>E1826/D1826</f>
        <v>1.0006666666666666</v>
      </c>
      <c r="P1826" s="22">
        <f>IF(ISERROR(E1826/L1826),0,E1826/L1826)</f>
        <v>75.05</v>
      </c>
      <c r="Q1826" s="1" t="s">
        <v>8322</v>
      </c>
      <c r="R1826" s="39" t="s">
        <v>8354</v>
      </c>
      <c r="S1826" s="41">
        <f>(((J1826/60)/60)/24)+DATE(1970,1,1)</f>
        <v>41626.916284722225</v>
      </c>
      <c r="T1826" s="42">
        <f>(((I1826/60)/60)/24)+DATE(1970,1,1)</f>
        <v>41647.088888888888</v>
      </c>
    </row>
    <row r="1827" spans="1:20" customFormat="1" ht="43.5" x14ac:dyDescent="0.35">
      <c r="A1827" s="9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3" t="s">
        <v>8219</v>
      </c>
      <c r="G1827" s="3" t="s">
        <v>8224</v>
      </c>
      <c r="H1827" s="3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3" t="s">
        <v>8276</v>
      </c>
      <c r="O1827" s="12">
        <f>E1827/D1827</f>
        <v>1.0505</v>
      </c>
      <c r="P1827" s="22">
        <f>IF(ISERROR(E1827/L1827),0,E1827/L1827)</f>
        <v>42.02</v>
      </c>
      <c r="Q1827" s="1" t="s">
        <v>8322</v>
      </c>
      <c r="R1827" s="39" t="s">
        <v>8354</v>
      </c>
      <c r="S1827" s="41">
        <f>(((J1827/60)/60)/24)+DATE(1970,1,1)</f>
        <v>41443.83452546296</v>
      </c>
      <c r="T1827" s="42">
        <f>(((I1827/60)/60)/24)+DATE(1970,1,1)</f>
        <v>41466.83452546296</v>
      </c>
    </row>
    <row r="1828" spans="1:20" customFormat="1" x14ac:dyDescent="0.35">
      <c r="A1828" s="9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3" t="s">
        <v>8219</v>
      </c>
      <c r="G1828" s="3" t="s">
        <v>8224</v>
      </c>
      <c r="H1828" s="3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3" t="s">
        <v>8276</v>
      </c>
      <c r="O1828" s="12">
        <f>E1828/D1828</f>
        <v>1.01</v>
      </c>
      <c r="P1828" s="22">
        <f>IF(ISERROR(E1828/L1828),0,E1828/L1828)</f>
        <v>53.157894736842103</v>
      </c>
      <c r="Q1828" s="1" t="s">
        <v>8322</v>
      </c>
      <c r="R1828" s="39" t="s">
        <v>8354</v>
      </c>
      <c r="S1828" s="41">
        <f>(((J1828/60)/60)/24)+DATE(1970,1,1)</f>
        <v>41657.923807870371</v>
      </c>
      <c r="T1828" s="42">
        <f>(((I1828/60)/60)/24)+DATE(1970,1,1)</f>
        <v>41687.923807870371</v>
      </c>
    </row>
    <row r="1829" spans="1:20" customFormat="1" ht="43.5" x14ac:dyDescent="0.35">
      <c r="A1829" s="9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3" t="s">
        <v>8219</v>
      </c>
      <c r="G1829" s="3" t="s">
        <v>8224</v>
      </c>
      <c r="H1829" s="3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3" t="s">
        <v>8276</v>
      </c>
      <c r="O1829" s="12">
        <f>E1829/D1829</f>
        <v>1.0066250000000001</v>
      </c>
      <c r="P1829" s="22">
        <f>IF(ISERROR(E1829/L1829),0,E1829/L1829)</f>
        <v>83.885416666666671</v>
      </c>
      <c r="Q1829" s="1" t="s">
        <v>8322</v>
      </c>
      <c r="R1829" s="39" t="s">
        <v>8354</v>
      </c>
      <c r="S1829" s="41">
        <f>(((J1829/60)/60)/24)+DATE(1970,1,1)</f>
        <v>40555.325937499998</v>
      </c>
      <c r="T1829" s="42">
        <f>(((I1829/60)/60)/24)+DATE(1970,1,1)</f>
        <v>40605.325937499998</v>
      </c>
    </row>
    <row r="1830" spans="1:20" customFormat="1" ht="43.5" x14ac:dyDescent="0.35">
      <c r="A1830" s="9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3" t="s">
        <v>8219</v>
      </c>
      <c r="G1830" s="3" t="s">
        <v>8224</v>
      </c>
      <c r="H1830" s="3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3" t="s">
        <v>8276</v>
      </c>
      <c r="O1830" s="12">
        <f>E1830/D1830</f>
        <v>1.0016</v>
      </c>
      <c r="P1830" s="22">
        <f>IF(ISERROR(E1830/L1830),0,E1830/L1830)</f>
        <v>417.33333333333331</v>
      </c>
      <c r="Q1830" s="1" t="s">
        <v>8322</v>
      </c>
      <c r="R1830" s="39" t="s">
        <v>8354</v>
      </c>
      <c r="S1830" s="41">
        <f>(((J1830/60)/60)/24)+DATE(1970,1,1)</f>
        <v>41736.899652777778</v>
      </c>
      <c r="T1830" s="42">
        <f>(((I1830/60)/60)/24)+DATE(1970,1,1)</f>
        <v>41768.916666666664</v>
      </c>
    </row>
    <row r="1831" spans="1:20" customFormat="1" ht="43.5" x14ac:dyDescent="0.35">
      <c r="A1831" s="9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3" t="s">
        <v>8219</v>
      </c>
      <c r="G1831" s="3" t="s">
        <v>8224</v>
      </c>
      <c r="H1831" s="3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3" t="s">
        <v>8276</v>
      </c>
      <c r="O1831" s="12">
        <f>E1831/D1831</f>
        <v>1.6668333333333334</v>
      </c>
      <c r="P1831" s="22">
        <f>IF(ISERROR(E1831/L1831),0,E1831/L1831)</f>
        <v>75.765151515151516</v>
      </c>
      <c r="Q1831" s="1" t="s">
        <v>8322</v>
      </c>
      <c r="R1831" s="39" t="s">
        <v>8354</v>
      </c>
      <c r="S1831" s="41">
        <f>(((J1831/60)/60)/24)+DATE(1970,1,1)</f>
        <v>40516.087627314817</v>
      </c>
      <c r="T1831" s="42">
        <f>(((I1831/60)/60)/24)+DATE(1970,1,1)</f>
        <v>40564.916666666664</v>
      </c>
    </row>
    <row r="1832" spans="1:20" customFormat="1" ht="43.5" x14ac:dyDescent="0.35">
      <c r="A1832" s="9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3" t="s">
        <v>8219</v>
      </c>
      <c r="G1832" s="3" t="s">
        <v>8224</v>
      </c>
      <c r="H1832" s="3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3" t="s">
        <v>8276</v>
      </c>
      <c r="O1832" s="12">
        <f>E1832/D1832</f>
        <v>1.0153333333333334</v>
      </c>
      <c r="P1832" s="22">
        <f>IF(ISERROR(E1832/L1832),0,E1832/L1832)</f>
        <v>67.389380530973455</v>
      </c>
      <c r="Q1832" s="1" t="s">
        <v>8322</v>
      </c>
      <c r="R1832" s="39" t="s">
        <v>8354</v>
      </c>
      <c r="S1832" s="41">
        <f>(((J1832/60)/60)/24)+DATE(1970,1,1)</f>
        <v>41664.684108796297</v>
      </c>
      <c r="T1832" s="42">
        <f>(((I1832/60)/60)/24)+DATE(1970,1,1)</f>
        <v>41694.684108796297</v>
      </c>
    </row>
    <row r="1833" spans="1:20" customFormat="1" ht="43.5" x14ac:dyDescent="0.35">
      <c r="A1833" s="9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3" t="s">
        <v>8219</v>
      </c>
      <c r="G1833" s="3" t="s">
        <v>8224</v>
      </c>
      <c r="H1833" s="3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3" t="s">
        <v>8276</v>
      </c>
      <c r="O1833" s="12">
        <f>E1833/D1833</f>
        <v>1.03</v>
      </c>
      <c r="P1833" s="22">
        <f>IF(ISERROR(E1833/L1833),0,E1833/L1833)</f>
        <v>73.571428571428569</v>
      </c>
      <c r="Q1833" s="1" t="s">
        <v>8322</v>
      </c>
      <c r="R1833" s="39" t="s">
        <v>8354</v>
      </c>
      <c r="S1833" s="41">
        <f>(((J1833/60)/60)/24)+DATE(1970,1,1)</f>
        <v>41026.996099537035</v>
      </c>
      <c r="T1833" s="42">
        <f>(((I1833/60)/60)/24)+DATE(1970,1,1)</f>
        <v>41041.996099537035</v>
      </c>
    </row>
    <row r="1834" spans="1:20" customFormat="1" ht="43.5" x14ac:dyDescent="0.35">
      <c r="A1834" s="9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3" t="s">
        <v>8219</v>
      </c>
      <c r="G1834" s="3" t="s">
        <v>8224</v>
      </c>
      <c r="H1834" s="3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3" t="s">
        <v>8276</v>
      </c>
      <c r="O1834" s="12">
        <f>E1834/D1834</f>
        <v>1.4285714285714286</v>
      </c>
      <c r="P1834" s="22">
        <f>IF(ISERROR(E1834/L1834),0,E1834/L1834)</f>
        <v>25</v>
      </c>
      <c r="Q1834" s="1" t="s">
        <v>8322</v>
      </c>
      <c r="R1834" s="39" t="s">
        <v>8354</v>
      </c>
      <c r="S1834" s="41">
        <f>(((J1834/60)/60)/24)+DATE(1970,1,1)</f>
        <v>40576.539664351854</v>
      </c>
      <c r="T1834" s="42">
        <f>(((I1834/60)/60)/24)+DATE(1970,1,1)</f>
        <v>40606.539664351854</v>
      </c>
    </row>
    <row r="1835" spans="1:20" customFormat="1" ht="43.5" x14ac:dyDescent="0.35">
      <c r="A1835" s="9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3" t="s">
        <v>8219</v>
      </c>
      <c r="G1835" s="3" t="s">
        <v>8224</v>
      </c>
      <c r="H1835" s="3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3" t="s">
        <v>8276</v>
      </c>
      <c r="O1835" s="12">
        <f>E1835/D1835</f>
        <v>2.625</v>
      </c>
      <c r="P1835" s="22">
        <f>IF(ISERROR(E1835/L1835),0,E1835/L1835)</f>
        <v>42</v>
      </c>
      <c r="Q1835" s="1" t="s">
        <v>8322</v>
      </c>
      <c r="R1835" s="39" t="s">
        <v>8354</v>
      </c>
      <c r="S1835" s="41">
        <f>(((J1835/60)/60)/24)+DATE(1970,1,1)</f>
        <v>41303.044016203705</v>
      </c>
      <c r="T1835" s="42">
        <f>(((I1835/60)/60)/24)+DATE(1970,1,1)</f>
        <v>41335.332638888889</v>
      </c>
    </row>
    <row r="1836" spans="1:20" customFormat="1" x14ac:dyDescent="0.35">
      <c r="A1836" s="9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3" t="s">
        <v>8219</v>
      </c>
      <c r="G1836" s="3" t="s">
        <v>8224</v>
      </c>
      <c r="H1836" s="3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3" t="s">
        <v>8276</v>
      </c>
      <c r="O1836" s="12">
        <f>E1836/D1836</f>
        <v>1.1805000000000001</v>
      </c>
      <c r="P1836" s="22">
        <f>IF(ISERROR(E1836/L1836),0,E1836/L1836)</f>
        <v>131.16666666666666</v>
      </c>
      <c r="Q1836" s="1" t="s">
        <v>8322</v>
      </c>
      <c r="R1836" s="39" t="s">
        <v>8354</v>
      </c>
      <c r="S1836" s="41">
        <f>(((J1836/60)/60)/24)+DATE(1970,1,1)</f>
        <v>41988.964062500003</v>
      </c>
      <c r="T1836" s="42">
        <f>(((I1836/60)/60)/24)+DATE(1970,1,1)</f>
        <v>42028.964062500003</v>
      </c>
    </row>
    <row r="1837" spans="1:20" customFormat="1" ht="58" x14ac:dyDescent="0.35">
      <c r="A1837" s="9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3" t="s">
        <v>8219</v>
      </c>
      <c r="G1837" s="3" t="s">
        <v>8225</v>
      </c>
      <c r="H1837" s="3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3" t="s">
        <v>8276</v>
      </c>
      <c r="O1837" s="12">
        <f>E1837/D1837</f>
        <v>1.04</v>
      </c>
      <c r="P1837" s="22">
        <f>IF(ISERROR(E1837/L1837),0,E1837/L1837)</f>
        <v>47.272727272727273</v>
      </c>
      <c r="Q1837" s="1" t="s">
        <v>8322</v>
      </c>
      <c r="R1837" s="39" t="s">
        <v>8354</v>
      </c>
      <c r="S1837" s="41">
        <f>(((J1837/60)/60)/24)+DATE(1970,1,1)</f>
        <v>42430.702210648145</v>
      </c>
      <c r="T1837" s="42">
        <f>(((I1837/60)/60)/24)+DATE(1970,1,1)</f>
        <v>42460.660543981481</v>
      </c>
    </row>
    <row r="1838" spans="1:20" customFormat="1" x14ac:dyDescent="0.35">
      <c r="A1838" s="9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3" t="s">
        <v>8219</v>
      </c>
      <c r="G1838" s="3" t="s">
        <v>8224</v>
      </c>
      <c r="H1838" s="3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3" t="s">
        <v>8276</v>
      </c>
      <c r="O1838" s="12">
        <f>E1838/D1838</f>
        <v>2.0034000000000001</v>
      </c>
      <c r="P1838" s="22">
        <f>IF(ISERROR(E1838/L1838),0,E1838/L1838)</f>
        <v>182.12727272727273</v>
      </c>
      <c r="Q1838" s="1" t="s">
        <v>8322</v>
      </c>
      <c r="R1838" s="39" t="s">
        <v>8354</v>
      </c>
      <c r="S1838" s="41">
        <f>(((J1838/60)/60)/24)+DATE(1970,1,1)</f>
        <v>41305.809363425928</v>
      </c>
      <c r="T1838" s="42">
        <f>(((I1838/60)/60)/24)+DATE(1970,1,1)</f>
        <v>41322.809363425928</v>
      </c>
    </row>
    <row r="1839" spans="1:20" customFormat="1" ht="43.5" x14ac:dyDescent="0.35">
      <c r="A1839" s="9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3" t="s">
        <v>8219</v>
      </c>
      <c r="G1839" s="3" t="s">
        <v>8224</v>
      </c>
      <c r="H1839" s="3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3" t="s">
        <v>8276</v>
      </c>
      <c r="O1839" s="12">
        <f>E1839/D1839</f>
        <v>3.0683333333333334</v>
      </c>
      <c r="P1839" s="22">
        <f>IF(ISERROR(E1839/L1839),0,E1839/L1839)</f>
        <v>61.366666666666667</v>
      </c>
      <c r="Q1839" s="1" t="s">
        <v>8322</v>
      </c>
      <c r="R1839" s="39" t="s">
        <v>8354</v>
      </c>
      <c r="S1839" s="41">
        <f>(((J1839/60)/60)/24)+DATE(1970,1,1)</f>
        <v>40926.047858796301</v>
      </c>
      <c r="T1839" s="42">
        <f>(((I1839/60)/60)/24)+DATE(1970,1,1)</f>
        <v>40986.006192129629</v>
      </c>
    </row>
    <row r="1840" spans="1:20" customFormat="1" ht="43.5" x14ac:dyDescent="0.35">
      <c r="A1840" s="9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3" t="s">
        <v>8219</v>
      </c>
      <c r="G1840" s="3" t="s">
        <v>8224</v>
      </c>
      <c r="H1840" s="3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3" t="s">
        <v>8276</v>
      </c>
      <c r="O1840" s="12">
        <f>E1840/D1840</f>
        <v>1.00149</v>
      </c>
      <c r="P1840" s="22">
        <f>IF(ISERROR(E1840/L1840),0,E1840/L1840)</f>
        <v>35.767499999999998</v>
      </c>
      <c r="Q1840" s="1" t="s">
        <v>8322</v>
      </c>
      <c r="R1840" s="39" t="s">
        <v>8354</v>
      </c>
      <c r="S1840" s="41">
        <f>(((J1840/60)/60)/24)+DATE(1970,1,1)</f>
        <v>40788.786539351851</v>
      </c>
      <c r="T1840" s="42">
        <f>(((I1840/60)/60)/24)+DATE(1970,1,1)</f>
        <v>40817.125</v>
      </c>
    </row>
    <row r="1841" spans="1:20" customFormat="1" ht="43.5" x14ac:dyDescent="0.35">
      <c r="A1841" s="9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3" t="s">
        <v>8219</v>
      </c>
      <c r="G1841" s="3" t="s">
        <v>8224</v>
      </c>
      <c r="H1841" s="3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3" t="s">
        <v>8276</v>
      </c>
      <c r="O1841" s="12">
        <f>E1841/D1841</f>
        <v>2.0529999999999999</v>
      </c>
      <c r="P1841" s="22">
        <f>IF(ISERROR(E1841/L1841),0,E1841/L1841)</f>
        <v>45.62222222222222</v>
      </c>
      <c r="Q1841" s="1" t="s">
        <v>8322</v>
      </c>
      <c r="R1841" s="39" t="s">
        <v>8354</v>
      </c>
      <c r="S1841" s="41">
        <f>(((J1841/60)/60)/24)+DATE(1970,1,1)</f>
        <v>42614.722013888888</v>
      </c>
      <c r="T1841" s="42">
        <f>(((I1841/60)/60)/24)+DATE(1970,1,1)</f>
        <v>42644.722013888888</v>
      </c>
    </row>
    <row r="1842" spans="1:20" customFormat="1" ht="43.5" x14ac:dyDescent="0.35">
      <c r="A1842" s="9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3" t="s">
        <v>8219</v>
      </c>
      <c r="G1842" s="3" t="s">
        <v>8224</v>
      </c>
      <c r="H1842" s="3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3" t="s">
        <v>8276</v>
      </c>
      <c r="O1842" s="12">
        <f>E1842/D1842</f>
        <v>1.0888888888888888</v>
      </c>
      <c r="P1842" s="22">
        <f>IF(ISERROR(E1842/L1842),0,E1842/L1842)</f>
        <v>75.384615384615387</v>
      </c>
      <c r="Q1842" s="1" t="s">
        <v>8322</v>
      </c>
      <c r="R1842" s="39" t="s">
        <v>8354</v>
      </c>
      <c r="S1842" s="41">
        <f>(((J1842/60)/60)/24)+DATE(1970,1,1)</f>
        <v>41382.096180555556</v>
      </c>
      <c r="T1842" s="42">
        <f>(((I1842/60)/60)/24)+DATE(1970,1,1)</f>
        <v>41401.207638888889</v>
      </c>
    </row>
    <row r="1843" spans="1:20" customFormat="1" ht="29" x14ac:dyDescent="0.35">
      <c r="A1843" s="9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3" t="s">
        <v>8219</v>
      </c>
      <c r="G1843" s="3" t="s">
        <v>8224</v>
      </c>
      <c r="H1843" s="3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3" t="s">
        <v>8276</v>
      </c>
      <c r="O1843" s="12">
        <f>E1843/D1843</f>
        <v>1.0175000000000001</v>
      </c>
      <c r="P1843" s="22">
        <f>IF(ISERROR(E1843/L1843),0,E1843/L1843)</f>
        <v>50.875</v>
      </c>
      <c r="Q1843" s="1" t="s">
        <v>8322</v>
      </c>
      <c r="R1843" s="39" t="s">
        <v>8354</v>
      </c>
      <c r="S1843" s="41">
        <f>(((J1843/60)/60)/24)+DATE(1970,1,1)</f>
        <v>41745.84542824074</v>
      </c>
      <c r="T1843" s="42">
        <f>(((I1843/60)/60)/24)+DATE(1970,1,1)</f>
        <v>41779.207638888889</v>
      </c>
    </row>
    <row r="1844" spans="1:20" customFormat="1" ht="43.5" x14ac:dyDescent="0.35">
      <c r="A1844" s="9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3" t="s">
        <v>8219</v>
      </c>
      <c r="G1844" s="3" t="s">
        <v>8224</v>
      </c>
      <c r="H1844" s="3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3" t="s">
        <v>8276</v>
      </c>
      <c r="O1844" s="12">
        <f>E1844/D1844</f>
        <v>1.2524999999999999</v>
      </c>
      <c r="P1844" s="22">
        <f>IF(ISERROR(E1844/L1844),0,E1844/L1844)</f>
        <v>119.28571428571429</v>
      </c>
      <c r="Q1844" s="1" t="s">
        <v>8322</v>
      </c>
      <c r="R1844" s="39" t="s">
        <v>8354</v>
      </c>
      <c r="S1844" s="41">
        <f>(((J1844/60)/60)/24)+DATE(1970,1,1)</f>
        <v>42031.631724537037</v>
      </c>
      <c r="T1844" s="42">
        <f>(((I1844/60)/60)/24)+DATE(1970,1,1)</f>
        <v>42065.249305555553</v>
      </c>
    </row>
    <row r="1845" spans="1:20" customFormat="1" ht="43.5" x14ac:dyDescent="0.35">
      <c r="A1845" s="9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3" t="s">
        <v>8219</v>
      </c>
      <c r="G1845" s="3" t="s">
        <v>8224</v>
      </c>
      <c r="H1845" s="3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3" t="s">
        <v>8276</v>
      </c>
      <c r="O1845" s="12">
        <f>E1845/D1845</f>
        <v>1.2400610000000001</v>
      </c>
      <c r="P1845" s="22">
        <f>IF(ISERROR(E1845/L1845),0,E1845/L1845)</f>
        <v>92.541865671641801</v>
      </c>
      <c r="Q1845" s="1" t="s">
        <v>8322</v>
      </c>
      <c r="R1845" s="39" t="s">
        <v>8354</v>
      </c>
      <c r="S1845" s="41">
        <f>(((J1845/60)/60)/24)+DATE(1970,1,1)</f>
        <v>40564.994837962964</v>
      </c>
      <c r="T1845" s="42">
        <f>(((I1845/60)/60)/24)+DATE(1970,1,1)</f>
        <v>40594.994837962964</v>
      </c>
    </row>
    <row r="1846" spans="1:20" customFormat="1" ht="43.5" x14ac:dyDescent="0.35">
      <c r="A1846" s="9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3" t="s">
        <v>8219</v>
      </c>
      <c r="G1846" s="3" t="s">
        <v>8224</v>
      </c>
      <c r="H1846" s="3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3" t="s">
        <v>8276</v>
      </c>
      <c r="O1846" s="12">
        <f>E1846/D1846</f>
        <v>1.014</v>
      </c>
      <c r="P1846" s="22">
        <f>IF(ISERROR(E1846/L1846),0,E1846/L1846)</f>
        <v>76.05</v>
      </c>
      <c r="Q1846" s="1" t="s">
        <v>8322</v>
      </c>
      <c r="R1846" s="39" t="s">
        <v>8354</v>
      </c>
      <c r="S1846" s="41">
        <f>(((J1846/60)/60)/24)+DATE(1970,1,1)</f>
        <v>40666.973541666666</v>
      </c>
      <c r="T1846" s="42">
        <f>(((I1846/60)/60)/24)+DATE(1970,1,1)</f>
        <v>40705.125</v>
      </c>
    </row>
    <row r="1847" spans="1:20" customFormat="1" ht="87" x14ac:dyDescent="0.35">
      <c r="A1847" s="9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3" t="s">
        <v>8219</v>
      </c>
      <c r="G1847" s="3" t="s">
        <v>8224</v>
      </c>
      <c r="H1847" s="3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3" t="s">
        <v>8276</v>
      </c>
      <c r="O1847" s="12">
        <f>E1847/D1847</f>
        <v>1</v>
      </c>
      <c r="P1847" s="22">
        <f>IF(ISERROR(E1847/L1847),0,E1847/L1847)</f>
        <v>52.631578947368418</v>
      </c>
      <c r="Q1847" s="1" t="s">
        <v>8322</v>
      </c>
      <c r="R1847" s="39" t="s">
        <v>8354</v>
      </c>
      <c r="S1847" s="41">
        <f>(((J1847/60)/60)/24)+DATE(1970,1,1)</f>
        <v>42523.333310185189</v>
      </c>
      <c r="T1847" s="42">
        <f>(((I1847/60)/60)/24)+DATE(1970,1,1)</f>
        <v>42538.204861111109</v>
      </c>
    </row>
    <row r="1848" spans="1:20" customFormat="1" ht="43.5" x14ac:dyDescent="0.35">
      <c r="A1848" s="9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3" t="s">
        <v>8219</v>
      </c>
      <c r="G1848" s="3" t="s">
        <v>8224</v>
      </c>
      <c r="H1848" s="3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3" t="s">
        <v>8276</v>
      </c>
      <c r="O1848" s="12">
        <f>E1848/D1848</f>
        <v>1.3792666666666666</v>
      </c>
      <c r="P1848" s="22">
        <f>IF(ISERROR(E1848/L1848),0,E1848/L1848)</f>
        <v>98.990430622009569</v>
      </c>
      <c r="Q1848" s="1" t="s">
        <v>8322</v>
      </c>
      <c r="R1848" s="39" t="s">
        <v>8354</v>
      </c>
      <c r="S1848" s="41">
        <f>(((J1848/60)/60)/24)+DATE(1970,1,1)</f>
        <v>41228.650196759263</v>
      </c>
      <c r="T1848" s="42">
        <f>(((I1848/60)/60)/24)+DATE(1970,1,1)</f>
        <v>41258.650196759263</v>
      </c>
    </row>
    <row r="1849" spans="1:20" customFormat="1" ht="43.5" x14ac:dyDescent="0.35">
      <c r="A1849" s="9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3" t="s">
        <v>8219</v>
      </c>
      <c r="G1849" s="3" t="s">
        <v>8224</v>
      </c>
      <c r="H1849" s="3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3" t="s">
        <v>8276</v>
      </c>
      <c r="O1849" s="12">
        <f>E1849/D1849</f>
        <v>1.2088000000000001</v>
      </c>
      <c r="P1849" s="22">
        <f>IF(ISERROR(E1849/L1849),0,E1849/L1849)</f>
        <v>79.526315789473685</v>
      </c>
      <c r="Q1849" s="1" t="s">
        <v>8322</v>
      </c>
      <c r="R1849" s="39" t="s">
        <v>8354</v>
      </c>
      <c r="S1849" s="41">
        <f>(((J1849/60)/60)/24)+DATE(1970,1,1)</f>
        <v>42094.236481481479</v>
      </c>
      <c r="T1849" s="42">
        <f>(((I1849/60)/60)/24)+DATE(1970,1,1)</f>
        <v>42115.236481481479</v>
      </c>
    </row>
    <row r="1850" spans="1:20" customFormat="1" ht="43.5" x14ac:dyDescent="0.35">
      <c r="A1850" s="9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3" t="s">
        <v>8219</v>
      </c>
      <c r="G1850" s="3" t="s">
        <v>8224</v>
      </c>
      <c r="H1850" s="3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3" t="s">
        <v>8276</v>
      </c>
      <c r="O1850" s="12">
        <f>E1850/D1850</f>
        <v>1.0736666666666668</v>
      </c>
      <c r="P1850" s="22">
        <f>IF(ISERROR(E1850/L1850),0,E1850/L1850)</f>
        <v>134.20833333333334</v>
      </c>
      <c r="Q1850" s="1" t="s">
        <v>8322</v>
      </c>
      <c r="R1850" s="39" t="s">
        <v>8354</v>
      </c>
      <c r="S1850" s="41">
        <f>(((J1850/60)/60)/24)+DATE(1970,1,1)</f>
        <v>40691.788055555553</v>
      </c>
      <c r="T1850" s="42">
        <f>(((I1850/60)/60)/24)+DATE(1970,1,1)</f>
        <v>40755.290972222225</v>
      </c>
    </row>
    <row r="1851" spans="1:20" customFormat="1" ht="29" x14ac:dyDescent="0.35">
      <c r="A1851" s="9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3" t="s">
        <v>8219</v>
      </c>
      <c r="G1851" s="3" t="s">
        <v>8224</v>
      </c>
      <c r="H1851" s="3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3" t="s">
        <v>8276</v>
      </c>
      <c r="O1851" s="12">
        <f>E1851/D1851</f>
        <v>1.0033333333333334</v>
      </c>
      <c r="P1851" s="22">
        <f>IF(ISERROR(E1851/L1851),0,E1851/L1851)</f>
        <v>37.625</v>
      </c>
      <c r="Q1851" s="1" t="s">
        <v>8322</v>
      </c>
      <c r="R1851" s="39" t="s">
        <v>8354</v>
      </c>
      <c r="S1851" s="41">
        <f>(((J1851/60)/60)/24)+DATE(1970,1,1)</f>
        <v>41169.845590277779</v>
      </c>
      <c r="T1851" s="42">
        <f>(((I1851/60)/60)/24)+DATE(1970,1,1)</f>
        <v>41199.845590277779</v>
      </c>
    </row>
    <row r="1852" spans="1:20" customFormat="1" ht="43.5" x14ac:dyDescent="0.35">
      <c r="A1852" s="9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3" t="s">
        <v>8219</v>
      </c>
      <c r="G1852" s="3" t="s">
        <v>8224</v>
      </c>
      <c r="H1852" s="3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3" t="s">
        <v>8276</v>
      </c>
      <c r="O1852" s="12">
        <f>E1852/D1852</f>
        <v>1.0152222222222222</v>
      </c>
      <c r="P1852" s="22">
        <f>IF(ISERROR(E1852/L1852),0,E1852/L1852)</f>
        <v>51.044692737430168</v>
      </c>
      <c r="Q1852" s="1" t="s">
        <v>8322</v>
      </c>
      <c r="R1852" s="39" t="s">
        <v>8354</v>
      </c>
      <c r="S1852" s="41">
        <f>(((J1852/60)/60)/24)+DATE(1970,1,1)</f>
        <v>41800.959490740745</v>
      </c>
      <c r="T1852" s="42">
        <f>(((I1852/60)/60)/24)+DATE(1970,1,1)</f>
        <v>41830.959490740745</v>
      </c>
    </row>
    <row r="1853" spans="1:20" customFormat="1" ht="43.5" x14ac:dyDescent="0.35">
      <c r="A1853" s="9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3" t="s">
        <v>8219</v>
      </c>
      <c r="G1853" s="3" t="s">
        <v>8224</v>
      </c>
      <c r="H1853" s="3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3" t="s">
        <v>8276</v>
      </c>
      <c r="O1853" s="12">
        <f>E1853/D1853</f>
        <v>1.0007692307692309</v>
      </c>
      <c r="P1853" s="22">
        <f>IF(ISERROR(E1853/L1853),0,E1853/L1853)</f>
        <v>50.03846153846154</v>
      </c>
      <c r="Q1853" s="1" t="s">
        <v>8322</v>
      </c>
      <c r="R1853" s="39" t="s">
        <v>8354</v>
      </c>
      <c r="S1853" s="41">
        <f>(((J1853/60)/60)/24)+DATE(1970,1,1)</f>
        <v>41827.906689814816</v>
      </c>
      <c r="T1853" s="42">
        <f>(((I1853/60)/60)/24)+DATE(1970,1,1)</f>
        <v>41848.041666666664</v>
      </c>
    </row>
    <row r="1854" spans="1:20" customFormat="1" ht="43.5" x14ac:dyDescent="0.35">
      <c r="A1854" s="9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3" t="s">
        <v>8219</v>
      </c>
      <c r="G1854" s="3" t="s">
        <v>8224</v>
      </c>
      <c r="H1854" s="3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3" t="s">
        <v>8276</v>
      </c>
      <c r="O1854" s="12">
        <f>E1854/D1854</f>
        <v>1.1696666666666666</v>
      </c>
      <c r="P1854" s="22">
        <f>IF(ISERROR(E1854/L1854),0,E1854/L1854)</f>
        <v>133.93129770992365</v>
      </c>
      <c r="Q1854" s="1" t="s">
        <v>8322</v>
      </c>
      <c r="R1854" s="39" t="s">
        <v>8354</v>
      </c>
      <c r="S1854" s="41">
        <f>(((J1854/60)/60)/24)+DATE(1970,1,1)</f>
        <v>42081.77143518519</v>
      </c>
      <c r="T1854" s="42">
        <f>(((I1854/60)/60)/24)+DATE(1970,1,1)</f>
        <v>42119</v>
      </c>
    </row>
    <row r="1855" spans="1:20" customFormat="1" ht="43.5" x14ac:dyDescent="0.35">
      <c r="A1855" s="9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3" t="s">
        <v>8219</v>
      </c>
      <c r="G1855" s="3" t="s">
        <v>8224</v>
      </c>
      <c r="H1855" s="3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3" t="s">
        <v>8276</v>
      </c>
      <c r="O1855" s="12">
        <f>E1855/D1855</f>
        <v>1.01875</v>
      </c>
      <c r="P1855" s="22">
        <f>IF(ISERROR(E1855/L1855),0,E1855/L1855)</f>
        <v>58.214285714285715</v>
      </c>
      <c r="Q1855" s="1" t="s">
        <v>8322</v>
      </c>
      <c r="R1855" s="39" t="s">
        <v>8354</v>
      </c>
      <c r="S1855" s="41">
        <f>(((J1855/60)/60)/24)+DATE(1970,1,1)</f>
        <v>41177.060381944444</v>
      </c>
      <c r="T1855" s="42">
        <f>(((I1855/60)/60)/24)+DATE(1970,1,1)</f>
        <v>41227.102048611108</v>
      </c>
    </row>
    <row r="1856" spans="1:20" customFormat="1" ht="43.5" x14ac:dyDescent="0.35">
      <c r="A1856" s="9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3" t="s">
        <v>8219</v>
      </c>
      <c r="G1856" s="3" t="s">
        <v>8224</v>
      </c>
      <c r="H1856" s="3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3" t="s">
        <v>8276</v>
      </c>
      <c r="O1856" s="12">
        <f>E1856/D1856</f>
        <v>1.0212366666666666</v>
      </c>
      <c r="P1856" s="22">
        <f>IF(ISERROR(E1856/L1856),0,E1856/L1856)</f>
        <v>88.037643678160919</v>
      </c>
      <c r="Q1856" s="1" t="s">
        <v>8322</v>
      </c>
      <c r="R1856" s="39" t="s">
        <v>8354</v>
      </c>
      <c r="S1856" s="41">
        <f>(((J1856/60)/60)/24)+DATE(1970,1,1)</f>
        <v>41388.021261574075</v>
      </c>
      <c r="T1856" s="42">
        <f>(((I1856/60)/60)/24)+DATE(1970,1,1)</f>
        <v>41418.021261574075</v>
      </c>
    </row>
    <row r="1857" spans="1:20" customFormat="1" ht="43.5" x14ac:dyDescent="0.35">
      <c r="A1857" s="9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3" t="s">
        <v>8219</v>
      </c>
      <c r="G1857" s="3" t="s">
        <v>8229</v>
      </c>
      <c r="H1857" s="3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3" t="s">
        <v>8276</v>
      </c>
      <c r="O1857" s="12">
        <f>E1857/D1857</f>
        <v>1.5405897142857143</v>
      </c>
      <c r="P1857" s="22">
        <f>IF(ISERROR(E1857/L1857),0,E1857/L1857)</f>
        <v>70.576753926701571</v>
      </c>
      <c r="Q1857" s="1" t="s">
        <v>8322</v>
      </c>
      <c r="R1857" s="39" t="s">
        <v>8354</v>
      </c>
      <c r="S1857" s="41">
        <f>(((J1857/60)/60)/24)+DATE(1970,1,1)</f>
        <v>41600.538657407407</v>
      </c>
      <c r="T1857" s="42">
        <f>(((I1857/60)/60)/24)+DATE(1970,1,1)</f>
        <v>41645.538657407407</v>
      </c>
    </row>
    <row r="1858" spans="1:20" customFormat="1" ht="43.5" x14ac:dyDescent="0.35">
      <c r="A1858" s="9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3" t="s">
        <v>8219</v>
      </c>
      <c r="G1858" s="3" t="s">
        <v>8224</v>
      </c>
      <c r="H1858" s="3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3" t="s">
        <v>8276</v>
      </c>
      <c r="O1858" s="12">
        <f>E1858/D1858</f>
        <v>1.0125</v>
      </c>
      <c r="P1858" s="22">
        <f>IF(ISERROR(E1858/L1858),0,E1858/L1858)</f>
        <v>53.289473684210527</v>
      </c>
      <c r="Q1858" s="1" t="s">
        <v>8322</v>
      </c>
      <c r="R1858" s="39" t="s">
        <v>8354</v>
      </c>
      <c r="S1858" s="41">
        <f>(((J1858/60)/60)/24)+DATE(1970,1,1)</f>
        <v>41817.854999999996</v>
      </c>
      <c r="T1858" s="42">
        <f>(((I1858/60)/60)/24)+DATE(1970,1,1)</f>
        <v>41838.854999999996</v>
      </c>
    </row>
    <row r="1859" spans="1:20" customFormat="1" ht="43.5" x14ac:dyDescent="0.35">
      <c r="A1859" s="9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3" t="s">
        <v>8219</v>
      </c>
      <c r="G1859" s="3" t="s">
        <v>8224</v>
      </c>
      <c r="H1859" s="3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3" t="s">
        <v>8276</v>
      </c>
      <c r="O1859" s="12">
        <f>E1859/D1859</f>
        <v>1</v>
      </c>
      <c r="P1859" s="22">
        <f>IF(ISERROR(E1859/L1859),0,E1859/L1859)</f>
        <v>136.36363636363637</v>
      </c>
      <c r="Q1859" s="1" t="s">
        <v>8322</v>
      </c>
      <c r="R1859" s="39" t="s">
        <v>8354</v>
      </c>
      <c r="S1859" s="41">
        <f>(((J1859/60)/60)/24)+DATE(1970,1,1)</f>
        <v>41864.76866898148</v>
      </c>
      <c r="T1859" s="42">
        <f>(((I1859/60)/60)/24)+DATE(1970,1,1)</f>
        <v>41894.76866898148</v>
      </c>
    </row>
    <row r="1860" spans="1:20" customFormat="1" ht="43.5" x14ac:dyDescent="0.35">
      <c r="A1860" s="9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3" t="s">
        <v>8219</v>
      </c>
      <c r="G1860" s="3" t="s">
        <v>8224</v>
      </c>
      <c r="H1860" s="3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3" t="s">
        <v>8276</v>
      </c>
      <c r="O1860" s="12">
        <f>E1860/D1860</f>
        <v>1.0874800874800874</v>
      </c>
      <c r="P1860" s="22">
        <f>IF(ISERROR(E1860/L1860),0,E1860/L1860)</f>
        <v>40.547315436241611</v>
      </c>
      <c r="Q1860" s="1" t="s">
        <v>8322</v>
      </c>
      <c r="R1860" s="39" t="s">
        <v>8354</v>
      </c>
      <c r="S1860" s="41">
        <f>(((J1860/60)/60)/24)+DATE(1970,1,1)</f>
        <v>40833.200474537036</v>
      </c>
      <c r="T1860" s="42">
        <f>(((I1860/60)/60)/24)+DATE(1970,1,1)</f>
        <v>40893.242141203707</v>
      </c>
    </row>
    <row r="1861" spans="1:20" customFormat="1" x14ac:dyDescent="0.35">
      <c r="A1861" s="9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3" t="s">
        <v>8219</v>
      </c>
      <c r="G1861" s="3" t="s">
        <v>8224</v>
      </c>
      <c r="H1861" s="3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3" t="s">
        <v>8276</v>
      </c>
      <c r="O1861" s="12">
        <f>E1861/D1861</f>
        <v>1.3183333333333334</v>
      </c>
      <c r="P1861" s="22">
        <f>IF(ISERROR(E1861/L1861),0,E1861/L1861)</f>
        <v>70.625</v>
      </c>
      <c r="Q1861" s="1" t="s">
        <v>8322</v>
      </c>
      <c r="R1861" s="39" t="s">
        <v>8354</v>
      </c>
      <c r="S1861" s="41">
        <f>(((J1861/60)/60)/24)+DATE(1970,1,1)</f>
        <v>40778.770011574074</v>
      </c>
      <c r="T1861" s="42">
        <f>(((I1861/60)/60)/24)+DATE(1970,1,1)</f>
        <v>40808.770011574074</v>
      </c>
    </row>
    <row r="1862" spans="1:20" customFormat="1" ht="43.5" x14ac:dyDescent="0.35">
      <c r="A1862" s="9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3" t="s">
        <v>8219</v>
      </c>
      <c r="G1862" s="3" t="s">
        <v>8224</v>
      </c>
      <c r="H1862" s="3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3" t="s">
        <v>8276</v>
      </c>
      <c r="O1862" s="12">
        <f>E1862/D1862</f>
        <v>1.3346666666666667</v>
      </c>
      <c r="P1862" s="22">
        <f>IF(ISERROR(E1862/L1862),0,E1862/L1862)</f>
        <v>52.684210526315788</v>
      </c>
      <c r="Q1862" s="1" t="s">
        <v>8322</v>
      </c>
      <c r="R1862" s="39" t="s">
        <v>8354</v>
      </c>
      <c r="S1862" s="41">
        <f>(((J1862/60)/60)/24)+DATE(1970,1,1)</f>
        <v>41655.709305555552</v>
      </c>
      <c r="T1862" s="42">
        <f>(((I1862/60)/60)/24)+DATE(1970,1,1)</f>
        <v>41676.709305555552</v>
      </c>
    </row>
    <row r="1863" spans="1:20" customFormat="1" ht="43.5" x14ac:dyDescent="0.35">
      <c r="A1863" s="9">
        <v>1861</v>
      </c>
      <c r="B1863" s="7" t="s">
        <v>1862</v>
      </c>
      <c r="C1863" s="7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2">
        <f>E1863/D1863</f>
        <v>0</v>
      </c>
      <c r="P1863" s="22">
        <f>IF(ISERROR(E1863/L1863),0,E1863/L1863)</f>
        <v>0</v>
      </c>
      <c r="Q1863" s="1" t="s">
        <v>8327</v>
      </c>
      <c r="R1863" s="39" t="s">
        <v>8329</v>
      </c>
      <c r="S1863" s="41">
        <f>(((J1863/60)/60)/24)+DATE(1970,1,1)</f>
        <v>42000.300243055557</v>
      </c>
      <c r="T1863" s="42">
        <f>(((I1863/60)/60)/24)+DATE(1970,1,1)</f>
        <v>42030.300243055557</v>
      </c>
    </row>
    <row r="1864" spans="1:20" customFormat="1" ht="43.5" x14ac:dyDescent="0.35">
      <c r="A1864" s="9">
        <v>1862</v>
      </c>
      <c r="B1864" s="7" t="s">
        <v>1863</v>
      </c>
      <c r="C1864" s="7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2">
        <f>E1864/D1864</f>
        <v>8.0833333333333326E-2</v>
      </c>
      <c r="P1864" s="22">
        <f>IF(ISERROR(E1864/L1864),0,E1864/L1864)</f>
        <v>90.9375</v>
      </c>
      <c r="Q1864" s="1" t="s">
        <v>8327</v>
      </c>
      <c r="R1864" s="39" t="s">
        <v>8329</v>
      </c>
      <c r="S1864" s="41">
        <f>(((J1864/60)/60)/24)+DATE(1970,1,1)</f>
        <v>42755.492754629624</v>
      </c>
      <c r="T1864" s="42">
        <f>(((I1864/60)/60)/24)+DATE(1970,1,1)</f>
        <v>42802.3125</v>
      </c>
    </row>
    <row r="1865" spans="1:20" customFormat="1" ht="43.5" x14ac:dyDescent="0.35">
      <c r="A1865" s="9">
        <v>1863</v>
      </c>
      <c r="B1865" s="7" t="s">
        <v>1864</v>
      </c>
      <c r="C1865" s="7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2">
        <f>E1865/D1865</f>
        <v>4.0000000000000001E-3</v>
      </c>
      <c r="P1865" s="22">
        <f>IF(ISERROR(E1865/L1865),0,E1865/L1865)</f>
        <v>5</v>
      </c>
      <c r="Q1865" s="1" t="s">
        <v>8327</v>
      </c>
      <c r="R1865" s="39" t="s">
        <v>8329</v>
      </c>
      <c r="S1865" s="41">
        <f>(((J1865/60)/60)/24)+DATE(1970,1,1)</f>
        <v>41772.797280092593</v>
      </c>
      <c r="T1865" s="42">
        <f>(((I1865/60)/60)/24)+DATE(1970,1,1)</f>
        <v>41802.797280092593</v>
      </c>
    </row>
    <row r="1866" spans="1:20" customFormat="1" ht="43.5" x14ac:dyDescent="0.35">
      <c r="A1866" s="9">
        <v>1864</v>
      </c>
      <c r="B1866" s="7" t="s">
        <v>1865</v>
      </c>
      <c r="C1866" s="7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2">
        <f>E1866/D1866</f>
        <v>0.42892307692307691</v>
      </c>
      <c r="P1866" s="22">
        <f>IF(ISERROR(E1866/L1866),0,E1866/L1866)</f>
        <v>58.083333333333336</v>
      </c>
      <c r="Q1866" s="1" t="s">
        <v>8327</v>
      </c>
      <c r="R1866" s="39" t="s">
        <v>8329</v>
      </c>
      <c r="S1866" s="41">
        <f>(((J1866/60)/60)/24)+DATE(1970,1,1)</f>
        <v>41733.716435185182</v>
      </c>
      <c r="T1866" s="42">
        <f>(((I1866/60)/60)/24)+DATE(1970,1,1)</f>
        <v>41763.716435185182</v>
      </c>
    </row>
    <row r="1867" spans="1:20" customFormat="1" ht="43.5" x14ac:dyDescent="0.35">
      <c r="A1867" s="9">
        <v>1865</v>
      </c>
      <c r="B1867" s="7" t="s">
        <v>1866</v>
      </c>
      <c r="C1867" s="7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2">
        <f>E1867/D1867</f>
        <v>3.6363636363636364E-5</v>
      </c>
      <c r="P1867" s="22">
        <f>IF(ISERROR(E1867/L1867),0,E1867/L1867)</f>
        <v>2</v>
      </c>
      <c r="Q1867" s="1" t="s">
        <v>8327</v>
      </c>
      <c r="R1867" s="39" t="s">
        <v>8329</v>
      </c>
      <c r="S1867" s="41">
        <f>(((J1867/60)/60)/24)+DATE(1970,1,1)</f>
        <v>42645.367442129631</v>
      </c>
      <c r="T1867" s="42">
        <f>(((I1867/60)/60)/24)+DATE(1970,1,1)</f>
        <v>42680.409108796302</v>
      </c>
    </row>
    <row r="1868" spans="1:20" customFormat="1" ht="43.5" x14ac:dyDescent="0.35">
      <c r="A1868" s="9">
        <v>1866</v>
      </c>
      <c r="B1868" s="7" t="s">
        <v>1867</v>
      </c>
      <c r="C1868" s="7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2">
        <f>E1868/D1868</f>
        <v>5.0000000000000001E-3</v>
      </c>
      <c r="P1868" s="22">
        <f>IF(ISERROR(E1868/L1868),0,E1868/L1868)</f>
        <v>62.5</v>
      </c>
      <c r="Q1868" s="1" t="s">
        <v>8327</v>
      </c>
      <c r="R1868" s="39" t="s">
        <v>8329</v>
      </c>
      <c r="S1868" s="41">
        <f>(((J1868/60)/60)/24)+DATE(1970,1,1)</f>
        <v>42742.246493055558</v>
      </c>
      <c r="T1868" s="42">
        <f>(((I1868/60)/60)/24)+DATE(1970,1,1)</f>
        <v>42795.166666666672</v>
      </c>
    </row>
    <row r="1869" spans="1:20" customFormat="1" ht="43.5" x14ac:dyDescent="0.35">
      <c r="A1869" s="9">
        <v>1867</v>
      </c>
      <c r="B1869" s="7" t="s">
        <v>1868</v>
      </c>
      <c r="C1869" s="7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2">
        <f>E1869/D1869</f>
        <v>5.0000000000000001E-4</v>
      </c>
      <c r="P1869" s="22">
        <f>IF(ISERROR(E1869/L1869),0,E1869/L1869)</f>
        <v>10</v>
      </c>
      <c r="Q1869" s="1" t="s">
        <v>8327</v>
      </c>
      <c r="R1869" s="39" t="s">
        <v>8329</v>
      </c>
      <c r="S1869" s="41">
        <f>(((J1869/60)/60)/24)+DATE(1970,1,1)</f>
        <v>42649.924907407403</v>
      </c>
      <c r="T1869" s="42">
        <f>(((I1869/60)/60)/24)+DATE(1970,1,1)</f>
        <v>42679.924907407403</v>
      </c>
    </row>
    <row r="1870" spans="1:20" customFormat="1" ht="43.5" x14ac:dyDescent="0.35">
      <c r="A1870" s="9">
        <v>1868</v>
      </c>
      <c r="B1870" s="7" t="s">
        <v>1869</v>
      </c>
      <c r="C1870" s="7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2">
        <f>E1870/D1870</f>
        <v>4.8680000000000001E-2</v>
      </c>
      <c r="P1870" s="22">
        <f>IF(ISERROR(E1870/L1870),0,E1870/L1870)</f>
        <v>71.588235294117652</v>
      </c>
      <c r="Q1870" s="1" t="s">
        <v>8327</v>
      </c>
      <c r="R1870" s="39" t="s">
        <v>8329</v>
      </c>
      <c r="S1870" s="41">
        <f>(((J1870/60)/60)/24)+DATE(1970,1,1)</f>
        <v>42328.779224537036</v>
      </c>
      <c r="T1870" s="42">
        <f>(((I1870/60)/60)/24)+DATE(1970,1,1)</f>
        <v>42353.332638888889</v>
      </c>
    </row>
    <row r="1871" spans="1:20" customFormat="1" ht="43.5" x14ac:dyDescent="0.35">
      <c r="A1871" s="9">
        <v>1869</v>
      </c>
      <c r="B1871" s="7" t="s">
        <v>1870</v>
      </c>
      <c r="C1871" s="7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2">
        <f>E1871/D1871</f>
        <v>0</v>
      </c>
      <c r="P1871" s="22">
        <f>IF(ISERROR(E1871/L1871),0,E1871/L1871)</f>
        <v>0</v>
      </c>
      <c r="Q1871" s="1" t="s">
        <v>8327</v>
      </c>
      <c r="R1871" s="39" t="s">
        <v>8329</v>
      </c>
      <c r="S1871" s="41">
        <f>(((J1871/60)/60)/24)+DATE(1970,1,1)</f>
        <v>42709.002881944441</v>
      </c>
      <c r="T1871" s="42">
        <f>(((I1871/60)/60)/24)+DATE(1970,1,1)</f>
        <v>42739.002881944441</v>
      </c>
    </row>
    <row r="1872" spans="1:20" customFormat="1" ht="43.5" x14ac:dyDescent="0.35">
      <c r="A1872" s="9">
        <v>1870</v>
      </c>
      <c r="B1872" s="7" t="s">
        <v>1871</v>
      </c>
      <c r="C1872" s="7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2">
        <f>E1872/D1872</f>
        <v>0.10314285714285715</v>
      </c>
      <c r="P1872" s="22">
        <f>IF(ISERROR(E1872/L1872),0,E1872/L1872)</f>
        <v>32.81818181818182</v>
      </c>
      <c r="Q1872" s="1" t="s">
        <v>8327</v>
      </c>
      <c r="R1872" s="39" t="s">
        <v>8329</v>
      </c>
      <c r="S1872" s="41">
        <f>(((J1872/60)/60)/24)+DATE(1970,1,1)</f>
        <v>42371.355729166666</v>
      </c>
      <c r="T1872" s="42">
        <f>(((I1872/60)/60)/24)+DATE(1970,1,1)</f>
        <v>42400.178472222222</v>
      </c>
    </row>
    <row r="1873" spans="1:20" customFormat="1" ht="43.5" x14ac:dyDescent="0.35">
      <c r="A1873" s="9">
        <v>1871</v>
      </c>
      <c r="B1873" s="7" t="s">
        <v>1872</v>
      </c>
      <c r="C1873" s="7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2">
        <f>E1873/D1873</f>
        <v>0.7178461538461538</v>
      </c>
      <c r="P1873" s="22">
        <f>IF(ISERROR(E1873/L1873),0,E1873/L1873)</f>
        <v>49.11578947368421</v>
      </c>
      <c r="Q1873" s="1" t="s">
        <v>8327</v>
      </c>
      <c r="R1873" s="39" t="s">
        <v>8329</v>
      </c>
      <c r="S1873" s="41">
        <f>(((J1873/60)/60)/24)+DATE(1970,1,1)</f>
        <v>41923.783576388887</v>
      </c>
      <c r="T1873" s="42">
        <f>(((I1873/60)/60)/24)+DATE(1970,1,1)</f>
        <v>41963.825243055559</v>
      </c>
    </row>
    <row r="1874" spans="1:20" customFormat="1" ht="43.5" x14ac:dyDescent="0.35">
      <c r="A1874" s="9">
        <v>1872</v>
      </c>
      <c r="B1874" s="7" t="s">
        <v>1873</v>
      </c>
      <c r="C1874" s="7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2">
        <f>E1874/D1874</f>
        <v>1.06E-2</v>
      </c>
      <c r="P1874" s="22">
        <f>IF(ISERROR(E1874/L1874),0,E1874/L1874)</f>
        <v>16.307692307692307</v>
      </c>
      <c r="Q1874" s="1" t="s">
        <v>8327</v>
      </c>
      <c r="R1874" s="39" t="s">
        <v>8329</v>
      </c>
      <c r="S1874" s="41">
        <f>(((J1874/60)/60)/24)+DATE(1970,1,1)</f>
        <v>42155.129652777774</v>
      </c>
      <c r="T1874" s="42">
        <f>(((I1874/60)/60)/24)+DATE(1970,1,1)</f>
        <v>42185.129652777774</v>
      </c>
    </row>
    <row r="1875" spans="1:20" customFormat="1" ht="43.5" x14ac:dyDescent="0.35">
      <c r="A1875" s="9">
        <v>1873</v>
      </c>
      <c r="B1875" s="7" t="s">
        <v>1874</v>
      </c>
      <c r="C1875" s="7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2">
        <f>E1875/D1875</f>
        <v>4.4999999999999997E-3</v>
      </c>
      <c r="P1875" s="22">
        <f>IF(ISERROR(E1875/L1875),0,E1875/L1875)</f>
        <v>18</v>
      </c>
      <c r="Q1875" s="1" t="s">
        <v>8327</v>
      </c>
      <c r="R1875" s="39" t="s">
        <v>8329</v>
      </c>
      <c r="S1875" s="41">
        <f>(((J1875/60)/60)/24)+DATE(1970,1,1)</f>
        <v>42164.615856481483</v>
      </c>
      <c r="T1875" s="42">
        <f>(((I1875/60)/60)/24)+DATE(1970,1,1)</f>
        <v>42193.697916666672</v>
      </c>
    </row>
    <row r="1876" spans="1:20" customFormat="1" ht="43.5" x14ac:dyDescent="0.35">
      <c r="A1876" s="9">
        <v>1874</v>
      </c>
      <c r="B1876" s="7" t="s">
        <v>1875</v>
      </c>
      <c r="C1876" s="7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2">
        <f>E1876/D1876</f>
        <v>1.6249999999999999E-4</v>
      </c>
      <c r="P1876" s="22">
        <f>IF(ISERROR(E1876/L1876),0,E1876/L1876)</f>
        <v>13</v>
      </c>
      <c r="Q1876" s="1" t="s">
        <v>8327</v>
      </c>
      <c r="R1876" s="39" t="s">
        <v>8329</v>
      </c>
      <c r="S1876" s="41">
        <f>(((J1876/60)/60)/24)+DATE(1970,1,1)</f>
        <v>42529.969131944439</v>
      </c>
      <c r="T1876" s="42">
        <f>(((I1876/60)/60)/24)+DATE(1970,1,1)</f>
        <v>42549.969131944439</v>
      </c>
    </row>
    <row r="1877" spans="1:20" customFormat="1" ht="29" x14ac:dyDescent="0.35">
      <c r="A1877" s="9">
        <v>1875</v>
      </c>
      <c r="B1877" s="7" t="s">
        <v>1876</v>
      </c>
      <c r="C1877" s="7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2">
        <f>E1877/D1877</f>
        <v>5.1000000000000004E-3</v>
      </c>
      <c r="P1877" s="22">
        <f>IF(ISERROR(E1877/L1877),0,E1877/L1877)</f>
        <v>17</v>
      </c>
      <c r="Q1877" s="1" t="s">
        <v>8327</v>
      </c>
      <c r="R1877" s="39" t="s">
        <v>8329</v>
      </c>
      <c r="S1877" s="41">
        <f>(((J1877/60)/60)/24)+DATE(1970,1,1)</f>
        <v>42528.899398148147</v>
      </c>
      <c r="T1877" s="42">
        <f>(((I1877/60)/60)/24)+DATE(1970,1,1)</f>
        <v>42588.899398148147</v>
      </c>
    </row>
    <row r="1878" spans="1:20" customFormat="1" ht="43.5" x14ac:dyDescent="0.35">
      <c r="A1878" s="9">
        <v>1876</v>
      </c>
      <c r="B1878" s="7" t="s">
        <v>1877</v>
      </c>
      <c r="C1878" s="7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2">
        <f>E1878/D1878</f>
        <v>0</v>
      </c>
      <c r="P1878" s="22">
        <f>IF(ISERROR(E1878/L1878),0,E1878/L1878)</f>
        <v>0</v>
      </c>
      <c r="Q1878" s="1" t="s">
        <v>8327</v>
      </c>
      <c r="R1878" s="39" t="s">
        <v>8329</v>
      </c>
      <c r="S1878" s="41">
        <f>(((J1878/60)/60)/24)+DATE(1970,1,1)</f>
        <v>41776.284780092588</v>
      </c>
      <c r="T1878" s="42">
        <f>(((I1878/60)/60)/24)+DATE(1970,1,1)</f>
        <v>41806.284780092588</v>
      </c>
    </row>
    <row r="1879" spans="1:20" customFormat="1" ht="29" x14ac:dyDescent="0.35">
      <c r="A1879" s="9">
        <v>1877</v>
      </c>
      <c r="B1879" s="7" t="s">
        <v>1878</v>
      </c>
      <c r="C1879" s="7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2">
        <f>E1879/D1879</f>
        <v>0</v>
      </c>
      <c r="P1879" s="22">
        <f>IF(ISERROR(E1879/L1879),0,E1879/L1879)</f>
        <v>0</v>
      </c>
      <c r="Q1879" s="1" t="s">
        <v>8327</v>
      </c>
      <c r="R1879" s="39" t="s">
        <v>8329</v>
      </c>
      <c r="S1879" s="41">
        <f>(((J1879/60)/60)/24)+DATE(1970,1,1)</f>
        <v>42035.029224537036</v>
      </c>
      <c r="T1879" s="42">
        <f>(((I1879/60)/60)/24)+DATE(1970,1,1)</f>
        <v>42064.029224537036</v>
      </c>
    </row>
    <row r="1880" spans="1:20" customFormat="1" ht="43.5" x14ac:dyDescent="0.35">
      <c r="A1880" s="9">
        <v>1878</v>
      </c>
      <c r="B1880" s="7" t="s">
        <v>1879</v>
      </c>
      <c r="C1880" s="7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2">
        <f>E1880/D1880</f>
        <v>0</v>
      </c>
      <c r="P1880" s="22">
        <f>IF(ISERROR(E1880/L1880),0,E1880/L1880)</f>
        <v>0</v>
      </c>
      <c r="Q1880" s="1" t="s">
        <v>8327</v>
      </c>
      <c r="R1880" s="39" t="s">
        <v>8329</v>
      </c>
      <c r="S1880" s="41">
        <f>(((J1880/60)/60)/24)+DATE(1970,1,1)</f>
        <v>41773.008738425924</v>
      </c>
      <c r="T1880" s="42">
        <f>(((I1880/60)/60)/24)+DATE(1970,1,1)</f>
        <v>41803.008738425924</v>
      </c>
    </row>
    <row r="1881" spans="1:20" customFormat="1" ht="43.5" x14ac:dyDescent="0.35">
      <c r="A1881" s="9">
        <v>1879</v>
      </c>
      <c r="B1881" s="7" t="s">
        <v>1880</v>
      </c>
      <c r="C1881" s="7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2">
        <f>E1881/D1881</f>
        <v>1.1999999999999999E-3</v>
      </c>
      <c r="P1881" s="22">
        <f>IF(ISERROR(E1881/L1881),0,E1881/L1881)</f>
        <v>3</v>
      </c>
      <c r="Q1881" s="1" t="s">
        <v>8327</v>
      </c>
      <c r="R1881" s="39" t="s">
        <v>8329</v>
      </c>
      <c r="S1881" s="41">
        <f>(((J1881/60)/60)/24)+DATE(1970,1,1)</f>
        <v>42413.649641203709</v>
      </c>
      <c r="T1881" s="42">
        <f>(((I1881/60)/60)/24)+DATE(1970,1,1)</f>
        <v>42443.607974537037</v>
      </c>
    </row>
    <row r="1882" spans="1:20" customFormat="1" ht="29" x14ac:dyDescent="0.35">
      <c r="A1882" s="9">
        <v>1880</v>
      </c>
      <c r="B1882" s="7" t="s">
        <v>1881</v>
      </c>
      <c r="C1882" s="7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2">
        <f>E1882/D1882</f>
        <v>0.20080000000000001</v>
      </c>
      <c r="P1882" s="22">
        <f>IF(ISERROR(E1882/L1882),0,E1882/L1882)</f>
        <v>41.833333333333336</v>
      </c>
      <c r="Q1882" s="1" t="s">
        <v>8327</v>
      </c>
      <c r="R1882" s="39" t="s">
        <v>8329</v>
      </c>
      <c r="S1882" s="41">
        <f>(((J1882/60)/60)/24)+DATE(1970,1,1)</f>
        <v>42430.566898148143</v>
      </c>
      <c r="T1882" s="42">
        <f>(((I1882/60)/60)/24)+DATE(1970,1,1)</f>
        <v>42459.525231481486</v>
      </c>
    </row>
    <row r="1883" spans="1:20" customFormat="1" ht="29" x14ac:dyDescent="0.35">
      <c r="A1883" s="9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3" t="s">
        <v>8219</v>
      </c>
      <c r="G1883" s="3" t="s">
        <v>8224</v>
      </c>
      <c r="H1883" s="3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3" t="s">
        <v>8279</v>
      </c>
      <c r="O1883" s="12">
        <f>E1883/D1883</f>
        <v>1.726845</v>
      </c>
      <c r="P1883" s="22">
        <f>IF(ISERROR(E1883/L1883),0,E1883/L1883)</f>
        <v>49.338428571428572</v>
      </c>
      <c r="Q1883" s="1" t="s">
        <v>8322</v>
      </c>
      <c r="R1883" s="39" t="s">
        <v>8324</v>
      </c>
      <c r="S1883" s="41">
        <f>(((J1883/60)/60)/24)+DATE(1970,1,1)</f>
        <v>42043.152650462958</v>
      </c>
      <c r="T1883" s="42">
        <f>(((I1883/60)/60)/24)+DATE(1970,1,1)</f>
        <v>42073.110983796301</v>
      </c>
    </row>
    <row r="1884" spans="1:20" customFormat="1" ht="43.5" x14ac:dyDescent="0.35">
      <c r="A1884" s="9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3" t="s">
        <v>8219</v>
      </c>
      <c r="G1884" s="3" t="s">
        <v>8224</v>
      </c>
      <c r="H1884" s="3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3" t="s">
        <v>8279</v>
      </c>
      <c r="O1884" s="12">
        <f>E1884/D1884</f>
        <v>1.008955223880597</v>
      </c>
      <c r="P1884" s="22">
        <f>IF(ISERROR(E1884/L1884),0,E1884/L1884)</f>
        <v>41.728395061728392</v>
      </c>
      <c r="Q1884" s="1" t="s">
        <v>8322</v>
      </c>
      <c r="R1884" s="39" t="s">
        <v>8324</v>
      </c>
      <c r="S1884" s="41">
        <f>(((J1884/60)/60)/24)+DATE(1970,1,1)</f>
        <v>41067.949212962965</v>
      </c>
      <c r="T1884" s="42">
        <f>(((I1884/60)/60)/24)+DATE(1970,1,1)</f>
        <v>41100.991666666669</v>
      </c>
    </row>
    <row r="1885" spans="1:20" customFormat="1" ht="43.5" x14ac:dyDescent="0.35">
      <c r="A1885" s="9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3" t="s">
        <v>8219</v>
      </c>
      <c r="G1885" s="3" t="s">
        <v>8224</v>
      </c>
      <c r="H1885" s="3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3" t="s">
        <v>8279</v>
      </c>
      <c r="O1885" s="12">
        <f>E1885/D1885</f>
        <v>1.0480480480480481</v>
      </c>
      <c r="P1885" s="22">
        <f>IF(ISERROR(E1885/L1885),0,E1885/L1885)</f>
        <v>32.71875</v>
      </c>
      <c r="Q1885" s="1" t="s">
        <v>8322</v>
      </c>
      <c r="R1885" s="39" t="s">
        <v>8324</v>
      </c>
      <c r="S1885" s="41">
        <f>(((J1885/60)/60)/24)+DATE(1970,1,1)</f>
        <v>40977.948009259257</v>
      </c>
      <c r="T1885" s="42">
        <f>(((I1885/60)/60)/24)+DATE(1970,1,1)</f>
        <v>41007.906342592592</v>
      </c>
    </row>
    <row r="1886" spans="1:20" customFormat="1" ht="43.5" x14ac:dyDescent="0.35">
      <c r="A1886" s="9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3" t="s">
        <v>8219</v>
      </c>
      <c r="G1886" s="3" t="s">
        <v>8224</v>
      </c>
      <c r="H1886" s="3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3" t="s">
        <v>8279</v>
      </c>
      <c r="O1886" s="12">
        <f>E1886/D1886</f>
        <v>1.351</v>
      </c>
      <c r="P1886" s="22">
        <f>IF(ISERROR(E1886/L1886),0,E1886/L1886)</f>
        <v>51.96153846153846</v>
      </c>
      <c r="Q1886" s="1" t="s">
        <v>8322</v>
      </c>
      <c r="R1886" s="39" t="s">
        <v>8324</v>
      </c>
      <c r="S1886" s="41">
        <f>(((J1886/60)/60)/24)+DATE(1970,1,1)</f>
        <v>41205.198321759257</v>
      </c>
      <c r="T1886" s="42">
        <f>(((I1886/60)/60)/24)+DATE(1970,1,1)</f>
        <v>41240.5</v>
      </c>
    </row>
    <row r="1887" spans="1:20" customFormat="1" ht="43.5" x14ac:dyDescent="0.35">
      <c r="A1887" s="9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3" t="s">
        <v>8219</v>
      </c>
      <c r="G1887" s="3" t="s">
        <v>8224</v>
      </c>
      <c r="H1887" s="3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3" t="s">
        <v>8279</v>
      </c>
      <c r="O1887" s="12">
        <f>E1887/D1887</f>
        <v>1.1632786885245903</v>
      </c>
      <c r="P1887" s="22">
        <f>IF(ISERROR(E1887/L1887),0,E1887/L1887)</f>
        <v>50.685714285714283</v>
      </c>
      <c r="Q1887" s="1" t="s">
        <v>8322</v>
      </c>
      <c r="R1887" s="39" t="s">
        <v>8324</v>
      </c>
      <c r="S1887" s="41">
        <f>(((J1887/60)/60)/24)+DATE(1970,1,1)</f>
        <v>41099.093865740739</v>
      </c>
      <c r="T1887" s="42">
        <f>(((I1887/60)/60)/24)+DATE(1970,1,1)</f>
        <v>41131.916666666664</v>
      </c>
    </row>
    <row r="1888" spans="1:20" customFormat="1" ht="43.5" x14ac:dyDescent="0.35">
      <c r="A1888" s="9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3" t="s">
        <v>8219</v>
      </c>
      <c r="G1888" s="3" t="s">
        <v>8224</v>
      </c>
      <c r="H1888" s="3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3" t="s">
        <v>8279</v>
      </c>
      <c r="O1888" s="12">
        <f>E1888/D1888</f>
        <v>1.0208333333333333</v>
      </c>
      <c r="P1888" s="22">
        <f>IF(ISERROR(E1888/L1888),0,E1888/L1888)</f>
        <v>42.241379310344826</v>
      </c>
      <c r="Q1888" s="1" t="s">
        <v>8322</v>
      </c>
      <c r="R1888" s="39" t="s">
        <v>8324</v>
      </c>
      <c r="S1888" s="41">
        <f>(((J1888/60)/60)/24)+DATE(1970,1,1)</f>
        <v>41925.906689814816</v>
      </c>
      <c r="T1888" s="42">
        <f>(((I1888/60)/60)/24)+DATE(1970,1,1)</f>
        <v>41955.94835648148</v>
      </c>
    </row>
    <row r="1889" spans="1:20" customFormat="1" ht="43.5" x14ac:dyDescent="0.35">
      <c r="A1889" s="9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3" t="s">
        <v>8219</v>
      </c>
      <c r="G1889" s="3" t="s">
        <v>8227</v>
      </c>
      <c r="H1889" s="3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3" t="s">
        <v>8279</v>
      </c>
      <c r="O1889" s="12">
        <f>E1889/D1889</f>
        <v>1.1116666666666666</v>
      </c>
      <c r="P1889" s="22">
        <f>IF(ISERROR(E1889/L1889),0,E1889/L1889)</f>
        <v>416.875</v>
      </c>
      <c r="Q1889" s="1" t="s">
        <v>8322</v>
      </c>
      <c r="R1889" s="39" t="s">
        <v>8324</v>
      </c>
      <c r="S1889" s="41">
        <f>(((J1889/60)/60)/24)+DATE(1970,1,1)</f>
        <v>42323.800138888888</v>
      </c>
      <c r="T1889" s="42">
        <f>(((I1889/60)/60)/24)+DATE(1970,1,1)</f>
        <v>42341.895833333328</v>
      </c>
    </row>
    <row r="1890" spans="1:20" customFormat="1" ht="43.5" x14ac:dyDescent="0.35">
      <c r="A1890" s="9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3" t="s">
        <v>8219</v>
      </c>
      <c r="G1890" s="3" t="s">
        <v>8224</v>
      </c>
      <c r="H1890" s="3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3" t="s">
        <v>8279</v>
      </c>
      <c r="O1890" s="12">
        <f>E1890/D1890</f>
        <v>1.6608000000000001</v>
      </c>
      <c r="P1890" s="22">
        <f>IF(ISERROR(E1890/L1890),0,E1890/L1890)</f>
        <v>46.651685393258425</v>
      </c>
      <c r="Q1890" s="1" t="s">
        <v>8322</v>
      </c>
      <c r="R1890" s="39" t="s">
        <v>8324</v>
      </c>
      <c r="S1890" s="41">
        <f>(((J1890/60)/60)/24)+DATE(1970,1,1)</f>
        <v>40299.239953703705</v>
      </c>
      <c r="T1890" s="42">
        <f>(((I1890/60)/60)/24)+DATE(1970,1,1)</f>
        <v>40330.207638888889</v>
      </c>
    </row>
    <row r="1891" spans="1:20" customFormat="1" ht="43.5" x14ac:dyDescent="0.35">
      <c r="A1891" s="9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3" t="s">
        <v>8219</v>
      </c>
      <c r="G1891" s="3" t="s">
        <v>8224</v>
      </c>
      <c r="H1891" s="3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3" t="s">
        <v>8279</v>
      </c>
      <c r="O1891" s="12">
        <f>E1891/D1891</f>
        <v>1.0660000000000001</v>
      </c>
      <c r="P1891" s="22">
        <f>IF(ISERROR(E1891/L1891),0,E1891/L1891)</f>
        <v>48.454545454545453</v>
      </c>
      <c r="Q1891" s="1" t="s">
        <v>8322</v>
      </c>
      <c r="R1891" s="39" t="s">
        <v>8324</v>
      </c>
      <c r="S1891" s="41">
        <f>(((J1891/60)/60)/24)+DATE(1970,1,1)</f>
        <v>41299.793356481481</v>
      </c>
      <c r="T1891" s="42">
        <f>(((I1891/60)/60)/24)+DATE(1970,1,1)</f>
        <v>41344.751689814817</v>
      </c>
    </row>
    <row r="1892" spans="1:20" customFormat="1" ht="43.5" x14ac:dyDescent="0.35">
      <c r="A1892" s="9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3" t="s">
        <v>8219</v>
      </c>
      <c r="G1892" s="3" t="s">
        <v>8224</v>
      </c>
      <c r="H1892" s="3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3" t="s">
        <v>8279</v>
      </c>
      <c r="O1892" s="12">
        <f>E1892/D1892</f>
        <v>1.4458441666666668</v>
      </c>
      <c r="P1892" s="22">
        <f>IF(ISERROR(E1892/L1892),0,E1892/L1892)</f>
        <v>70.5289837398374</v>
      </c>
      <c r="Q1892" s="1" t="s">
        <v>8322</v>
      </c>
      <c r="R1892" s="39" t="s">
        <v>8324</v>
      </c>
      <c r="S1892" s="41">
        <f>(((J1892/60)/60)/24)+DATE(1970,1,1)</f>
        <v>41228.786203703705</v>
      </c>
      <c r="T1892" s="42">
        <f>(((I1892/60)/60)/24)+DATE(1970,1,1)</f>
        <v>41258.786203703705</v>
      </c>
    </row>
    <row r="1893" spans="1:20" customFormat="1" ht="43.5" x14ac:dyDescent="0.35">
      <c r="A1893" s="9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3" t="s">
        <v>8219</v>
      </c>
      <c r="G1893" s="3" t="s">
        <v>8224</v>
      </c>
      <c r="H1893" s="3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3" t="s">
        <v>8279</v>
      </c>
      <c r="O1893" s="12">
        <f>E1893/D1893</f>
        <v>1.0555000000000001</v>
      </c>
      <c r="P1893" s="22">
        <f>IF(ISERROR(E1893/L1893),0,E1893/L1893)</f>
        <v>87.958333333333329</v>
      </c>
      <c r="Q1893" s="1" t="s">
        <v>8322</v>
      </c>
      <c r="R1893" s="39" t="s">
        <v>8324</v>
      </c>
      <c r="S1893" s="41">
        <f>(((J1893/60)/60)/24)+DATE(1970,1,1)</f>
        <v>40335.798078703701</v>
      </c>
      <c r="T1893" s="42">
        <f>(((I1893/60)/60)/24)+DATE(1970,1,1)</f>
        <v>40381.25</v>
      </c>
    </row>
    <row r="1894" spans="1:20" customFormat="1" ht="29" x14ac:dyDescent="0.35">
      <c r="A1894" s="9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3" t="s">
        <v>8219</v>
      </c>
      <c r="G1894" s="3" t="s">
        <v>8224</v>
      </c>
      <c r="H1894" s="3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3" t="s">
        <v>8279</v>
      </c>
      <c r="O1894" s="12">
        <f>E1894/D1894</f>
        <v>1.3660000000000001</v>
      </c>
      <c r="P1894" s="22">
        <f>IF(ISERROR(E1894/L1894),0,E1894/L1894)</f>
        <v>26.26923076923077</v>
      </c>
      <c r="Q1894" s="1" t="s">
        <v>8322</v>
      </c>
      <c r="R1894" s="39" t="s">
        <v>8324</v>
      </c>
      <c r="S1894" s="41">
        <f>(((J1894/60)/60)/24)+DATE(1970,1,1)</f>
        <v>40671.637511574074</v>
      </c>
      <c r="T1894" s="42">
        <f>(((I1894/60)/60)/24)+DATE(1970,1,1)</f>
        <v>40701.637511574074</v>
      </c>
    </row>
    <row r="1895" spans="1:20" customFormat="1" ht="43.5" x14ac:dyDescent="0.35">
      <c r="A1895" s="9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3" t="s">
        <v>8219</v>
      </c>
      <c r="G1895" s="3" t="s">
        <v>8224</v>
      </c>
      <c r="H1895" s="3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3" t="s">
        <v>8279</v>
      </c>
      <c r="O1895" s="12">
        <f>E1895/D1895</f>
        <v>1.04</v>
      </c>
      <c r="P1895" s="22">
        <f>IF(ISERROR(E1895/L1895),0,E1895/L1895)</f>
        <v>57.777777777777779</v>
      </c>
      <c r="Q1895" s="1" t="s">
        <v>8322</v>
      </c>
      <c r="R1895" s="39" t="s">
        <v>8324</v>
      </c>
      <c r="S1895" s="41">
        <f>(((J1895/60)/60)/24)+DATE(1970,1,1)</f>
        <v>40632.94195601852</v>
      </c>
      <c r="T1895" s="42">
        <f>(((I1895/60)/60)/24)+DATE(1970,1,1)</f>
        <v>40649.165972222225</v>
      </c>
    </row>
    <row r="1896" spans="1:20" customFormat="1" x14ac:dyDescent="0.35">
      <c r="A1896" s="9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3" t="s">
        <v>8219</v>
      </c>
      <c r="G1896" s="3" t="s">
        <v>8224</v>
      </c>
      <c r="H1896" s="3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3" t="s">
        <v>8279</v>
      </c>
      <c r="O1896" s="12">
        <f>E1896/D1896</f>
        <v>1.145</v>
      </c>
      <c r="P1896" s="22">
        <f>IF(ISERROR(E1896/L1896),0,E1896/L1896)</f>
        <v>57.25</v>
      </c>
      <c r="Q1896" s="1" t="s">
        <v>8322</v>
      </c>
      <c r="R1896" s="39" t="s">
        <v>8324</v>
      </c>
      <c r="S1896" s="41">
        <f>(((J1896/60)/60)/24)+DATE(1970,1,1)</f>
        <v>40920.904895833337</v>
      </c>
      <c r="T1896" s="42">
        <f>(((I1896/60)/60)/24)+DATE(1970,1,1)</f>
        <v>40951.904895833337</v>
      </c>
    </row>
    <row r="1897" spans="1:20" customFormat="1" ht="43.5" x14ac:dyDescent="0.35">
      <c r="A1897" s="9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3" t="s">
        <v>8219</v>
      </c>
      <c r="G1897" s="3" t="s">
        <v>8224</v>
      </c>
      <c r="H1897" s="3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3" t="s">
        <v>8279</v>
      </c>
      <c r="O1897" s="12">
        <f>E1897/D1897</f>
        <v>1.0171957671957672</v>
      </c>
      <c r="P1897" s="22">
        <f>IF(ISERROR(E1897/L1897),0,E1897/L1897)</f>
        <v>196.34042553191489</v>
      </c>
      <c r="Q1897" s="1" t="s">
        <v>8322</v>
      </c>
      <c r="R1897" s="39" t="s">
        <v>8324</v>
      </c>
      <c r="S1897" s="41">
        <f>(((J1897/60)/60)/24)+DATE(1970,1,1)</f>
        <v>42267.746782407412</v>
      </c>
      <c r="T1897" s="42">
        <f>(((I1897/60)/60)/24)+DATE(1970,1,1)</f>
        <v>42297.746782407412</v>
      </c>
    </row>
    <row r="1898" spans="1:20" customFormat="1" ht="43.5" x14ac:dyDescent="0.35">
      <c r="A1898" s="9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3" t="s">
        <v>8219</v>
      </c>
      <c r="G1898" s="3" t="s">
        <v>8224</v>
      </c>
      <c r="H1898" s="3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3" t="s">
        <v>8279</v>
      </c>
      <c r="O1898" s="12">
        <f>E1898/D1898</f>
        <v>1.2394678492239468</v>
      </c>
      <c r="P1898" s="22">
        <f>IF(ISERROR(E1898/L1898),0,E1898/L1898)</f>
        <v>43</v>
      </c>
      <c r="Q1898" s="1" t="s">
        <v>8322</v>
      </c>
      <c r="R1898" s="39" t="s">
        <v>8324</v>
      </c>
      <c r="S1898" s="41">
        <f>(((J1898/60)/60)/24)+DATE(1970,1,1)</f>
        <v>40981.710243055553</v>
      </c>
      <c r="T1898" s="42">
        <f>(((I1898/60)/60)/24)+DATE(1970,1,1)</f>
        <v>41011.710243055553</v>
      </c>
    </row>
    <row r="1899" spans="1:20" customFormat="1" ht="43.5" x14ac:dyDescent="0.35">
      <c r="A1899" s="9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3" t="s">
        <v>8219</v>
      </c>
      <c r="G1899" s="3" t="s">
        <v>8224</v>
      </c>
      <c r="H1899" s="3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3" t="s">
        <v>8279</v>
      </c>
      <c r="O1899" s="12">
        <f>E1899/D1899</f>
        <v>1.0245669291338582</v>
      </c>
      <c r="P1899" s="22">
        <f>IF(ISERROR(E1899/L1899),0,E1899/L1899)</f>
        <v>35.551912568306008</v>
      </c>
      <c r="Q1899" s="1" t="s">
        <v>8322</v>
      </c>
      <c r="R1899" s="39" t="s">
        <v>8324</v>
      </c>
      <c r="S1899" s="41">
        <f>(((J1899/60)/60)/24)+DATE(1970,1,1)</f>
        <v>41680.583402777782</v>
      </c>
      <c r="T1899" s="42">
        <f>(((I1899/60)/60)/24)+DATE(1970,1,1)</f>
        <v>41702.875</v>
      </c>
    </row>
    <row r="1900" spans="1:20" customFormat="1" ht="43.5" x14ac:dyDescent="0.35">
      <c r="A1900" s="9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3" t="s">
        <v>8219</v>
      </c>
      <c r="G1900" s="3" t="s">
        <v>8224</v>
      </c>
      <c r="H1900" s="3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3" t="s">
        <v>8279</v>
      </c>
      <c r="O1900" s="12">
        <f>E1900/D1900</f>
        <v>1.4450000000000001</v>
      </c>
      <c r="P1900" s="22">
        <f>IF(ISERROR(E1900/L1900),0,E1900/L1900)</f>
        <v>68.80952380952381</v>
      </c>
      <c r="Q1900" s="1" t="s">
        <v>8322</v>
      </c>
      <c r="R1900" s="39" t="s">
        <v>8324</v>
      </c>
      <c r="S1900" s="41">
        <f>(((J1900/60)/60)/24)+DATE(1970,1,1)</f>
        <v>42366.192974537036</v>
      </c>
      <c r="T1900" s="42">
        <f>(((I1900/60)/60)/24)+DATE(1970,1,1)</f>
        <v>42401.75</v>
      </c>
    </row>
    <row r="1901" spans="1:20" customFormat="1" ht="43.5" x14ac:dyDescent="0.35">
      <c r="A1901" s="9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3" t="s">
        <v>8219</v>
      </c>
      <c r="G1901" s="3" t="s">
        <v>8224</v>
      </c>
      <c r="H1901" s="3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3" t="s">
        <v>8279</v>
      </c>
      <c r="O1901" s="12">
        <f>E1901/D1901</f>
        <v>1.3333333333333333</v>
      </c>
      <c r="P1901" s="22">
        <f>IF(ISERROR(E1901/L1901),0,E1901/L1901)</f>
        <v>28.571428571428573</v>
      </c>
      <c r="Q1901" s="1" t="s">
        <v>8322</v>
      </c>
      <c r="R1901" s="39" t="s">
        <v>8324</v>
      </c>
      <c r="S1901" s="41">
        <f>(((J1901/60)/60)/24)+DATE(1970,1,1)</f>
        <v>42058.941736111112</v>
      </c>
      <c r="T1901" s="42">
        <f>(((I1901/60)/60)/24)+DATE(1970,1,1)</f>
        <v>42088.90006944444</v>
      </c>
    </row>
    <row r="1902" spans="1:20" customFormat="1" ht="43.5" x14ac:dyDescent="0.35">
      <c r="A1902" s="9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3" t="s">
        <v>8219</v>
      </c>
      <c r="G1902" s="3" t="s">
        <v>8224</v>
      </c>
      <c r="H1902" s="3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3" t="s">
        <v>8279</v>
      </c>
      <c r="O1902" s="12">
        <f>E1902/D1902</f>
        <v>1.0936440000000001</v>
      </c>
      <c r="P1902" s="22">
        <f>IF(ISERROR(E1902/L1902),0,E1902/L1902)</f>
        <v>50.631666666666668</v>
      </c>
      <c r="Q1902" s="1" t="s">
        <v>8322</v>
      </c>
      <c r="R1902" s="39" t="s">
        <v>8324</v>
      </c>
      <c r="S1902" s="41">
        <f>(((J1902/60)/60)/24)+DATE(1970,1,1)</f>
        <v>41160.871886574074</v>
      </c>
      <c r="T1902" s="42">
        <f>(((I1902/60)/60)/24)+DATE(1970,1,1)</f>
        <v>41188.415972222225</v>
      </c>
    </row>
    <row r="1903" spans="1:20" customFormat="1" ht="43.5" x14ac:dyDescent="0.35">
      <c r="A1903" s="9">
        <v>1901</v>
      </c>
      <c r="B1903" s="7" t="s">
        <v>1902</v>
      </c>
      <c r="C1903" s="7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2">
        <f>E1903/D1903</f>
        <v>2.696969696969697E-2</v>
      </c>
      <c r="P1903" s="22">
        <f>IF(ISERROR(E1903/L1903),0,E1903/L1903)</f>
        <v>106.8</v>
      </c>
      <c r="Q1903" s="1" t="s">
        <v>8317</v>
      </c>
      <c r="R1903" s="39" t="s">
        <v>8349</v>
      </c>
      <c r="S1903" s="41">
        <f>(((J1903/60)/60)/24)+DATE(1970,1,1)</f>
        <v>42116.54315972222</v>
      </c>
      <c r="T1903" s="42">
        <f>(((I1903/60)/60)/24)+DATE(1970,1,1)</f>
        <v>42146.541666666672</v>
      </c>
    </row>
    <row r="1904" spans="1:20" customFormat="1" ht="43.5" x14ac:dyDescent="0.35">
      <c r="A1904" s="9">
        <v>1902</v>
      </c>
      <c r="B1904" s="7" t="s">
        <v>1903</v>
      </c>
      <c r="C1904" s="7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2">
        <f>E1904/D1904</f>
        <v>1.2E-2</v>
      </c>
      <c r="P1904" s="22">
        <f>IF(ISERROR(E1904/L1904),0,E1904/L1904)</f>
        <v>4</v>
      </c>
      <c r="Q1904" s="1" t="s">
        <v>8317</v>
      </c>
      <c r="R1904" s="39" t="s">
        <v>8349</v>
      </c>
      <c r="S1904" s="41">
        <f>(((J1904/60)/60)/24)+DATE(1970,1,1)</f>
        <v>42037.789895833332</v>
      </c>
      <c r="T1904" s="42">
        <f>(((I1904/60)/60)/24)+DATE(1970,1,1)</f>
        <v>42067.789895833332</v>
      </c>
    </row>
    <row r="1905" spans="1:20" customFormat="1" ht="43.5" x14ac:dyDescent="0.35">
      <c r="A1905" s="9">
        <v>1903</v>
      </c>
      <c r="B1905" s="7" t="s">
        <v>1904</v>
      </c>
      <c r="C1905" s="7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2">
        <f>E1905/D1905</f>
        <v>0.46600000000000003</v>
      </c>
      <c r="P1905" s="22">
        <f>IF(ISERROR(E1905/L1905),0,E1905/L1905)</f>
        <v>34.097560975609753</v>
      </c>
      <c r="Q1905" s="1" t="s">
        <v>8317</v>
      </c>
      <c r="R1905" s="39" t="s">
        <v>8349</v>
      </c>
      <c r="S1905" s="41">
        <f>(((J1905/60)/60)/24)+DATE(1970,1,1)</f>
        <v>42702.770729166667</v>
      </c>
      <c r="T1905" s="42">
        <f>(((I1905/60)/60)/24)+DATE(1970,1,1)</f>
        <v>42762.770729166667</v>
      </c>
    </row>
    <row r="1906" spans="1:20" customFormat="1" ht="43.5" x14ac:dyDescent="0.35">
      <c r="A1906" s="9">
        <v>1904</v>
      </c>
      <c r="B1906" s="7" t="s">
        <v>1905</v>
      </c>
      <c r="C1906" s="7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2">
        <f>E1906/D1906</f>
        <v>1E-3</v>
      </c>
      <c r="P1906" s="22">
        <f>IF(ISERROR(E1906/L1906),0,E1906/L1906)</f>
        <v>25</v>
      </c>
      <c r="Q1906" s="1" t="s">
        <v>8317</v>
      </c>
      <c r="R1906" s="39" t="s">
        <v>8349</v>
      </c>
      <c r="S1906" s="41">
        <f>(((J1906/60)/60)/24)+DATE(1970,1,1)</f>
        <v>42326.685428240744</v>
      </c>
      <c r="T1906" s="42">
        <f>(((I1906/60)/60)/24)+DATE(1970,1,1)</f>
        <v>42371.685428240744</v>
      </c>
    </row>
    <row r="1907" spans="1:20" customFormat="1" ht="43.5" x14ac:dyDescent="0.35">
      <c r="A1907" s="9">
        <v>1905</v>
      </c>
      <c r="B1907" s="7" t="s">
        <v>1906</v>
      </c>
      <c r="C1907" s="7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2">
        <f>E1907/D1907</f>
        <v>1.6800000000000001E-3</v>
      </c>
      <c r="P1907" s="22">
        <f>IF(ISERROR(E1907/L1907),0,E1907/L1907)</f>
        <v>10.5</v>
      </c>
      <c r="Q1907" s="1" t="s">
        <v>8317</v>
      </c>
      <c r="R1907" s="39" t="s">
        <v>8349</v>
      </c>
      <c r="S1907" s="41">
        <f>(((J1907/60)/60)/24)+DATE(1970,1,1)</f>
        <v>41859.925856481481</v>
      </c>
      <c r="T1907" s="42">
        <f>(((I1907/60)/60)/24)+DATE(1970,1,1)</f>
        <v>41889.925856481481</v>
      </c>
    </row>
    <row r="1908" spans="1:20" customFormat="1" ht="43.5" x14ac:dyDescent="0.35">
      <c r="A1908" s="9">
        <v>1906</v>
      </c>
      <c r="B1908" s="7" t="s">
        <v>1907</v>
      </c>
      <c r="C1908" s="7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2">
        <f>E1908/D1908</f>
        <v>0.42759999999999998</v>
      </c>
      <c r="P1908" s="22">
        <f>IF(ISERROR(E1908/L1908),0,E1908/L1908)</f>
        <v>215.95959595959596</v>
      </c>
      <c r="Q1908" s="1" t="s">
        <v>8317</v>
      </c>
      <c r="R1908" s="39" t="s">
        <v>8349</v>
      </c>
      <c r="S1908" s="41">
        <f>(((J1908/60)/60)/24)+DATE(1970,1,1)</f>
        <v>42514.671099537038</v>
      </c>
      <c r="T1908" s="42">
        <f>(((I1908/60)/60)/24)+DATE(1970,1,1)</f>
        <v>42544.671099537038</v>
      </c>
    </row>
    <row r="1909" spans="1:20" customFormat="1" ht="43.5" x14ac:dyDescent="0.35">
      <c r="A1909" s="9">
        <v>1907</v>
      </c>
      <c r="B1909" s="7" t="s">
        <v>1908</v>
      </c>
      <c r="C1909" s="7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2">
        <f>E1909/D1909</f>
        <v>2.8333333333333335E-3</v>
      </c>
      <c r="P1909" s="22">
        <f>IF(ISERROR(E1909/L1909),0,E1909/L1909)</f>
        <v>21.25</v>
      </c>
      <c r="Q1909" s="1" t="s">
        <v>8317</v>
      </c>
      <c r="R1909" s="39" t="s">
        <v>8349</v>
      </c>
      <c r="S1909" s="41">
        <f>(((J1909/60)/60)/24)+DATE(1970,1,1)</f>
        <v>41767.587094907409</v>
      </c>
      <c r="T1909" s="42">
        <f>(((I1909/60)/60)/24)+DATE(1970,1,1)</f>
        <v>41782.587094907409</v>
      </c>
    </row>
    <row r="1910" spans="1:20" customFormat="1" ht="43.5" x14ac:dyDescent="0.35">
      <c r="A1910" s="9">
        <v>1908</v>
      </c>
      <c r="B1910" s="7" t="s">
        <v>1909</v>
      </c>
      <c r="C1910" s="7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2">
        <f>E1910/D1910</f>
        <v>1.7319999999999999E-2</v>
      </c>
      <c r="P1910" s="22">
        <f>IF(ISERROR(E1910/L1910),0,E1910/L1910)</f>
        <v>108.25</v>
      </c>
      <c r="Q1910" s="1" t="s">
        <v>8317</v>
      </c>
      <c r="R1910" s="39" t="s">
        <v>8349</v>
      </c>
      <c r="S1910" s="41">
        <f>(((J1910/60)/60)/24)+DATE(1970,1,1)</f>
        <v>42703.917824074073</v>
      </c>
      <c r="T1910" s="42">
        <f>(((I1910/60)/60)/24)+DATE(1970,1,1)</f>
        <v>42733.917824074073</v>
      </c>
    </row>
    <row r="1911" spans="1:20" customFormat="1" ht="43.5" x14ac:dyDescent="0.35">
      <c r="A1911" s="9">
        <v>1909</v>
      </c>
      <c r="B1911" s="7" t="s">
        <v>1910</v>
      </c>
      <c r="C1911" s="7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2">
        <f>E1911/D1911</f>
        <v>0.14111428571428572</v>
      </c>
      <c r="P1911" s="22">
        <f>IF(ISERROR(E1911/L1911),0,E1911/L1911)</f>
        <v>129.97368421052633</v>
      </c>
      <c r="Q1911" s="1" t="s">
        <v>8317</v>
      </c>
      <c r="R1911" s="39" t="s">
        <v>8349</v>
      </c>
      <c r="S1911" s="41">
        <f>(((J1911/60)/60)/24)+DATE(1970,1,1)</f>
        <v>41905.429155092592</v>
      </c>
      <c r="T1911" s="42">
        <f>(((I1911/60)/60)/24)+DATE(1970,1,1)</f>
        <v>41935.429155092592</v>
      </c>
    </row>
    <row r="1912" spans="1:20" customFormat="1" ht="43.5" x14ac:dyDescent="0.35">
      <c r="A1912" s="9">
        <v>1910</v>
      </c>
      <c r="B1912" s="7" t="s">
        <v>1911</v>
      </c>
      <c r="C1912" s="7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2">
        <f>E1912/D1912</f>
        <v>0.39395294117647056</v>
      </c>
      <c r="P1912" s="22">
        <f>IF(ISERROR(E1912/L1912),0,E1912/L1912)</f>
        <v>117.49473684210527</v>
      </c>
      <c r="Q1912" s="1" t="s">
        <v>8317</v>
      </c>
      <c r="R1912" s="39" t="s">
        <v>8349</v>
      </c>
      <c r="S1912" s="41">
        <f>(((J1912/60)/60)/24)+DATE(1970,1,1)</f>
        <v>42264.963159722218</v>
      </c>
      <c r="T1912" s="42">
        <f>(((I1912/60)/60)/24)+DATE(1970,1,1)</f>
        <v>42308.947916666672</v>
      </c>
    </row>
    <row r="1913" spans="1:20" customFormat="1" ht="43.5" x14ac:dyDescent="0.35">
      <c r="A1913" s="9">
        <v>1911</v>
      </c>
      <c r="B1913" s="7" t="s">
        <v>1912</v>
      </c>
      <c r="C1913" s="7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2">
        <f>E1913/D1913</f>
        <v>2.3529411764705883E-4</v>
      </c>
      <c r="P1913" s="22">
        <f>IF(ISERROR(E1913/L1913),0,E1913/L1913)</f>
        <v>10</v>
      </c>
      <c r="Q1913" s="1" t="s">
        <v>8317</v>
      </c>
      <c r="R1913" s="39" t="s">
        <v>8349</v>
      </c>
      <c r="S1913" s="41">
        <f>(((J1913/60)/60)/24)+DATE(1970,1,1)</f>
        <v>41830.033958333333</v>
      </c>
      <c r="T1913" s="42">
        <f>(((I1913/60)/60)/24)+DATE(1970,1,1)</f>
        <v>41860.033958333333</v>
      </c>
    </row>
    <row r="1914" spans="1:20" customFormat="1" ht="43.5" x14ac:dyDescent="0.35">
      <c r="A1914" s="9">
        <v>1912</v>
      </c>
      <c r="B1914" s="7" t="s">
        <v>1913</v>
      </c>
      <c r="C1914" s="7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2">
        <f>E1914/D1914</f>
        <v>0.59299999999999997</v>
      </c>
      <c r="P1914" s="22">
        <f>IF(ISERROR(E1914/L1914),0,E1914/L1914)</f>
        <v>70.595238095238102</v>
      </c>
      <c r="Q1914" s="1" t="s">
        <v>8317</v>
      </c>
      <c r="R1914" s="39" t="s">
        <v>8349</v>
      </c>
      <c r="S1914" s="41">
        <f>(((J1914/60)/60)/24)+DATE(1970,1,1)</f>
        <v>42129.226388888885</v>
      </c>
      <c r="T1914" s="42">
        <f>(((I1914/60)/60)/24)+DATE(1970,1,1)</f>
        <v>42159.226388888885</v>
      </c>
    </row>
    <row r="1915" spans="1:20" customFormat="1" ht="29" x14ac:dyDescent="0.35">
      <c r="A1915" s="9">
        <v>1913</v>
      </c>
      <c r="B1915" s="7" t="s">
        <v>1914</v>
      </c>
      <c r="C1915" s="7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2">
        <f>E1915/D1915</f>
        <v>1.3270833333333334E-2</v>
      </c>
      <c r="P1915" s="22">
        <f>IF(ISERROR(E1915/L1915),0,E1915/L1915)</f>
        <v>24.5</v>
      </c>
      <c r="Q1915" s="1" t="s">
        <v>8317</v>
      </c>
      <c r="R1915" s="39" t="s">
        <v>8349</v>
      </c>
      <c r="S1915" s="41">
        <f>(((J1915/60)/60)/24)+DATE(1970,1,1)</f>
        <v>41890.511319444442</v>
      </c>
      <c r="T1915" s="42">
        <f>(((I1915/60)/60)/24)+DATE(1970,1,1)</f>
        <v>41920.511319444442</v>
      </c>
    </row>
    <row r="1916" spans="1:20" customFormat="1" ht="43.5" x14ac:dyDescent="0.35">
      <c r="A1916" s="9">
        <v>1914</v>
      </c>
      <c r="B1916" s="7" t="s">
        <v>1915</v>
      </c>
      <c r="C1916" s="7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2">
        <f>E1916/D1916</f>
        <v>9.0090090090090086E-2</v>
      </c>
      <c r="P1916" s="22">
        <f>IF(ISERROR(E1916/L1916),0,E1916/L1916)</f>
        <v>30</v>
      </c>
      <c r="Q1916" s="1" t="s">
        <v>8317</v>
      </c>
      <c r="R1916" s="39" t="s">
        <v>8349</v>
      </c>
      <c r="S1916" s="41">
        <f>(((J1916/60)/60)/24)+DATE(1970,1,1)</f>
        <v>41929.174456018518</v>
      </c>
      <c r="T1916" s="42">
        <f>(((I1916/60)/60)/24)+DATE(1970,1,1)</f>
        <v>41944.165972222225</v>
      </c>
    </row>
    <row r="1917" spans="1:20" customFormat="1" ht="43.5" x14ac:dyDescent="0.35">
      <c r="A1917" s="9">
        <v>1915</v>
      </c>
      <c r="B1917" s="7" t="s">
        <v>1916</v>
      </c>
      <c r="C1917" s="7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2">
        <f>E1917/D1917</f>
        <v>1.6E-2</v>
      </c>
      <c r="P1917" s="22">
        <f>IF(ISERROR(E1917/L1917),0,E1917/L1917)</f>
        <v>2</v>
      </c>
      <c r="Q1917" s="1" t="s">
        <v>8317</v>
      </c>
      <c r="R1917" s="39" t="s">
        <v>8349</v>
      </c>
      <c r="S1917" s="41">
        <f>(((J1917/60)/60)/24)+DATE(1970,1,1)</f>
        <v>41864.04886574074</v>
      </c>
      <c r="T1917" s="42">
        <f>(((I1917/60)/60)/24)+DATE(1970,1,1)</f>
        <v>41884.04886574074</v>
      </c>
    </row>
    <row r="1918" spans="1:20" customFormat="1" ht="29" x14ac:dyDescent="0.35">
      <c r="A1918" s="9">
        <v>1916</v>
      </c>
      <c r="B1918" s="7" t="s">
        <v>1917</v>
      </c>
      <c r="C1918" s="7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2">
        <f>E1918/D1918</f>
        <v>5.1000000000000004E-3</v>
      </c>
      <c r="P1918" s="22">
        <f>IF(ISERROR(E1918/L1918),0,E1918/L1918)</f>
        <v>17</v>
      </c>
      <c r="Q1918" s="1" t="s">
        <v>8317</v>
      </c>
      <c r="R1918" s="39" t="s">
        <v>8349</v>
      </c>
      <c r="S1918" s="41">
        <f>(((J1918/60)/60)/24)+DATE(1970,1,1)</f>
        <v>42656.717303240745</v>
      </c>
      <c r="T1918" s="42">
        <f>(((I1918/60)/60)/24)+DATE(1970,1,1)</f>
        <v>42681.758969907409</v>
      </c>
    </row>
    <row r="1919" spans="1:20" customFormat="1" ht="29" x14ac:dyDescent="0.35">
      <c r="A1919" s="9">
        <v>1917</v>
      </c>
      <c r="B1919" s="7" t="s">
        <v>1918</v>
      </c>
      <c r="C1919" s="7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2">
        <f>E1919/D1919</f>
        <v>0.52570512820512816</v>
      </c>
      <c r="P1919" s="22">
        <f>IF(ISERROR(E1919/L1919),0,E1919/L1919)</f>
        <v>2928.9285714285716</v>
      </c>
      <c r="Q1919" s="1" t="s">
        <v>8317</v>
      </c>
      <c r="R1919" s="39" t="s">
        <v>8349</v>
      </c>
      <c r="S1919" s="41">
        <f>(((J1919/60)/60)/24)+DATE(1970,1,1)</f>
        <v>42746.270057870366</v>
      </c>
      <c r="T1919" s="42">
        <f>(((I1919/60)/60)/24)+DATE(1970,1,1)</f>
        <v>42776.270057870366</v>
      </c>
    </row>
    <row r="1920" spans="1:20" customFormat="1" ht="43.5" x14ac:dyDescent="0.35">
      <c r="A1920" s="9">
        <v>1918</v>
      </c>
      <c r="B1920" s="7" t="s">
        <v>1919</v>
      </c>
      <c r="C1920" s="7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2">
        <f>E1920/D1920</f>
        <v>1.04E-2</v>
      </c>
      <c r="P1920" s="22">
        <f>IF(ISERROR(E1920/L1920),0,E1920/L1920)</f>
        <v>28.888888888888889</v>
      </c>
      <c r="Q1920" s="1" t="s">
        <v>8317</v>
      </c>
      <c r="R1920" s="39" t="s">
        <v>8349</v>
      </c>
      <c r="S1920" s="41">
        <f>(((J1920/60)/60)/24)+DATE(1970,1,1)</f>
        <v>41828.789942129632</v>
      </c>
      <c r="T1920" s="42">
        <f>(((I1920/60)/60)/24)+DATE(1970,1,1)</f>
        <v>41863.789942129632</v>
      </c>
    </row>
    <row r="1921" spans="1:20" customFormat="1" ht="43.5" x14ac:dyDescent="0.35">
      <c r="A1921" s="9">
        <v>1919</v>
      </c>
      <c r="B1921" s="7" t="s">
        <v>1920</v>
      </c>
      <c r="C1921" s="7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2">
        <f>E1921/D1921</f>
        <v>0.47399999999999998</v>
      </c>
      <c r="P1921" s="22">
        <f>IF(ISERROR(E1921/L1921),0,E1921/L1921)</f>
        <v>29.625</v>
      </c>
      <c r="Q1921" s="1" t="s">
        <v>8317</v>
      </c>
      <c r="R1921" s="39" t="s">
        <v>8349</v>
      </c>
      <c r="S1921" s="41">
        <f>(((J1921/60)/60)/24)+DATE(1970,1,1)</f>
        <v>42113.875567129624</v>
      </c>
      <c r="T1921" s="42">
        <f>(((I1921/60)/60)/24)+DATE(1970,1,1)</f>
        <v>42143.875567129624</v>
      </c>
    </row>
    <row r="1922" spans="1:20" customFormat="1" ht="29" x14ac:dyDescent="0.35">
      <c r="A1922" s="9">
        <v>1920</v>
      </c>
      <c r="B1922" s="7" t="s">
        <v>1921</v>
      </c>
      <c r="C1922" s="7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2">
        <f>E1922/D1922</f>
        <v>0.43030000000000002</v>
      </c>
      <c r="P1922" s="22">
        <f>IF(ISERROR(E1922/L1922),0,E1922/L1922)</f>
        <v>40.980952380952381</v>
      </c>
      <c r="Q1922" s="1" t="s">
        <v>8317</v>
      </c>
      <c r="R1922" s="39" t="s">
        <v>8349</v>
      </c>
      <c r="S1922" s="41">
        <f>(((J1922/60)/60)/24)+DATE(1970,1,1)</f>
        <v>42270.875706018516</v>
      </c>
      <c r="T1922" s="42">
        <f>(((I1922/60)/60)/24)+DATE(1970,1,1)</f>
        <v>42298.958333333328</v>
      </c>
    </row>
    <row r="1923" spans="1:20" customFormat="1" ht="29" x14ac:dyDescent="0.35">
      <c r="A1923" s="9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3" t="s">
        <v>8219</v>
      </c>
      <c r="G1923" s="3" t="s">
        <v>8224</v>
      </c>
      <c r="H1923" s="3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3" t="s">
        <v>8279</v>
      </c>
      <c r="O1923" s="12">
        <f>E1923/D1923</f>
        <v>1.3680000000000001</v>
      </c>
      <c r="P1923" s="22">
        <f>IF(ISERROR(E1923/L1923),0,E1923/L1923)</f>
        <v>54</v>
      </c>
      <c r="Q1923" s="1" t="s">
        <v>8322</v>
      </c>
      <c r="R1923" s="39" t="s">
        <v>8324</v>
      </c>
      <c r="S1923" s="41">
        <f>(((J1923/60)/60)/24)+DATE(1970,1,1)</f>
        <v>41074.221562500003</v>
      </c>
      <c r="T1923" s="42">
        <f>(((I1923/60)/60)/24)+DATE(1970,1,1)</f>
        <v>41104.221562500003</v>
      </c>
    </row>
    <row r="1924" spans="1:20" customFormat="1" ht="43.5" x14ac:dyDescent="0.35">
      <c r="A1924" s="9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3" t="s">
        <v>8219</v>
      </c>
      <c r="G1924" s="3" t="s">
        <v>8224</v>
      </c>
      <c r="H1924" s="3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3" t="s">
        <v>8279</v>
      </c>
      <c r="O1924" s="12">
        <f>E1924/D1924</f>
        <v>1.1555</v>
      </c>
      <c r="P1924" s="22">
        <f>IF(ISERROR(E1924/L1924),0,E1924/L1924)</f>
        <v>36.109375</v>
      </c>
      <c r="Q1924" s="1" t="s">
        <v>8322</v>
      </c>
      <c r="R1924" s="39" t="s">
        <v>8324</v>
      </c>
      <c r="S1924" s="41">
        <f>(((J1924/60)/60)/24)+DATE(1970,1,1)</f>
        <v>41590.255868055552</v>
      </c>
      <c r="T1924" s="42">
        <f>(((I1924/60)/60)/24)+DATE(1970,1,1)</f>
        <v>41620.255868055552</v>
      </c>
    </row>
    <row r="1925" spans="1:20" customFormat="1" ht="29" x14ac:dyDescent="0.35">
      <c r="A1925" s="9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3" t="s">
        <v>8219</v>
      </c>
      <c r="G1925" s="3" t="s">
        <v>8224</v>
      </c>
      <c r="H1925" s="3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3" t="s">
        <v>8279</v>
      </c>
      <c r="O1925" s="12">
        <f>E1925/D1925</f>
        <v>2.4079999999999999</v>
      </c>
      <c r="P1925" s="22">
        <f>IF(ISERROR(E1925/L1925),0,E1925/L1925)</f>
        <v>23.153846153846153</v>
      </c>
      <c r="Q1925" s="1" t="s">
        <v>8322</v>
      </c>
      <c r="R1925" s="39" t="s">
        <v>8324</v>
      </c>
      <c r="S1925" s="41">
        <f>(((J1925/60)/60)/24)+DATE(1970,1,1)</f>
        <v>40772.848749999997</v>
      </c>
      <c r="T1925" s="42">
        <f>(((I1925/60)/60)/24)+DATE(1970,1,1)</f>
        <v>40813.207638888889</v>
      </c>
    </row>
    <row r="1926" spans="1:20" customFormat="1" ht="43.5" x14ac:dyDescent="0.35">
      <c r="A1926" s="9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3" t="s">
        <v>8219</v>
      </c>
      <c r="G1926" s="3" t="s">
        <v>8224</v>
      </c>
      <c r="H1926" s="3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3" t="s">
        <v>8279</v>
      </c>
      <c r="O1926" s="12">
        <f>E1926/D1926</f>
        <v>1.1439999999999999</v>
      </c>
      <c r="P1926" s="22">
        <f>IF(ISERROR(E1926/L1926),0,E1926/L1926)</f>
        <v>104</v>
      </c>
      <c r="Q1926" s="1" t="s">
        <v>8322</v>
      </c>
      <c r="R1926" s="39" t="s">
        <v>8324</v>
      </c>
      <c r="S1926" s="41">
        <f>(((J1926/60)/60)/24)+DATE(1970,1,1)</f>
        <v>41626.761053240742</v>
      </c>
      <c r="T1926" s="42">
        <f>(((I1926/60)/60)/24)+DATE(1970,1,1)</f>
        <v>41654.814583333333</v>
      </c>
    </row>
    <row r="1927" spans="1:20" customFormat="1" ht="29" x14ac:dyDescent="0.35">
      <c r="A1927" s="9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3" t="s">
        <v>8219</v>
      </c>
      <c r="G1927" s="3" t="s">
        <v>8224</v>
      </c>
      <c r="H1927" s="3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3" t="s">
        <v>8279</v>
      </c>
      <c r="O1927" s="12">
        <f>E1927/D1927</f>
        <v>1.1033333333333333</v>
      </c>
      <c r="P1927" s="22">
        <f>IF(ISERROR(E1927/L1927),0,E1927/L1927)</f>
        <v>31.826923076923077</v>
      </c>
      <c r="Q1927" s="1" t="s">
        <v>8322</v>
      </c>
      <c r="R1927" s="39" t="s">
        <v>8324</v>
      </c>
      <c r="S1927" s="41">
        <f>(((J1927/60)/60)/24)+DATE(1970,1,1)</f>
        <v>41535.90148148148</v>
      </c>
      <c r="T1927" s="42">
        <f>(((I1927/60)/60)/24)+DATE(1970,1,1)</f>
        <v>41558</v>
      </c>
    </row>
    <row r="1928" spans="1:20" customFormat="1" ht="43.5" x14ac:dyDescent="0.35">
      <c r="A1928" s="9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3" t="s">
        <v>8219</v>
      </c>
      <c r="G1928" s="3" t="s">
        <v>8224</v>
      </c>
      <c r="H1928" s="3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3" t="s">
        <v>8279</v>
      </c>
      <c r="O1928" s="12">
        <f>E1928/D1928</f>
        <v>1.9537933333333333</v>
      </c>
      <c r="P1928" s="22">
        <f>IF(ISERROR(E1928/L1928),0,E1928/L1928)</f>
        <v>27.3896261682243</v>
      </c>
      <c r="Q1928" s="1" t="s">
        <v>8322</v>
      </c>
      <c r="R1928" s="39" t="s">
        <v>8324</v>
      </c>
      <c r="S1928" s="41">
        <f>(((J1928/60)/60)/24)+DATE(1970,1,1)</f>
        <v>40456.954351851848</v>
      </c>
      <c r="T1928" s="42">
        <f>(((I1928/60)/60)/24)+DATE(1970,1,1)</f>
        <v>40484.018055555556</v>
      </c>
    </row>
    <row r="1929" spans="1:20" customFormat="1" x14ac:dyDescent="0.35">
      <c r="A1929" s="9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3" t="s">
        <v>8219</v>
      </c>
      <c r="G1929" s="3" t="s">
        <v>8224</v>
      </c>
      <c r="H1929" s="3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3" t="s">
        <v>8279</v>
      </c>
      <c r="O1929" s="12">
        <f>E1929/D1929</f>
        <v>1.0333333333333334</v>
      </c>
      <c r="P1929" s="22">
        <f>IF(ISERROR(E1929/L1929),0,E1929/L1929)</f>
        <v>56.363636363636367</v>
      </c>
      <c r="Q1929" s="1" t="s">
        <v>8322</v>
      </c>
      <c r="R1929" s="39" t="s">
        <v>8324</v>
      </c>
      <c r="S1929" s="41">
        <f>(((J1929/60)/60)/24)+DATE(1970,1,1)</f>
        <v>40960.861562500002</v>
      </c>
      <c r="T1929" s="42">
        <f>(((I1929/60)/60)/24)+DATE(1970,1,1)</f>
        <v>40976.207638888889</v>
      </c>
    </row>
    <row r="1930" spans="1:20" customFormat="1" ht="29" x14ac:dyDescent="0.35">
      <c r="A1930" s="9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3" t="s">
        <v>8219</v>
      </c>
      <c r="G1930" s="3" t="s">
        <v>8224</v>
      </c>
      <c r="H1930" s="3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3" t="s">
        <v>8279</v>
      </c>
      <c r="O1930" s="12">
        <f>E1930/D1930</f>
        <v>1.031372549019608</v>
      </c>
      <c r="P1930" s="22">
        <f>IF(ISERROR(E1930/L1930),0,E1930/L1930)</f>
        <v>77.352941176470594</v>
      </c>
      <c r="Q1930" s="1" t="s">
        <v>8322</v>
      </c>
      <c r="R1930" s="39" t="s">
        <v>8324</v>
      </c>
      <c r="S1930" s="41">
        <f>(((J1930/60)/60)/24)+DATE(1970,1,1)</f>
        <v>41371.648078703707</v>
      </c>
      <c r="T1930" s="42">
        <f>(((I1930/60)/60)/24)+DATE(1970,1,1)</f>
        <v>41401.648078703707</v>
      </c>
    </row>
    <row r="1931" spans="1:20" customFormat="1" ht="43.5" x14ac:dyDescent="0.35">
      <c r="A1931" s="9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3" t="s">
        <v>8219</v>
      </c>
      <c r="G1931" s="3" t="s">
        <v>8224</v>
      </c>
      <c r="H1931" s="3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3" t="s">
        <v>8279</v>
      </c>
      <c r="O1931" s="12">
        <f>E1931/D1931</f>
        <v>1.003125</v>
      </c>
      <c r="P1931" s="22">
        <f>IF(ISERROR(E1931/L1931),0,E1931/L1931)</f>
        <v>42.8</v>
      </c>
      <c r="Q1931" s="1" t="s">
        <v>8322</v>
      </c>
      <c r="R1931" s="39" t="s">
        <v>8324</v>
      </c>
      <c r="S1931" s="41">
        <f>(((J1931/60)/60)/24)+DATE(1970,1,1)</f>
        <v>40687.021597222221</v>
      </c>
      <c r="T1931" s="42">
        <f>(((I1931/60)/60)/24)+DATE(1970,1,1)</f>
        <v>40729.021597222221</v>
      </c>
    </row>
    <row r="1932" spans="1:20" customFormat="1" ht="29" x14ac:dyDescent="0.35">
      <c r="A1932" s="9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3" t="s">
        <v>8219</v>
      </c>
      <c r="G1932" s="3" t="s">
        <v>8224</v>
      </c>
      <c r="H1932" s="3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3" t="s">
        <v>8279</v>
      </c>
      <c r="O1932" s="12">
        <f>E1932/D1932</f>
        <v>1.27</v>
      </c>
      <c r="P1932" s="22">
        <f>IF(ISERROR(E1932/L1932),0,E1932/L1932)</f>
        <v>48.846153846153847</v>
      </c>
      <c r="Q1932" s="1" t="s">
        <v>8322</v>
      </c>
      <c r="R1932" s="39" t="s">
        <v>8324</v>
      </c>
      <c r="S1932" s="41">
        <f>(((J1932/60)/60)/24)+DATE(1970,1,1)</f>
        <v>41402.558819444443</v>
      </c>
      <c r="T1932" s="42">
        <f>(((I1932/60)/60)/24)+DATE(1970,1,1)</f>
        <v>41462.558819444443</v>
      </c>
    </row>
    <row r="1933" spans="1:20" customFormat="1" ht="29" x14ac:dyDescent="0.35">
      <c r="A1933" s="9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3" t="s">
        <v>8219</v>
      </c>
      <c r="G1933" s="3" t="s">
        <v>8224</v>
      </c>
      <c r="H1933" s="3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3" t="s">
        <v>8279</v>
      </c>
      <c r="O1933" s="12">
        <f>E1933/D1933</f>
        <v>1.20601</v>
      </c>
      <c r="P1933" s="22">
        <f>IF(ISERROR(E1933/L1933),0,E1933/L1933)</f>
        <v>48.240400000000001</v>
      </c>
      <c r="Q1933" s="1" t="s">
        <v>8322</v>
      </c>
      <c r="R1933" s="39" t="s">
        <v>8324</v>
      </c>
      <c r="S1933" s="41">
        <f>(((J1933/60)/60)/24)+DATE(1970,1,1)</f>
        <v>41037.892465277779</v>
      </c>
      <c r="T1933" s="42">
        <f>(((I1933/60)/60)/24)+DATE(1970,1,1)</f>
        <v>41051.145833333336</v>
      </c>
    </row>
    <row r="1934" spans="1:20" customFormat="1" ht="43.5" x14ac:dyDescent="0.35">
      <c r="A1934" s="9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3" t="s">
        <v>8219</v>
      </c>
      <c r="G1934" s="3" t="s">
        <v>8224</v>
      </c>
      <c r="H1934" s="3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3" t="s">
        <v>8279</v>
      </c>
      <c r="O1934" s="12">
        <f>E1934/D1934</f>
        <v>1.0699047619047619</v>
      </c>
      <c r="P1934" s="22">
        <f>IF(ISERROR(E1934/L1934),0,E1934/L1934)</f>
        <v>70.212500000000006</v>
      </c>
      <c r="Q1934" s="1" t="s">
        <v>8322</v>
      </c>
      <c r="R1934" s="39" t="s">
        <v>8324</v>
      </c>
      <c r="S1934" s="41">
        <f>(((J1934/60)/60)/24)+DATE(1970,1,1)</f>
        <v>40911.809872685182</v>
      </c>
      <c r="T1934" s="42">
        <f>(((I1934/60)/60)/24)+DATE(1970,1,1)</f>
        <v>40932.809872685182</v>
      </c>
    </row>
    <row r="1935" spans="1:20" customFormat="1" ht="43.5" x14ac:dyDescent="0.35">
      <c r="A1935" s="9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3" t="s">
        <v>8219</v>
      </c>
      <c r="G1935" s="3" t="s">
        <v>8224</v>
      </c>
      <c r="H1935" s="3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3" t="s">
        <v>8279</v>
      </c>
      <c r="O1935" s="12">
        <f>E1935/D1935</f>
        <v>1.7243333333333333</v>
      </c>
      <c r="P1935" s="22">
        <f>IF(ISERROR(E1935/L1935),0,E1935/L1935)</f>
        <v>94.054545454545448</v>
      </c>
      <c r="Q1935" s="1" t="s">
        <v>8322</v>
      </c>
      <c r="R1935" s="39" t="s">
        <v>8324</v>
      </c>
      <c r="S1935" s="41">
        <f>(((J1935/60)/60)/24)+DATE(1970,1,1)</f>
        <v>41879.130868055552</v>
      </c>
      <c r="T1935" s="42">
        <f>(((I1935/60)/60)/24)+DATE(1970,1,1)</f>
        <v>41909.130868055552</v>
      </c>
    </row>
    <row r="1936" spans="1:20" customFormat="1" ht="43.5" x14ac:dyDescent="0.35">
      <c r="A1936" s="9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3" t="s">
        <v>8219</v>
      </c>
      <c r="G1936" s="3" t="s">
        <v>8224</v>
      </c>
      <c r="H1936" s="3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3" t="s">
        <v>8279</v>
      </c>
      <c r="O1936" s="12">
        <f>E1936/D1936</f>
        <v>1.2362</v>
      </c>
      <c r="P1936" s="22">
        <f>IF(ISERROR(E1936/L1936),0,E1936/L1936)</f>
        <v>80.272727272727266</v>
      </c>
      <c r="Q1936" s="1" t="s">
        <v>8322</v>
      </c>
      <c r="R1936" s="39" t="s">
        <v>8324</v>
      </c>
      <c r="S1936" s="41">
        <f>(((J1936/60)/60)/24)+DATE(1970,1,1)</f>
        <v>40865.867141203707</v>
      </c>
      <c r="T1936" s="42">
        <f>(((I1936/60)/60)/24)+DATE(1970,1,1)</f>
        <v>40902.208333333336</v>
      </c>
    </row>
    <row r="1937" spans="1:20" customFormat="1" ht="43.5" x14ac:dyDescent="0.35">
      <c r="A1937" s="9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3" t="s">
        <v>8219</v>
      </c>
      <c r="G1937" s="3" t="s">
        <v>8224</v>
      </c>
      <c r="H1937" s="3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3" t="s">
        <v>8279</v>
      </c>
      <c r="O1937" s="12">
        <f>E1937/D1937</f>
        <v>1.0840000000000001</v>
      </c>
      <c r="P1937" s="22">
        <f>IF(ISERROR(E1937/L1937),0,E1937/L1937)</f>
        <v>54.2</v>
      </c>
      <c r="Q1937" s="1" t="s">
        <v>8322</v>
      </c>
      <c r="R1937" s="39" t="s">
        <v>8324</v>
      </c>
      <c r="S1937" s="41">
        <f>(((J1937/60)/60)/24)+DATE(1970,1,1)</f>
        <v>41773.932534722226</v>
      </c>
      <c r="T1937" s="42">
        <f>(((I1937/60)/60)/24)+DATE(1970,1,1)</f>
        <v>41811.207638888889</v>
      </c>
    </row>
    <row r="1938" spans="1:20" customFormat="1" ht="43.5" x14ac:dyDescent="0.35">
      <c r="A1938" s="9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3" t="s">
        <v>8219</v>
      </c>
      <c r="G1938" s="3" t="s">
        <v>8224</v>
      </c>
      <c r="H1938" s="3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3" t="s">
        <v>8279</v>
      </c>
      <c r="O1938" s="12">
        <f>E1938/D1938</f>
        <v>1.1652013333333333</v>
      </c>
      <c r="P1938" s="22">
        <f>IF(ISERROR(E1938/L1938),0,E1938/L1938)</f>
        <v>60.26903448275862</v>
      </c>
      <c r="Q1938" s="1" t="s">
        <v>8322</v>
      </c>
      <c r="R1938" s="39" t="s">
        <v>8324</v>
      </c>
      <c r="S1938" s="41">
        <f>(((J1938/60)/60)/24)+DATE(1970,1,1)</f>
        <v>40852.889699074076</v>
      </c>
      <c r="T1938" s="42">
        <f>(((I1938/60)/60)/24)+DATE(1970,1,1)</f>
        <v>40883.249305555553</v>
      </c>
    </row>
    <row r="1939" spans="1:20" customFormat="1" ht="43.5" x14ac:dyDescent="0.35">
      <c r="A1939" s="9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3" t="s">
        <v>8219</v>
      </c>
      <c r="G1939" s="3" t="s">
        <v>8224</v>
      </c>
      <c r="H1939" s="3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3" t="s">
        <v>8279</v>
      </c>
      <c r="O1939" s="12">
        <f>E1939/D1939</f>
        <v>1.8724499999999999</v>
      </c>
      <c r="P1939" s="22">
        <f>IF(ISERROR(E1939/L1939),0,E1939/L1939)</f>
        <v>38.740344827586206</v>
      </c>
      <c r="Q1939" s="1" t="s">
        <v>8322</v>
      </c>
      <c r="R1939" s="39" t="s">
        <v>8324</v>
      </c>
      <c r="S1939" s="41">
        <f>(((J1939/60)/60)/24)+DATE(1970,1,1)</f>
        <v>41059.118993055556</v>
      </c>
      <c r="T1939" s="42">
        <f>(((I1939/60)/60)/24)+DATE(1970,1,1)</f>
        <v>41075.165972222225</v>
      </c>
    </row>
    <row r="1940" spans="1:20" customFormat="1" ht="43.5" x14ac:dyDescent="0.35">
      <c r="A1940" s="9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3" t="s">
        <v>8219</v>
      </c>
      <c r="G1940" s="3" t="s">
        <v>8224</v>
      </c>
      <c r="H1940" s="3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3" t="s">
        <v>8279</v>
      </c>
      <c r="O1940" s="12">
        <f>E1940/D1940</f>
        <v>1.1593333333333333</v>
      </c>
      <c r="P1940" s="22">
        <f>IF(ISERROR(E1940/L1940),0,E1940/L1940)</f>
        <v>152.54385964912279</v>
      </c>
      <c r="Q1940" s="1" t="s">
        <v>8322</v>
      </c>
      <c r="R1940" s="39" t="s">
        <v>8324</v>
      </c>
      <c r="S1940" s="41">
        <f>(((J1940/60)/60)/24)+DATE(1970,1,1)</f>
        <v>41426.259618055556</v>
      </c>
      <c r="T1940" s="42">
        <f>(((I1940/60)/60)/24)+DATE(1970,1,1)</f>
        <v>41457.208333333336</v>
      </c>
    </row>
    <row r="1941" spans="1:20" customFormat="1" ht="43.5" x14ac:dyDescent="0.35">
      <c r="A1941" s="9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3" t="s">
        <v>8219</v>
      </c>
      <c r="G1941" s="3" t="s">
        <v>8224</v>
      </c>
      <c r="H1941" s="3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3" t="s">
        <v>8279</v>
      </c>
      <c r="O1941" s="12">
        <f>E1941/D1941</f>
        <v>1.107</v>
      </c>
      <c r="P1941" s="22">
        <f>IF(ISERROR(E1941/L1941),0,E1941/L1941)</f>
        <v>115.3125</v>
      </c>
      <c r="Q1941" s="1" t="s">
        <v>8322</v>
      </c>
      <c r="R1941" s="39" t="s">
        <v>8324</v>
      </c>
      <c r="S1941" s="41">
        <f>(((J1941/60)/60)/24)+DATE(1970,1,1)</f>
        <v>41313.985046296293</v>
      </c>
      <c r="T1941" s="42">
        <f>(((I1941/60)/60)/24)+DATE(1970,1,1)</f>
        <v>41343.943379629629</v>
      </c>
    </row>
    <row r="1942" spans="1:20" customFormat="1" ht="43.5" x14ac:dyDescent="0.35">
      <c r="A1942" s="9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3" t="s">
        <v>8219</v>
      </c>
      <c r="G1942" s="3" t="s">
        <v>8224</v>
      </c>
      <c r="H1942" s="3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3" t="s">
        <v>8279</v>
      </c>
      <c r="O1942" s="12">
        <f>E1942/D1942</f>
        <v>1.7092307692307693</v>
      </c>
      <c r="P1942" s="22">
        <f>IF(ISERROR(E1942/L1942),0,E1942/L1942)</f>
        <v>35.838709677419352</v>
      </c>
      <c r="Q1942" s="1" t="s">
        <v>8322</v>
      </c>
      <c r="R1942" s="39" t="s">
        <v>8324</v>
      </c>
      <c r="S1942" s="41">
        <f>(((J1942/60)/60)/24)+DATE(1970,1,1)</f>
        <v>40670.507326388892</v>
      </c>
      <c r="T1942" s="42">
        <f>(((I1942/60)/60)/24)+DATE(1970,1,1)</f>
        <v>40709.165972222225</v>
      </c>
    </row>
    <row r="1943" spans="1:20" customFormat="1" ht="43.5" x14ac:dyDescent="0.35">
      <c r="A1943" s="9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3" t="s">
        <v>8219</v>
      </c>
      <c r="G1943" s="3" t="s">
        <v>8224</v>
      </c>
      <c r="H1943" s="3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3" t="s">
        <v>8295</v>
      </c>
      <c r="O1943" s="12">
        <f>E1943/D1943</f>
        <v>1.2611835600000001</v>
      </c>
      <c r="P1943" s="22">
        <f>IF(ISERROR(E1943/L1943),0,E1943/L1943)</f>
        <v>64.570118779438872</v>
      </c>
      <c r="Q1943" s="1" t="s">
        <v>8317</v>
      </c>
      <c r="R1943" s="39" t="s">
        <v>8361</v>
      </c>
      <c r="S1943" s="41">
        <f>(((J1943/60)/60)/24)+DATE(1970,1,1)</f>
        <v>41744.290868055556</v>
      </c>
      <c r="T1943" s="42">
        <f>(((I1943/60)/60)/24)+DATE(1970,1,1)</f>
        <v>41774.290868055556</v>
      </c>
    </row>
    <row r="1944" spans="1:20" customFormat="1" ht="43.5" x14ac:dyDescent="0.35">
      <c r="A1944" s="9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3" t="s">
        <v>8219</v>
      </c>
      <c r="G1944" s="3" t="s">
        <v>8224</v>
      </c>
      <c r="H1944" s="3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3" t="s">
        <v>8295</v>
      </c>
      <c r="O1944" s="12">
        <f>E1944/D1944</f>
        <v>1.3844033333333334</v>
      </c>
      <c r="P1944" s="22">
        <f>IF(ISERROR(E1944/L1944),0,E1944/L1944)</f>
        <v>87.436000000000007</v>
      </c>
      <c r="Q1944" s="1" t="s">
        <v>8317</v>
      </c>
      <c r="R1944" s="39" t="s">
        <v>8361</v>
      </c>
      <c r="S1944" s="41">
        <f>(((J1944/60)/60)/24)+DATE(1970,1,1)</f>
        <v>40638.828009259261</v>
      </c>
      <c r="T1944" s="42">
        <f>(((I1944/60)/60)/24)+DATE(1970,1,1)</f>
        <v>40728.828009259261</v>
      </c>
    </row>
    <row r="1945" spans="1:20" customFormat="1" ht="43.5" x14ac:dyDescent="0.35">
      <c r="A1945" s="9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3" t="s">
        <v>8219</v>
      </c>
      <c r="G1945" s="3" t="s">
        <v>8224</v>
      </c>
      <c r="H1945" s="3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3" t="s">
        <v>8295</v>
      </c>
      <c r="O1945" s="12">
        <f>E1945/D1945</f>
        <v>17.052499999999998</v>
      </c>
      <c r="P1945" s="22">
        <f>IF(ISERROR(E1945/L1945),0,E1945/L1945)</f>
        <v>68.815577078288939</v>
      </c>
      <c r="Q1945" s="1" t="s">
        <v>8317</v>
      </c>
      <c r="R1945" s="39" t="s">
        <v>8361</v>
      </c>
      <c r="S1945" s="41">
        <f>(((J1945/60)/60)/24)+DATE(1970,1,1)</f>
        <v>42548.269861111112</v>
      </c>
      <c r="T1945" s="42">
        <f>(((I1945/60)/60)/24)+DATE(1970,1,1)</f>
        <v>42593.269861111112</v>
      </c>
    </row>
    <row r="1946" spans="1:20" customFormat="1" ht="43.5" x14ac:dyDescent="0.35">
      <c r="A1946" s="9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3" t="s">
        <v>8219</v>
      </c>
      <c r="G1946" s="3" t="s">
        <v>8224</v>
      </c>
      <c r="H1946" s="3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3" t="s">
        <v>8295</v>
      </c>
      <c r="O1946" s="12">
        <f>E1946/D1946</f>
        <v>7.8805550000000002</v>
      </c>
      <c r="P1946" s="22">
        <f>IF(ISERROR(E1946/L1946),0,E1946/L1946)</f>
        <v>176.200223588597</v>
      </c>
      <c r="Q1946" s="1" t="s">
        <v>8317</v>
      </c>
      <c r="R1946" s="39" t="s">
        <v>8361</v>
      </c>
      <c r="S1946" s="41">
        <f>(((J1946/60)/60)/24)+DATE(1970,1,1)</f>
        <v>41730.584374999999</v>
      </c>
      <c r="T1946" s="42">
        <f>(((I1946/60)/60)/24)+DATE(1970,1,1)</f>
        <v>41760.584374999999</v>
      </c>
    </row>
    <row r="1947" spans="1:20" customFormat="1" ht="43.5" x14ac:dyDescent="0.35">
      <c r="A1947" s="9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3" t="s">
        <v>8219</v>
      </c>
      <c r="G1947" s="3" t="s">
        <v>8227</v>
      </c>
      <c r="H1947" s="3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3" t="s">
        <v>8295</v>
      </c>
      <c r="O1947" s="12">
        <f>E1947/D1947</f>
        <v>3.4801799999999998</v>
      </c>
      <c r="P1947" s="22">
        <f>IF(ISERROR(E1947/L1947),0,E1947/L1947)</f>
        <v>511.79117647058825</v>
      </c>
      <c r="Q1947" s="1" t="s">
        <v>8317</v>
      </c>
      <c r="R1947" s="39" t="s">
        <v>8361</v>
      </c>
      <c r="S1947" s="41">
        <f>(((J1947/60)/60)/24)+DATE(1970,1,1)</f>
        <v>42157.251828703709</v>
      </c>
      <c r="T1947" s="42">
        <f>(((I1947/60)/60)/24)+DATE(1970,1,1)</f>
        <v>42197.251828703709</v>
      </c>
    </row>
    <row r="1948" spans="1:20" customFormat="1" ht="43.5" x14ac:dyDescent="0.35">
      <c r="A1948" s="9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3" t="s">
        <v>8219</v>
      </c>
      <c r="G1948" s="3" t="s">
        <v>8224</v>
      </c>
      <c r="H1948" s="3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3" t="s">
        <v>8295</v>
      </c>
      <c r="O1948" s="12">
        <f>E1948/D1948</f>
        <v>1.4974666666666667</v>
      </c>
      <c r="P1948" s="22">
        <f>IF(ISERROR(E1948/L1948),0,E1948/L1948)</f>
        <v>160.44285714285715</v>
      </c>
      <c r="Q1948" s="1" t="s">
        <v>8317</v>
      </c>
      <c r="R1948" s="39" t="s">
        <v>8361</v>
      </c>
      <c r="S1948" s="41">
        <f>(((J1948/60)/60)/24)+DATE(1970,1,1)</f>
        <v>41689.150011574071</v>
      </c>
      <c r="T1948" s="42">
        <f>(((I1948/60)/60)/24)+DATE(1970,1,1)</f>
        <v>41749.108344907407</v>
      </c>
    </row>
    <row r="1949" spans="1:20" customFormat="1" ht="43.5" x14ac:dyDescent="0.35">
      <c r="A1949" s="9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3" t="s">
        <v>8219</v>
      </c>
      <c r="G1949" s="3" t="s">
        <v>8224</v>
      </c>
      <c r="H1949" s="3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3" t="s">
        <v>8295</v>
      </c>
      <c r="O1949" s="12">
        <f>E1949/D1949</f>
        <v>1.0063375000000001</v>
      </c>
      <c r="P1949" s="22">
        <f>IF(ISERROR(E1949/L1949),0,E1949/L1949)</f>
        <v>35.003043478260871</v>
      </c>
      <c r="Q1949" s="1" t="s">
        <v>8317</v>
      </c>
      <c r="R1949" s="39" t="s">
        <v>8361</v>
      </c>
      <c r="S1949" s="41">
        <f>(((J1949/60)/60)/24)+DATE(1970,1,1)</f>
        <v>40102.918055555558</v>
      </c>
      <c r="T1949" s="42">
        <f>(((I1949/60)/60)/24)+DATE(1970,1,1)</f>
        <v>40140.249305555553</v>
      </c>
    </row>
    <row r="1950" spans="1:20" customFormat="1" ht="29" x14ac:dyDescent="0.35">
      <c r="A1950" s="9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3" t="s">
        <v>8219</v>
      </c>
      <c r="G1950" s="3" t="s">
        <v>8224</v>
      </c>
      <c r="H1950" s="3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3" t="s">
        <v>8295</v>
      </c>
      <c r="O1950" s="12">
        <f>E1950/D1950</f>
        <v>8.0021100000000001</v>
      </c>
      <c r="P1950" s="22">
        <f>IF(ISERROR(E1950/L1950),0,E1950/L1950)</f>
        <v>188.50671378091872</v>
      </c>
      <c r="Q1950" s="1" t="s">
        <v>8317</v>
      </c>
      <c r="R1950" s="39" t="s">
        <v>8361</v>
      </c>
      <c r="S1950" s="41">
        <f>(((J1950/60)/60)/24)+DATE(1970,1,1)</f>
        <v>42473.604270833333</v>
      </c>
      <c r="T1950" s="42">
        <f>(((I1950/60)/60)/24)+DATE(1970,1,1)</f>
        <v>42527.709722222222</v>
      </c>
    </row>
    <row r="1951" spans="1:20" customFormat="1" ht="43.5" x14ac:dyDescent="0.35">
      <c r="A1951" s="9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3" t="s">
        <v>8219</v>
      </c>
      <c r="G1951" s="3" t="s">
        <v>8225</v>
      </c>
      <c r="H1951" s="3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3" t="s">
        <v>8295</v>
      </c>
      <c r="O1951" s="12">
        <f>E1951/D1951</f>
        <v>1.0600260000000001</v>
      </c>
      <c r="P1951" s="22">
        <f>IF(ISERROR(E1951/L1951),0,E1951/L1951)</f>
        <v>56.204984093319197</v>
      </c>
      <c r="Q1951" s="1" t="s">
        <v>8317</v>
      </c>
      <c r="R1951" s="39" t="s">
        <v>8361</v>
      </c>
      <c r="S1951" s="41">
        <f>(((J1951/60)/60)/24)+DATE(1970,1,1)</f>
        <v>41800.423043981478</v>
      </c>
      <c r="T1951" s="42">
        <f>(((I1951/60)/60)/24)+DATE(1970,1,1)</f>
        <v>41830.423043981478</v>
      </c>
    </row>
    <row r="1952" spans="1:20" customFormat="1" ht="43.5" x14ac:dyDescent="0.35">
      <c r="A1952" s="9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3" t="s">
        <v>8219</v>
      </c>
      <c r="G1952" s="3" t="s">
        <v>8224</v>
      </c>
      <c r="H1952" s="3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3" t="s">
        <v>8295</v>
      </c>
      <c r="O1952" s="12">
        <f>E1952/D1952</f>
        <v>2.0051866666666669</v>
      </c>
      <c r="P1952" s="22">
        <f>IF(ISERROR(E1952/L1952),0,E1952/L1952)</f>
        <v>51.3054157782516</v>
      </c>
      <c r="Q1952" s="1" t="s">
        <v>8317</v>
      </c>
      <c r="R1952" s="39" t="s">
        <v>8361</v>
      </c>
      <c r="S1952" s="41">
        <f>(((J1952/60)/60)/24)+DATE(1970,1,1)</f>
        <v>40624.181400462963</v>
      </c>
      <c r="T1952" s="42">
        <f>(((I1952/60)/60)/24)+DATE(1970,1,1)</f>
        <v>40655.181400462963</v>
      </c>
    </row>
    <row r="1953" spans="1:20" customFormat="1" ht="43.5" x14ac:dyDescent="0.35">
      <c r="A1953" s="9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3" t="s">
        <v>8219</v>
      </c>
      <c r="G1953" s="3" t="s">
        <v>8224</v>
      </c>
      <c r="H1953" s="3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3" t="s">
        <v>8295</v>
      </c>
      <c r="O1953" s="12">
        <f>E1953/D1953</f>
        <v>2.1244399999999999</v>
      </c>
      <c r="P1953" s="22">
        <f>IF(ISERROR(E1953/L1953),0,E1953/L1953)</f>
        <v>127.36450839328538</v>
      </c>
      <c r="Q1953" s="1" t="s">
        <v>8317</v>
      </c>
      <c r="R1953" s="39" t="s">
        <v>8361</v>
      </c>
      <c r="S1953" s="41">
        <f>(((J1953/60)/60)/24)+DATE(1970,1,1)</f>
        <v>42651.420567129629</v>
      </c>
      <c r="T1953" s="42">
        <f>(((I1953/60)/60)/24)+DATE(1970,1,1)</f>
        <v>42681.462233796294</v>
      </c>
    </row>
    <row r="1954" spans="1:20" customFormat="1" ht="43.5" x14ac:dyDescent="0.35">
      <c r="A1954" s="9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3" t="s">
        <v>8219</v>
      </c>
      <c r="G1954" s="3" t="s">
        <v>8229</v>
      </c>
      <c r="H1954" s="3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3" t="s">
        <v>8295</v>
      </c>
      <c r="O1954" s="12">
        <f>E1954/D1954</f>
        <v>1.9847237142857144</v>
      </c>
      <c r="P1954" s="22">
        <f>IF(ISERROR(E1954/L1954),0,E1954/L1954)</f>
        <v>101.85532258064516</v>
      </c>
      <c r="Q1954" s="1" t="s">
        <v>8317</v>
      </c>
      <c r="R1954" s="39" t="s">
        <v>8361</v>
      </c>
      <c r="S1954" s="41">
        <f>(((J1954/60)/60)/24)+DATE(1970,1,1)</f>
        <v>41526.60665509259</v>
      </c>
      <c r="T1954" s="42">
        <f>(((I1954/60)/60)/24)+DATE(1970,1,1)</f>
        <v>41563.60665509259</v>
      </c>
    </row>
    <row r="1955" spans="1:20" customFormat="1" ht="43.5" x14ac:dyDescent="0.35">
      <c r="A1955" s="9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3" t="s">
        <v>8219</v>
      </c>
      <c r="G1955" s="3" t="s">
        <v>8224</v>
      </c>
      <c r="H1955" s="3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3" t="s">
        <v>8295</v>
      </c>
      <c r="O1955" s="12">
        <f>E1955/D1955</f>
        <v>2.2594666666666665</v>
      </c>
      <c r="P1955" s="22">
        <f>IF(ISERROR(E1955/L1955),0,E1955/L1955)</f>
        <v>230.55782312925169</v>
      </c>
      <c r="Q1955" s="1" t="s">
        <v>8317</v>
      </c>
      <c r="R1955" s="39" t="s">
        <v>8361</v>
      </c>
      <c r="S1955" s="41">
        <f>(((J1955/60)/60)/24)+DATE(1970,1,1)</f>
        <v>40941.199826388889</v>
      </c>
      <c r="T1955" s="42">
        <f>(((I1955/60)/60)/24)+DATE(1970,1,1)</f>
        <v>40970.125</v>
      </c>
    </row>
    <row r="1956" spans="1:20" customFormat="1" ht="29" x14ac:dyDescent="0.35">
      <c r="A1956" s="9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3" t="s">
        <v>8219</v>
      </c>
      <c r="G1956" s="3" t="s">
        <v>8224</v>
      </c>
      <c r="H1956" s="3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3" t="s">
        <v>8295</v>
      </c>
      <c r="O1956" s="12">
        <f>E1956/D1956</f>
        <v>6.9894800000000004</v>
      </c>
      <c r="P1956" s="22">
        <f>IF(ISERROR(E1956/L1956),0,E1956/L1956)</f>
        <v>842.10602409638557</v>
      </c>
      <c r="Q1956" s="1" t="s">
        <v>8317</v>
      </c>
      <c r="R1956" s="39" t="s">
        <v>8361</v>
      </c>
      <c r="S1956" s="41">
        <f>(((J1956/60)/60)/24)+DATE(1970,1,1)</f>
        <v>42394.580740740741</v>
      </c>
      <c r="T1956" s="42">
        <f>(((I1956/60)/60)/24)+DATE(1970,1,1)</f>
        <v>42441.208333333328</v>
      </c>
    </row>
    <row r="1957" spans="1:20" customFormat="1" ht="43.5" x14ac:dyDescent="0.35">
      <c r="A1957" s="9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3" t="s">
        <v>8219</v>
      </c>
      <c r="G1957" s="3" t="s">
        <v>8224</v>
      </c>
      <c r="H1957" s="3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3" t="s">
        <v>8295</v>
      </c>
      <c r="O1957" s="12">
        <f>E1957/D1957</f>
        <v>3.9859528571428569</v>
      </c>
      <c r="P1957" s="22">
        <f>IF(ISERROR(E1957/L1957),0,E1957/L1957)</f>
        <v>577.27593103448271</v>
      </c>
      <c r="Q1957" s="1" t="s">
        <v>8317</v>
      </c>
      <c r="R1957" s="39" t="s">
        <v>8361</v>
      </c>
      <c r="S1957" s="41">
        <f>(((J1957/60)/60)/24)+DATE(1970,1,1)</f>
        <v>41020.271770833337</v>
      </c>
      <c r="T1957" s="42">
        <f>(((I1957/60)/60)/24)+DATE(1970,1,1)</f>
        <v>41052.791666666664</v>
      </c>
    </row>
    <row r="1958" spans="1:20" customFormat="1" ht="43.5" x14ac:dyDescent="0.35">
      <c r="A1958" s="9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3" t="s">
        <v>8219</v>
      </c>
      <c r="G1958" s="3" t="s">
        <v>8224</v>
      </c>
      <c r="H1958" s="3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3" t="s">
        <v>8295</v>
      </c>
      <c r="O1958" s="12">
        <f>E1958/D1958</f>
        <v>2.9403333333333332</v>
      </c>
      <c r="P1958" s="22">
        <f>IF(ISERROR(E1958/L1958),0,E1958/L1958)</f>
        <v>483.34246575342468</v>
      </c>
      <c r="Q1958" s="1" t="s">
        <v>8317</v>
      </c>
      <c r="R1958" s="39" t="s">
        <v>8361</v>
      </c>
      <c r="S1958" s="41">
        <f>(((J1958/60)/60)/24)+DATE(1970,1,1)</f>
        <v>42067.923668981486</v>
      </c>
      <c r="T1958" s="42">
        <f>(((I1958/60)/60)/24)+DATE(1970,1,1)</f>
        <v>42112.882002314815</v>
      </c>
    </row>
    <row r="1959" spans="1:20" customFormat="1" ht="29" x14ac:dyDescent="0.35">
      <c r="A1959" s="9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3" t="s">
        <v>8219</v>
      </c>
      <c r="G1959" s="3" t="s">
        <v>8224</v>
      </c>
      <c r="H1959" s="3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3" t="s">
        <v>8295</v>
      </c>
      <c r="O1959" s="12">
        <f>E1959/D1959</f>
        <v>1.6750470000000002</v>
      </c>
      <c r="P1959" s="22">
        <f>IF(ISERROR(E1959/L1959),0,E1959/L1959)</f>
        <v>76.138500000000008</v>
      </c>
      <c r="Q1959" s="1" t="s">
        <v>8317</v>
      </c>
      <c r="R1959" s="39" t="s">
        <v>8361</v>
      </c>
      <c r="S1959" s="41">
        <f>(((J1959/60)/60)/24)+DATE(1970,1,1)</f>
        <v>41179.098530092589</v>
      </c>
      <c r="T1959" s="42">
        <f>(((I1959/60)/60)/24)+DATE(1970,1,1)</f>
        <v>41209.098530092589</v>
      </c>
    </row>
    <row r="1960" spans="1:20" customFormat="1" ht="43.5" x14ac:dyDescent="0.35">
      <c r="A1960" s="9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3" t="s">
        <v>8219</v>
      </c>
      <c r="G1960" s="3" t="s">
        <v>8224</v>
      </c>
      <c r="H1960" s="3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3" t="s">
        <v>8295</v>
      </c>
      <c r="O1960" s="12">
        <f>E1960/D1960</f>
        <v>14.355717142857143</v>
      </c>
      <c r="P1960" s="22">
        <f>IF(ISERROR(E1960/L1960),0,E1960/L1960)</f>
        <v>74.107684365781708</v>
      </c>
      <c r="Q1960" s="1" t="s">
        <v>8317</v>
      </c>
      <c r="R1960" s="39" t="s">
        <v>8361</v>
      </c>
      <c r="S1960" s="41">
        <f>(((J1960/60)/60)/24)+DATE(1970,1,1)</f>
        <v>41326.987974537034</v>
      </c>
      <c r="T1960" s="42">
        <f>(((I1960/60)/60)/24)+DATE(1970,1,1)</f>
        <v>41356.94630787037</v>
      </c>
    </row>
    <row r="1961" spans="1:20" customFormat="1" ht="43.5" x14ac:dyDescent="0.35">
      <c r="A1961" s="9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3" t="s">
        <v>8219</v>
      </c>
      <c r="G1961" s="3" t="s">
        <v>8224</v>
      </c>
      <c r="H1961" s="3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3" t="s">
        <v>8295</v>
      </c>
      <c r="O1961" s="12">
        <f>E1961/D1961</f>
        <v>1.5673440000000001</v>
      </c>
      <c r="P1961" s="22">
        <f>IF(ISERROR(E1961/L1961),0,E1961/L1961)</f>
        <v>36.965660377358489</v>
      </c>
      <c r="Q1961" s="1" t="s">
        <v>8317</v>
      </c>
      <c r="R1961" s="39" t="s">
        <v>8361</v>
      </c>
      <c r="S1961" s="41">
        <f>(((J1961/60)/60)/24)+DATE(1970,1,1)</f>
        <v>41871.845601851855</v>
      </c>
      <c r="T1961" s="42">
        <f>(((I1961/60)/60)/24)+DATE(1970,1,1)</f>
        <v>41913</v>
      </c>
    </row>
    <row r="1962" spans="1:20" customFormat="1" ht="43.5" x14ac:dyDescent="0.35">
      <c r="A1962" s="9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3" t="s">
        <v>8219</v>
      </c>
      <c r="G1962" s="3" t="s">
        <v>8235</v>
      </c>
      <c r="H1962" s="3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3" t="s">
        <v>8295</v>
      </c>
      <c r="O1962" s="12">
        <f>E1962/D1962</f>
        <v>1.1790285714285715</v>
      </c>
      <c r="P1962" s="22">
        <f>IF(ISERROR(E1962/L1962),0,E1962/L1962)</f>
        <v>2500.969696969697</v>
      </c>
      <c r="Q1962" s="1" t="s">
        <v>8317</v>
      </c>
      <c r="R1962" s="39" t="s">
        <v>8361</v>
      </c>
      <c r="S1962" s="41">
        <f>(((J1962/60)/60)/24)+DATE(1970,1,1)</f>
        <v>41964.362743055557</v>
      </c>
      <c r="T1962" s="42">
        <f>(((I1962/60)/60)/24)+DATE(1970,1,1)</f>
        <v>41994.362743055557</v>
      </c>
    </row>
    <row r="1963" spans="1:20" customFormat="1" ht="43.5" x14ac:dyDescent="0.35">
      <c r="A1963" s="9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3" t="s">
        <v>8219</v>
      </c>
      <c r="G1963" s="3" t="s">
        <v>8224</v>
      </c>
      <c r="H1963" s="3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3" t="s">
        <v>8295</v>
      </c>
      <c r="O1963" s="12">
        <f>E1963/D1963</f>
        <v>11.053811999999999</v>
      </c>
      <c r="P1963" s="22">
        <f>IF(ISERROR(E1963/L1963),0,E1963/L1963)</f>
        <v>67.690214329454989</v>
      </c>
      <c r="Q1963" s="1" t="s">
        <v>8317</v>
      </c>
      <c r="R1963" s="39" t="s">
        <v>8361</v>
      </c>
      <c r="S1963" s="41">
        <f>(((J1963/60)/60)/24)+DATE(1970,1,1)</f>
        <v>41148.194641203707</v>
      </c>
      <c r="T1963" s="42">
        <f>(((I1963/60)/60)/24)+DATE(1970,1,1)</f>
        <v>41188.165972222225</v>
      </c>
    </row>
    <row r="1964" spans="1:20" customFormat="1" ht="43.5" x14ac:dyDescent="0.35">
      <c r="A1964" s="9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3" t="s">
        <v>8219</v>
      </c>
      <c r="G1964" s="3" t="s">
        <v>8224</v>
      </c>
      <c r="H1964" s="3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3" t="s">
        <v>8295</v>
      </c>
      <c r="O1964" s="12">
        <f>E1964/D1964</f>
        <v>1.9292499999999999</v>
      </c>
      <c r="P1964" s="22">
        <f>IF(ISERROR(E1964/L1964),0,E1964/L1964)</f>
        <v>63.04738562091503</v>
      </c>
      <c r="Q1964" s="1" t="s">
        <v>8317</v>
      </c>
      <c r="R1964" s="39" t="s">
        <v>8361</v>
      </c>
      <c r="S1964" s="41">
        <f>(((J1964/60)/60)/24)+DATE(1970,1,1)</f>
        <v>41742.780509259261</v>
      </c>
      <c r="T1964" s="42">
        <f>(((I1964/60)/60)/24)+DATE(1970,1,1)</f>
        <v>41772.780509259261</v>
      </c>
    </row>
    <row r="1965" spans="1:20" customFormat="1" ht="43.5" x14ac:dyDescent="0.35">
      <c r="A1965" s="9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3" t="s">
        <v>8219</v>
      </c>
      <c r="G1965" s="3" t="s">
        <v>8225</v>
      </c>
      <c r="H1965" s="3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3" t="s">
        <v>8295</v>
      </c>
      <c r="O1965" s="12">
        <f>E1965/D1965</f>
        <v>1.268842105263158</v>
      </c>
      <c r="P1965" s="22">
        <f>IF(ISERROR(E1965/L1965),0,E1965/L1965)</f>
        <v>117.6</v>
      </c>
      <c r="Q1965" s="1" t="s">
        <v>8317</v>
      </c>
      <c r="R1965" s="39" t="s">
        <v>8361</v>
      </c>
      <c r="S1965" s="41">
        <f>(((J1965/60)/60)/24)+DATE(1970,1,1)</f>
        <v>41863.429791666669</v>
      </c>
      <c r="T1965" s="42">
        <f>(((I1965/60)/60)/24)+DATE(1970,1,1)</f>
        <v>41898.429791666669</v>
      </c>
    </row>
    <row r="1966" spans="1:20" customFormat="1" ht="43.5" x14ac:dyDescent="0.35">
      <c r="A1966" s="9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3" t="s">
        <v>8219</v>
      </c>
      <c r="G1966" s="3" t="s">
        <v>8237</v>
      </c>
      <c r="H1966" s="3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3" t="s">
        <v>8295</v>
      </c>
      <c r="O1966" s="12">
        <f>E1966/D1966</f>
        <v>2.5957748878923765</v>
      </c>
      <c r="P1966" s="22">
        <f>IF(ISERROR(E1966/L1966),0,E1966/L1966)</f>
        <v>180.75185011709601</v>
      </c>
      <c r="Q1966" s="1" t="s">
        <v>8317</v>
      </c>
      <c r="R1966" s="39" t="s">
        <v>8361</v>
      </c>
      <c r="S1966" s="41">
        <f>(((J1966/60)/60)/24)+DATE(1970,1,1)</f>
        <v>42452.272824074069</v>
      </c>
      <c r="T1966" s="42">
        <f>(((I1966/60)/60)/24)+DATE(1970,1,1)</f>
        <v>42482.272824074069</v>
      </c>
    </row>
    <row r="1967" spans="1:20" customFormat="1" ht="43.5" x14ac:dyDescent="0.35">
      <c r="A1967" s="9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3" t="s">
        <v>8219</v>
      </c>
      <c r="G1967" s="3" t="s">
        <v>8224</v>
      </c>
      <c r="H1967" s="3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3" t="s">
        <v>8295</v>
      </c>
      <c r="O1967" s="12">
        <f>E1967/D1967</f>
        <v>2.6227999999999998</v>
      </c>
      <c r="P1967" s="22">
        <f>IF(ISERROR(E1967/L1967),0,E1967/L1967)</f>
        <v>127.32038834951456</v>
      </c>
      <c r="Q1967" s="1" t="s">
        <v>8317</v>
      </c>
      <c r="R1967" s="39" t="s">
        <v>8361</v>
      </c>
      <c r="S1967" s="41">
        <f>(((J1967/60)/60)/24)+DATE(1970,1,1)</f>
        <v>40898.089236111111</v>
      </c>
      <c r="T1967" s="42">
        <f>(((I1967/60)/60)/24)+DATE(1970,1,1)</f>
        <v>40920.041666666664</v>
      </c>
    </row>
    <row r="1968" spans="1:20" customFormat="1" ht="43.5" x14ac:dyDescent="0.35">
      <c r="A1968" s="9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3" t="s">
        <v>8219</v>
      </c>
      <c r="G1968" s="3" t="s">
        <v>8224</v>
      </c>
      <c r="H1968" s="3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3" t="s">
        <v>8295</v>
      </c>
      <c r="O1968" s="12">
        <f>E1968/D1968</f>
        <v>2.0674309000000002</v>
      </c>
      <c r="P1968" s="22">
        <f>IF(ISERROR(E1968/L1968),0,E1968/L1968)</f>
        <v>136.6444745538665</v>
      </c>
      <c r="Q1968" s="1" t="s">
        <v>8317</v>
      </c>
      <c r="R1968" s="39" t="s">
        <v>8361</v>
      </c>
      <c r="S1968" s="41">
        <f>(((J1968/60)/60)/24)+DATE(1970,1,1)</f>
        <v>41835.540486111109</v>
      </c>
      <c r="T1968" s="42">
        <f>(((I1968/60)/60)/24)+DATE(1970,1,1)</f>
        <v>41865.540486111109</v>
      </c>
    </row>
    <row r="1969" spans="1:20" customFormat="1" ht="43.5" x14ac:dyDescent="0.35">
      <c r="A1969" s="9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3" t="s">
        <v>8219</v>
      </c>
      <c r="G1969" s="3" t="s">
        <v>8224</v>
      </c>
      <c r="H1969" s="3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3" t="s">
        <v>8295</v>
      </c>
      <c r="O1969" s="12">
        <f>E1969/D1969</f>
        <v>3.7012999999999998</v>
      </c>
      <c r="P1969" s="22">
        <f>IF(ISERROR(E1969/L1969),0,E1969/L1969)</f>
        <v>182.78024691358024</v>
      </c>
      <c r="Q1969" s="1" t="s">
        <v>8317</v>
      </c>
      <c r="R1969" s="39" t="s">
        <v>8361</v>
      </c>
      <c r="S1969" s="41">
        <f>(((J1969/60)/60)/24)+DATE(1970,1,1)</f>
        <v>41730.663530092592</v>
      </c>
      <c r="T1969" s="42">
        <f>(((I1969/60)/60)/24)+DATE(1970,1,1)</f>
        <v>41760.663530092592</v>
      </c>
    </row>
    <row r="1970" spans="1:20" customFormat="1" ht="29" x14ac:dyDescent="0.35">
      <c r="A1970" s="9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3" t="s">
        <v>8219</v>
      </c>
      <c r="G1970" s="3" t="s">
        <v>8224</v>
      </c>
      <c r="H1970" s="3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3" t="s">
        <v>8295</v>
      </c>
      <c r="O1970" s="12">
        <f>E1970/D1970</f>
        <v>2.8496600000000001</v>
      </c>
      <c r="P1970" s="22">
        <f>IF(ISERROR(E1970/L1970),0,E1970/L1970)</f>
        <v>279.37843137254902</v>
      </c>
      <c r="Q1970" s="1" t="s">
        <v>8317</v>
      </c>
      <c r="R1970" s="39" t="s">
        <v>8361</v>
      </c>
      <c r="S1970" s="41">
        <f>(((J1970/60)/60)/24)+DATE(1970,1,1)</f>
        <v>42676.586979166663</v>
      </c>
      <c r="T1970" s="42">
        <f>(((I1970/60)/60)/24)+DATE(1970,1,1)</f>
        <v>42707.628645833334</v>
      </c>
    </row>
    <row r="1971" spans="1:20" customFormat="1" ht="43.5" x14ac:dyDescent="0.35">
      <c r="A1971" s="9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3" t="s">
        <v>8219</v>
      </c>
      <c r="G1971" s="3" t="s">
        <v>8225</v>
      </c>
      <c r="H1971" s="3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3" t="s">
        <v>8295</v>
      </c>
      <c r="O1971" s="12">
        <f>E1971/D1971</f>
        <v>5.7907999999999999</v>
      </c>
      <c r="P1971" s="22">
        <f>IF(ISERROR(E1971/L1971),0,E1971/L1971)</f>
        <v>61.375728669846318</v>
      </c>
      <c r="Q1971" s="1" t="s">
        <v>8317</v>
      </c>
      <c r="R1971" s="39" t="s">
        <v>8361</v>
      </c>
      <c r="S1971" s="41">
        <f>(((J1971/60)/60)/24)+DATE(1970,1,1)</f>
        <v>42557.792453703703</v>
      </c>
      <c r="T1971" s="42">
        <f>(((I1971/60)/60)/24)+DATE(1970,1,1)</f>
        <v>42587.792453703703</v>
      </c>
    </row>
    <row r="1972" spans="1:20" customFormat="1" ht="29" x14ac:dyDescent="0.35">
      <c r="A1972" s="9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3" t="s">
        <v>8219</v>
      </c>
      <c r="G1972" s="3" t="s">
        <v>8224</v>
      </c>
      <c r="H1972" s="3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3" t="s">
        <v>8295</v>
      </c>
      <c r="O1972" s="12">
        <f>E1972/D1972</f>
        <v>11.318</v>
      </c>
      <c r="P1972" s="22">
        <f>IF(ISERROR(E1972/L1972),0,E1972/L1972)</f>
        <v>80.727532097004286</v>
      </c>
      <c r="Q1972" s="1" t="s">
        <v>8317</v>
      </c>
      <c r="R1972" s="39" t="s">
        <v>8361</v>
      </c>
      <c r="S1972" s="41">
        <f>(((J1972/60)/60)/24)+DATE(1970,1,1)</f>
        <v>41324.193298611113</v>
      </c>
      <c r="T1972" s="42">
        <f>(((I1972/60)/60)/24)+DATE(1970,1,1)</f>
        <v>41384.151631944449</v>
      </c>
    </row>
    <row r="1973" spans="1:20" customFormat="1" ht="43.5" x14ac:dyDescent="0.35">
      <c r="A1973" s="9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3" t="s">
        <v>8219</v>
      </c>
      <c r="G1973" s="3" t="s">
        <v>8224</v>
      </c>
      <c r="H1973" s="3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3" t="s">
        <v>8295</v>
      </c>
      <c r="O1973" s="12">
        <f>E1973/D1973</f>
        <v>2.6302771750000002</v>
      </c>
      <c r="P1973" s="22">
        <f>IF(ISERROR(E1973/L1973),0,E1973/L1973)</f>
        <v>272.35590732591254</v>
      </c>
      <c r="Q1973" s="1" t="s">
        <v>8317</v>
      </c>
      <c r="R1973" s="39" t="s">
        <v>8361</v>
      </c>
      <c r="S1973" s="41">
        <f>(((J1973/60)/60)/24)+DATE(1970,1,1)</f>
        <v>41561.500706018516</v>
      </c>
      <c r="T1973" s="42">
        <f>(((I1973/60)/60)/24)+DATE(1970,1,1)</f>
        <v>41593.166666666664</v>
      </c>
    </row>
    <row r="1974" spans="1:20" customFormat="1" ht="43.5" x14ac:dyDescent="0.35">
      <c r="A1974" s="9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3" t="s">
        <v>8219</v>
      </c>
      <c r="G1974" s="3" t="s">
        <v>8224</v>
      </c>
      <c r="H1974" s="3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3" t="s">
        <v>8295</v>
      </c>
      <c r="O1974" s="12">
        <f>E1974/D1974</f>
        <v>6.7447999999999997</v>
      </c>
      <c r="P1974" s="22">
        <f>IF(ISERROR(E1974/L1974),0,E1974/L1974)</f>
        <v>70.848739495798313</v>
      </c>
      <c r="Q1974" s="1" t="s">
        <v>8317</v>
      </c>
      <c r="R1974" s="39" t="s">
        <v>8361</v>
      </c>
      <c r="S1974" s="41">
        <f>(((J1974/60)/60)/24)+DATE(1970,1,1)</f>
        <v>41201.012083333335</v>
      </c>
      <c r="T1974" s="42">
        <f>(((I1974/60)/60)/24)+DATE(1970,1,1)</f>
        <v>41231.053749999999</v>
      </c>
    </row>
    <row r="1975" spans="1:20" customFormat="1" ht="43.5" x14ac:dyDescent="0.35">
      <c r="A1975" s="9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3" t="s">
        <v>8219</v>
      </c>
      <c r="G1975" s="3" t="s">
        <v>8224</v>
      </c>
      <c r="H1975" s="3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3" t="s">
        <v>8295</v>
      </c>
      <c r="O1975" s="12">
        <f>E1975/D1975</f>
        <v>2.5683081313131315</v>
      </c>
      <c r="P1975" s="22">
        <f>IF(ISERROR(E1975/L1975),0,E1975/L1975)</f>
        <v>247.94003412969283</v>
      </c>
      <c r="Q1975" s="1" t="s">
        <v>8317</v>
      </c>
      <c r="R1975" s="39" t="s">
        <v>8361</v>
      </c>
      <c r="S1975" s="41">
        <f>(((J1975/60)/60)/24)+DATE(1970,1,1)</f>
        <v>42549.722962962958</v>
      </c>
      <c r="T1975" s="42">
        <f>(((I1975/60)/60)/24)+DATE(1970,1,1)</f>
        <v>42588.291666666672</v>
      </c>
    </row>
    <row r="1976" spans="1:20" customFormat="1" ht="43.5" x14ac:dyDescent="0.35">
      <c r="A1976" s="9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3" t="s">
        <v>8219</v>
      </c>
      <c r="G1976" s="3" t="s">
        <v>8225</v>
      </c>
      <c r="H1976" s="3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3" t="s">
        <v>8295</v>
      </c>
      <c r="O1976" s="12">
        <f>E1976/D1976</f>
        <v>3.7549600000000001</v>
      </c>
      <c r="P1976" s="22">
        <f>IF(ISERROR(E1976/L1976),0,E1976/L1976)</f>
        <v>186.81393034825871</v>
      </c>
      <c r="Q1976" s="1" t="s">
        <v>8317</v>
      </c>
      <c r="R1976" s="39" t="s">
        <v>8361</v>
      </c>
      <c r="S1976" s="41">
        <f>(((J1976/60)/60)/24)+DATE(1970,1,1)</f>
        <v>41445.334131944444</v>
      </c>
      <c r="T1976" s="42">
        <f>(((I1976/60)/60)/24)+DATE(1970,1,1)</f>
        <v>41505.334131944444</v>
      </c>
    </row>
    <row r="1977" spans="1:20" customFormat="1" ht="29" x14ac:dyDescent="0.35">
      <c r="A1977" s="9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3" t="s">
        <v>8219</v>
      </c>
      <c r="G1977" s="3" t="s">
        <v>8224</v>
      </c>
      <c r="H1977" s="3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3" t="s">
        <v>8295</v>
      </c>
      <c r="O1977" s="12">
        <f>E1977/D1977</f>
        <v>2.0870837499999997</v>
      </c>
      <c r="P1977" s="22">
        <f>IF(ISERROR(E1977/L1977),0,E1977/L1977)</f>
        <v>131.98948616600788</v>
      </c>
      <c r="Q1977" s="1" t="s">
        <v>8317</v>
      </c>
      <c r="R1977" s="39" t="s">
        <v>8361</v>
      </c>
      <c r="S1977" s="41">
        <f>(((J1977/60)/60)/24)+DATE(1970,1,1)</f>
        <v>41313.755219907405</v>
      </c>
      <c r="T1977" s="42">
        <f>(((I1977/60)/60)/24)+DATE(1970,1,1)</f>
        <v>41343.755219907405</v>
      </c>
    </row>
    <row r="1978" spans="1:20" customFormat="1" ht="29" x14ac:dyDescent="0.35">
      <c r="A1978" s="9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3" t="s">
        <v>8219</v>
      </c>
      <c r="G1978" s="3" t="s">
        <v>8225</v>
      </c>
      <c r="H1978" s="3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3" t="s">
        <v>8295</v>
      </c>
      <c r="O1978" s="12">
        <f>E1978/D1978</f>
        <v>3.4660000000000002</v>
      </c>
      <c r="P1978" s="22">
        <f>IF(ISERROR(E1978/L1978),0,E1978/L1978)</f>
        <v>29.310782241014799</v>
      </c>
      <c r="Q1978" s="1" t="s">
        <v>8317</v>
      </c>
      <c r="R1978" s="39" t="s">
        <v>8361</v>
      </c>
      <c r="S1978" s="41">
        <f>(((J1978/60)/60)/24)+DATE(1970,1,1)</f>
        <v>41438.899594907409</v>
      </c>
      <c r="T1978" s="42">
        <f>(((I1978/60)/60)/24)+DATE(1970,1,1)</f>
        <v>41468.899594907409</v>
      </c>
    </row>
    <row r="1979" spans="1:20" customFormat="1" ht="29" x14ac:dyDescent="0.35">
      <c r="A1979" s="9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3" t="s">
        <v>8219</v>
      </c>
      <c r="G1979" s="3" t="s">
        <v>8224</v>
      </c>
      <c r="H1979" s="3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3" t="s">
        <v>8295</v>
      </c>
      <c r="O1979" s="12">
        <f>E1979/D1979</f>
        <v>4.0232999999999999</v>
      </c>
      <c r="P1979" s="22">
        <f>IF(ISERROR(E1979/L1979),0,E1979/L1979)</f>
        <v>245.02436053593178</v>
      </c>
      <c r="Q1979" s="1" t="s">
        <v>8317</v>
      </c>
      <c r="R1979" s="39" t="s">
        <v>8361</v>
      </c>
      <c r="S1979" s="41">
        <f>(((J1979/60)/60)/24)+DATE(1970,1,1)</f>
        <v>42311.216898148152</v>
      </c>
      <c r="T1979" s="42">
        <f>(((I1979/60)/60)/24)+DATE(1970,1,1)</f>
        <v>42357.332638888889</v>
      </c>
    </row>
    <row r="1980" spans="1:20" customFormat="1" ht="43.5" x14ac:dyDescent="0.35">
      <c r="A1980" s="9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3" t="s">
        <v>8219</v>
      </c>
      <c r="G1980" s="3" t="s">
        <v>8224</v>
      </c>
      <c r="H1980" s="3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3" t="s">
        <v>8295</v>
      </c>
      <c r="O1980" s="12">
        <f>E1980/D1980</f>
        <v>10.2684514</v>
      </c>
      <c r="P1980" s="22">
        <f>IF(ISERROR(E1980/L1980),0,E1980/L1980)</f>
        <v>1323.2540463917526</v>
      </c>
      <c r="Q1980" s="1" t="s">
        <v>8317</v>
      </c>
      <c r="R1980" s="39" t="s">
        <v>8361</v>
      </c>
      <c r="S1980" s="41">
        <f>(((J1980/60)/60)/24)+DATE(1970,1,1)</f>
        <v>41039.225601851853</v>
      </c>
      <c r="T1980" s="42">
        <f>(((I1980/60)/60)/24)+DATE(1970,1,1)</f>
        <v>41072.291666666664</v>
      </c>
    </row>
    <row r="1981" spans="1:20" customFormat="1" ht="29" x14ac:dyDescent="0.35">
      <c r="A1981" s="9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3" t="s">
        <v>8219</v>
      </c>
      <c r="G1981" s="3" t="s">
        <v>8224</v>
      </c>
      <c r="H1981" s="3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3" t="s">
        <v>8295</v>
      </c>
      <c r="O1981" s="12">
        <f>E1981/D1981</f>
        <v>1.14901155</v>
      </c>
      <c r="P1981" s="22">
        <f>IF(ISERROR(E1981/L1981),0,E1981/L1981)</f>
        <v>282.65966789667897</v>
      </c>
      <c r="Q1981" s="1" t="s">
        <v>8317</v>
      </c>
      <c r="R1981" s="39" t="s">
        <v>8361</v>
      </c>
      <c r="S1981" s="41">
        <f>(((J1981/60)/60)/24)+DATE(1970,1,1)</f>
        <v>42290.460023148145</v>
      </c>
      <c r="T1981" s="42">
        <f>(((I1981/60)/60)/24)+DATE(1970,1,1)</f>
        <v>42327.207638888889</v>
      </c>
    </row>
    <row r="1982" spans="1:20" customFormat="1" ht="29" x14ac:dyDescent="0.35">
      <c r="A1982" s="9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3" t="s">
        <v>8219</v>
      </c>
      <c r="G1982" s="3" t="s">
        <v>8236</v>
      </c>
      <c r="H1982" s="3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3" t="s">
        <v>8295</v>
      </c>
      <c r="O1982" s="12">
        <f>E1982/D1982</f>
        <v>3.5482402000000004</v>
      </c>
      <c r="P1982" s="22">
        <f>IF(ISERROR(E1982/L1982),0,E1982/L1982)</f>
        <v>91.214401028277635</v>
      </c>
      <c r="Q1982" s="1" t="s">
        <v>8317</v>
      </c>
      <c r="R1982" s="39" t="s">
        <v>8361</v>
      </c>
      <c r="S1982" s="41">
        <f>(((J1982/60)/60)/24)+DATE(1970,1,1)</f>
        <v>42423.542384259257</v>
      </c>
      <c r="T1982" s="42">
        <f>(((I1982/60)/60)/24)+DATE(1970,1,1)</f>
        <v>42463.500717592593</v>
      </c>
    </row>
    <row r="1983" spans="1:20" customFormat="1" ht="43.5" x14ac:dyDescent="0.35">
      <c r="A1983" s="9">
        <v>1981</v>
      </c>
      <c r="B1983" s="7" t="s">
        <v>1982</v>
      </c>
      <c r="C1983" s="7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2">
        <f>E1983/D1983</f>
        <v>5.0799999999999998E-2</v>
      </c>
      <c r="P1983" s="22">
        <f>IF(ISERROR(E1983/L1983),0,E1983/L1983)</f>
        <v>31.75</v>
      </c>
      <c r="Q1983" s="1" t="s">
        <v>8334</v>
      </c>
      <c r="R1983" s="39" t="s">
        <v>8340</v>
      </c>
      <c r="S1983" s="41">
        <f>(((J1983/60)/60)/24)+DATE(1970,1,1)</f>
        <v>41799.725289351853</v>
      </c>
      <c r="T1983" s="42">
        <f>(((I1983/60)/60)/24)+DATE(1970,1,1)</f>
        <v>41829.725289351853</v>
      </c>
    </row>
    <row r="1984" spans="1:20" customFormat="1" ht="29" x14ac:dyDescent="0.35">
      <c r="A1984" s="9">
        <v>1982</v>
      </c>
      <c r="B1984" s="7" t="s">
        <v>1983</v>
      </c>
      <c r="C1984" s="7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2">
        <f>E1984/D1984</f>
        <v>0</v>
      </c>
      <c r="P1984" s="22">
        <f>IF(ISERROR(E1984/L1984),0,E1984/L1984)</f>
        <v>0</v>
      </c>
      <c r="Q1984" s="1" t="s">
        <v>8334</v>
      </c>
      <c r="R1984" s="39" t="s">
        <v>8340</v>
      </c>
      <c r="S1984" s="41">
        <f>(((J1984/60)/60)/24)+DATE(1970,1,1)</f>
        <v>42678.586655092593</v>
      </c>
      <c r="T1984" s="42">
        <f>(((I1984/60)/60)/24)+DATE(1970,1,1)</f>
        <v>42708.628321759257</v>
      </c>
    </row>
    <row r="1985" spans="1:20" customFormat="1" ht="43.5" x14ac:dyDescent="0.35">
      <c r="A1985" s="9">
        <v>1983</v>
      </c>
      <c r="B1985" s="7" t="s">
        <v>1984</v>
      </c>
      <c r="C1985" s="7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2">
        <f>E1985/D1985</f>
        <v>4.2999999999999997E-2</v>
      </c>
      <c r="P1985" s="22">
        <f>IF(ISERROR(E1985/L1985),0,E1985/L1985)</f>
        <v>88.6875</v>
      </c>
      <c r="Q1985" s="1" t="s">
        <v>8334</v>
      </c>
      <c r="R1985" s="39" t="s">
        <v>8340</v>
      </c>
      <c r="S1985" s="41">
        <f>(((J1985/60)/60)/24)+DATE(1970,1,1)</f>
        <v>42593.011782407411</v>
      </c>
      <c r="T1985" s="42">
        <f>(((I1985/60)/60)/24)+DATE(1970,1,1)</f>
        <v>42615.291666666672</v>
      </c>
    </row>
    <row r="1986" spans="1:20" customFormat="1" ht="58" x14ac:dyDescent="0.35">
      <c r="A1986" s="9">
        <v>1984</v>
      </c>
      <c r="B1986" s="7" t="s">
        <v>1985</v>
      </c>
      <c r="C1986" s="7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2">
        <f>E1986/D1986</f>
        <v>0.21146666666666666</v>
      </c>
      <c r="P1986" s="22">
        <f>IF(ISERROR(E1986/L1986),0,E1986/L1986)</f>
        <v>453.14285714285717</v>
      </c>
      <c r="Q1986" s="1" t="s">
        <v>8334</v>
      </c>
      <c r="R1986" s="39" t="s">
        <v>8340</v>
      </c>
      <c r="S1986" s="41">
        <f>(((J1986/60)/60)/24)+DATE(1970,1,1)</f>
        <v>41913.790289351848</v>
      </c>
      <c r="T1986" s="42">
        <f>(((I1986/60)/60)/24)+DATE(1970,1,1)</f>
        <v>41973.831956018519</v>
      </c>
    </row>
    <row r="1987" spans="1:20" customFormat="1" ht="43.5" x14ac:dyDescent="0.35">
      <c r="A1987" s="9">
        <v>1985</v>
      </c>
      <c r="B1987" s="7" t="s">
        <v>1986</v>
      </c>
      <c r="C1987" s="7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2">
        <f>E1987/D1987</f>
        <v>3.1875000000000001E-2</v>
      </c>
      <c r="P1987" s="22">
        <f>IF(ISERROR(E1987/L1987),0,E1987/L1987)</f>
        <v>12.75</v>
      </c>
      <c r="Q1987" s="1" t="s">
        <v>8334</v>
      </c>
      <c r="R1987" s="39" t="s">
        <v>8340</v>
      </c>
      <c r="S1987" s="41">
        <f>(((J1987/60)/60)/24)+DATE(1970,1,1)</f>
        <v>42555.698738425926</v>
      </c>
      <c r="T1987" s="42">
        <f>(((I1987/60)/60)/24)+DATE(1970,1,1)</f>
        <v>42584.958333333328</v>
      </c>
    </row>
    <row r="1988" spans="1:20" customFormat="1" ht="43.5" x14ac:dyDescent="0.35">
      <c r="A1988" s="9">
        <v>1986</v>
      </c>
      <c r="B1988" s="7" t="s">
        <v>1987</v>
      </c>
      <c r="C1988" s="7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2">
        <f>E1988/D1988</f>
        <v>5.0000000000000001E-4</v>
      </c>
      <c r="P1988" s="22">
        <f>IF(ISERROR(E1988/L1988),0,E1988/L1988)</f>
        <v>1</v>
      </c>
      <c r="Q1988" s="1" t="s">
        <v>8334</v>
      </c>
      <c r="R1988" s="39" t="s">
        <v>8340</v>
      </c>
      <c r="S1988" s="41">
        <f>(((J1988/60)/60)/24)+DATE(1970,1,1)</f>
        <v>42413.433831018512</v>
      </c>
      <c r="T1988" s="42">
        <f>(((I1988/60)/60)/24)+DATE(1970,1,1)</f>
        <v>42443.392164351855</v>
      </c>
    </row>
    <row r="1989" spans="1:20" customFormat="1" ht="29" x14ac:dyDescent="0.35">
      <c r="A1989" s="9">
        <v>1987</v>
      </c>
      <c r="B1989" s="7" t="s">
        <v>1988</v>
      </c>
      <c r="C1989" s="7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2">
        <f>E1989/D1989</f>
        <v>0.42472727272727273</v>
      </c>
      <c r="P1989" s="22">
        <f>IF(ISERROR(E1989/L1989),0,E1989/L1989)</f>
        <v>83.428571428571431</v>
      </c>
      <c r="Q1989" s="1" t="s">
        <v>8334</v>
      </c>
      <c r="R1989" s="39" t="s">
        <v>8340</v>
      </c>
      <c r="S1989" s="41">
        <f>(((J1989/60)/60)/24)+DATE(1970,1,1)</f>
        <v>42034.639768518522</v>
      </c>
      <c r="T1989" s="42">
        <f>(((I1989/60)/60)/24)+DATE(1970,1,1)</f>
        <v>42064.639768518522</v>
      </c>
    </row>
    <row r="1990" spans="1:20" customFormat="1" x14ac:dyDescent="0.35">
      <c r="A1990" s="9">
        <v>1988</v>
      </c>
      <c r="B1990" s="7" t="s">
        <v>1989</v>
      </c>
      <c r="C1990" s="7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2">
        <f>E1990/D1990</f>
        <v>4.1666666666666666E-3</v>
      </c>
      <c r="P1990" s="22">
        <f>IF(ISERROR(E1990/L1990),0,E1990/L1990)</f>
        <v>25</v>
      </c>
      <c r="Q1990" s="1" t="s">
        <v>8334</v>
      </c>
      <c r="R1990" s="39" t="s">
        <v>8340</v>
      </c>
      <c r="S1990" s="41">
        <f>(((J1990/60)/60)/24)+DATE(1970,1,1)</f>
        <v>42206.763217592597</v>
      </c>
      <c r="T1990" s="42">
        <f>(((I1990/60)/60)/24)+DATE(1970,1,1)</f>
        <v>42236.763217592597</v>
      </c>
    </row>
    <row r="1991" spans="1:20" customFormat="1" ht="43.5" x14ac:dyDescent="0.35">
      <c r="A1991" s="9">
        <v>1989</v>
      </c>
      <c r="B1991" s="7" t="s">
        <v>1990</v>
      </c>
      <c r="C1991" s="7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2">
        <f>E1991/D1991</f>
        <v>0.01</v>
      </c>
      <c r="P1991" s="22">
        <f>IF(ISERROR(E1991/L1991),0,E1991/L1991)</f>
        <v>50</v>
      </c>
      <c r="Q1991" s="1" t="s">
        <v>8334</v>
      </c>
      <c r="R1991" s="39" t="s">
        <v>8340</v>
      </c>
      <c r="S1991" s="41">
        <f>(((J1991/60)/60)/24)+DATE(1970,1,1)</f>
        <v>42685.680648148147</v>
      </c>
      <c r="T1991" s="42">
        <f>(((I1991/60)/60)/24)+DATE(1970,1,1)</f>
        <v>42715.680648148147</v>
      </c>
    </row>
    <row r="1992" spans="1:20" customFormat="1" ht="43.5" x14ac:dyDescent="0.35">
      <c r="A1992" s="9">
        <v>1990</v>
      </c>
      <c r="B1992" s="7" t="s">
        <v>1991</v>
      </c>
      <c r="C1992" s="7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2">
        <f>E1992/D1992</f>
        <v>0.16966666666666666</v>
      </c>
      <c r="P1992" s="22">
        <f>IF(ISERROR(E1992/L1992),0,E1992/L1992)</f>
        <v>101.8</v>
      </c>
      <c r="Q1992" s="1" t="s">
        <v>8334</v>
      </c>
      <c r="R1992" s="39" t="s">
        <v>8340</v>
      </c>
      <c r="S1992" s="41">
        <f>(((J1992/60)/60)/24)+DATE(1970,1,1)</f>
        <v>42398.195972222224</v>
      </c>
      <c r="T1992" s="42">
        <f>(((I1992/60)/60)/24)+DATE(1970,1,1)</f>
        <v>42413.195972222224</v>
      </c>
    </row>
    <row r="1993" spans="1:20" customFormat="1" ht="29" x14ac:dyDescent="0.35">
      <c r="A1993" s="9">
        <v>1991</v>
      </c>
      <c r="B1993" s="7" t="s">
        <v>1992</v>
      </c>
      <c r="C1993" s="7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2">
        <f>E1993/D1993</f>
        <v>7.0000000000000007E-2</v>
      </c>
      <c r="P1993" s="22">
        <f>IF(ISERROR(E1993/L1993),0,E1993/L1993)</f>
        <v>46.666666666666664</v>
      </c>
      <c r="Q1993" s="1" t="s">
        <v>8334</v>
      </c>
      <c r="R1993" s="39" t="s">
        <v>8340</v>
      </c>
      <c r="S1993" s="41">
        <f>(((J1993/60)/60)/24)+DATE(1970,1,1)</f>
        <v>42167.89335648148</v>
      </c>
      <c r="T1993" s="42">
        <f>(((I1993/60)/60)/24)+DATE(1970,1,1)</f>
        <v>42188.89335648148</v>
      </c>
    </row>
    <row r="1994" spans="1:20" customFormat="1" ht="29" x14ac:dyDescent="0.35">
      <c r="A1994" s="9">
        <v>1992</v>
      </c>
      <c r="B1994" s="7" t="s">
        <v>1993</v>
      </c>
      <c r="C1994" s="7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2">
        <f>E1994/D1994</f>
        <v>1.3333333333333333E-3</v>
      </c>
      <c r="P1994" s="22">
        <f>IF(ISERROR(E1994/L1994),0,E1994/L1994)</f>
        <v>1</v>
      </c>
      <c r="Q1994" s="1" t="s">
        <v>8334</v>
      </c>
      <c r="R1994" s="39" t="s">
        <v>8340</v>
      </c>
      <c r="S1994" s="41">
        <f>(((J1994/60)/60)/24)+DATE(1970,1,1)</f>
        <v>42023.143414351856</v>
      </c>
      <c r="T1994" s="42">
        <f>(((I1994/60)/60)/24)+DATE(1970,1,1)</f>
        <v>42053.143414351856</v>
      </c>
    </row>
    <row r="1995" spans="1:20" customFormat="1" ht="43.5" x14ac:dyDescent="0.35">
      <c r="A1995" s="9">
        <v>1993</v>
      </c>
      <c r="B1995" s="7" t="s">
        <v>1994</v>
      </c>
      <c r="C1995" s="7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2">
        <f>E1995/D1995</f>
        <v>0</v>
      </c>
      <c r="P1995" s="22">
        <f>IF(ISERROR(E1995/L1995),0,E1995/L1995)</f>
        <v>0</v>
      </c>
      <c r="Q1995" s="1" t="s">
        <v>8334</v>
      </c>
      <c r="R1995" s="39" t="s">
        <v>8340</v>
      </c>
      <c r="S1995" s="41">
        <f>(((J1995/60)/60)/24)+DATE(1970,1,1)</f>
        <v>42329.58839120371</v>
      </c>
      <c r="T1995" s="42">
        <f>(((I1995/60)/60)/24)+DATE(1970,1,1)</f>
        <v>42359.58839120371</v>
      </c>
    </row>
    <row r="1996" spans="1:20" customFormat="1" ht="43.5" x14ac:dyDescent="0.35">
      <c r="A1996" s="9">
        <v>1994</v>
      </c>
      <c r="B1996" s="7" t="s">
        <v>1995</v>
      </c>
      <c r="C1996" s="7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2">
        <f>E1996/D1996</f>
        <v>0</v>
      </c>
      <c r="P1996" s="22">
        <f>IF(ISERROR(E1996/L1996),0,E1996/L1996)</f>
        <v>0</v>
      </c>
      <c r="Q1996" s="1" t="s">
        <v>8334</v>
      </c>
      <c r="R1996" s="39" t="s">
        <v>8340</v>
      </c>
      <c r="S1996" s="41">
        <f>(((J1996/60)/60)/24)+DATE(1970,1,1)</f>
        <v>42651.006273148145</v>
      </c>
      <c r="T1996" s="42">
        <f>(((I1996/60)/60)/24)+DATE(1970,1,1)</f>
        <v>42711.047939814816</v>
      </c>
    </row>
    <row r="1997" spans="1:20" customFormat="1" ht="43.5" x14ac:dyDescent="0.35">
      <c r="A1997" s="9">
        <v>1995</v>
      </c>
      <c r="B1997" s="7" t="s">
        <v>1996</v>
      </c>
      <c r="C1997" s="7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2">
        <f>E1997/D1997</f>
        <v>7.8E-2</v>
      </c>
      <c r="P1997" s="22">
        <f>IF(ISERROR(E1997/L1997),0,E1997/L1997)</f>
        <v>26</v>
      </c>
      <c r="Q1997" s="1" t="s">
        <v>8334</v>
      </c>
      <c r="R1997" s="39" t="s">
        <v>8340</v>
      </c>
      <c r="S1997" s="41">
        <f>(((J1997/60)/60)/24)+DATE(1970,1,1)</f>
        <v>42181.902037037042</v>
      </c>
      <c r="T1997" s="42">
        <f>(((I1997/60)/60)/24)+DATE(1970,1,1)</f>
        <v>42201.902037037042</v>
      </c>
    </row>
    <row r="1998" spans="1:20" customFormat="1" ht="43.5" x14ac:dyDescent="0.35">
      <c r="A1998" s="9">
        <v>1996</v>
      </c>
      <c r="B1998" s="7" t="s">
        <v>1997</v>
      </c>
      <c r="C1998" s="7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2">
        <f>E1998/D1998</f>
        <v>0</v>
      </c>
      <c r="P1998" s="22">
        <f>IF(ISERROR(E1998/L1998),0,E1998/L1998)</f>
        <v>0</v>
      </c>
      <c r="Q1998" s="1" t="s">
        <v>8334</v>
      </c>
      <c r="R1998" s="39" t="s">
        <v>8340</v>
      </c>
      <c r="S1998" s="41">
        <f>(((J1998/60)/60)/24)+DATE(1970,1,1)</f>
        <v>41800.819571759261</v>
      </c>
      <c r="T1998" s="42">
        <f>(((I1998/60)/60)/24)+DATE(1970,1,1)</f>
        <v>41830.819571759261</v>
      </c>
    </row>
    <row r="1999" spans="1:20" customFormat="1" ht="43.5" x14ac:dyDescent="0.35">
      <c r="A1999" s="9">
        <v>1997</v>
      </c>
      <c r="B1999" s="7" t="s">
        <v>1998</v>
      </c>
      <c r="C1999" s="7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2">
        <f>E1999/D1999</f>
        <v>0</v>
      </c>
      <c r="P1999" s="22">
        <f>IF(ISERROR(E1999/L1999),0,E1999/L1999)</f>
        <v>0</v>
      </c>
      <c r="Q1999" s="1" t="s">
        <v>8334</v>
      </c>
      <c r="R1999" s="39" t="s">
        <v>8340</v>
      </c>
      <c r="S1999" s="41">
        <f>(((J1999/60)/60)/24)+DATE(1970,1,1)</f>
        <v>41847.930694444447</v>
      </c>
      <c r="T1999" s="42">
        <f>(((I1999/60)/60)/24)+DATE(1970,1,1)</f>
        <v>41877.930694444447</v>
      </c>
    </row>
    <row r="2000" spans="1:20" customFormat="1" ht="43.5" x14ac:dyDescent="0.35">
      <c r="A2000" s="9">
        <v>1998</v>
      </c>
      <c r="B2000" s="7" t="s">
        <v>1999</v>
      </c>
      <c r="C2000" s="7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2">
        <f>E2000/D2000</f>
        <v>0.26200000000000001</v>
      </c>
      <c r="P2000" s="22">
        <f>IF(ISERROR(E2000/L2000),0,E2000/L2000)</f>
        <v>218.33333333333334</v>
      </c>
      <c r="Q2000" s="1" t="s">
        <v>8334</v>
      </c>
      <c r="R2000" s="39" t="s">
        <v>8340</v>
      </c>
      <c r="S2000" s="41">
        <f>(((J2000/60)/60)/24)+DATE(1970,1,1)</f>
        <v>41807.118495370371</v>
      </c>
      <c r="T2000" s="42">
        <f>(((I2000/60)/60)/24)+DATE(1970,1,1)</f>
        <v>41852.118495370371</v>
      </c>
    </row>
    <row r="2001" spans="1:20" customFormat="1" ht="29" x14ac:dyDescent="0.35">
      <c r="A2001" s="9">
        <v>1999</v>
      </c>
      <c r="B2001" s="7" t="s">
        <v>2000</v>
      </c>
      <c r="C2001" s="7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2">
        <f>E2001/D2001</f>
        <v>7.6129032258064515E-3</v>
      </c>
      <c r="P2001" s="22">
        <f>IF(ISERROR(E2001/L2001),0,E2001/L2001)</f>
        <v>33.714285714285715</v>
      </c>
      <c r="Q2001" s="1" t="s">
        <v>8334</v>
      </c>
      <c r="R2001" s="39" t="s">
        <v>8340</v>
      </c>
      <c r="S2001" s="41">
        <f>(((J2001/60)/60)/24)+DATE(1970,1,1)</f>
        <v>41926.482731481483</v>
      </c>
      <c r="T2001" s="42">
        <f>(((I2001/60)/60)/24)+DATE(1970,1,1)</f>
        <v>41956.524398148147</v>
      </c>
    </row>
    <row r="2002" spans="1:20" customFormat="1" ht="43.5" x14ac:dyDescent="0.35">
      <c r="A2002" s="9">
        <v>2000</v>
      </c>
      <c r="B2002" s="7" t="s">
        <v>2001</v>
      </c>
      <c r="C2002" s="7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2">
        <f>E2002/D2002</f>
        <v>0.125</v>
      </c>
      <c r="P2002" s="22">
        <f>IF(ISERROR(E2002/L2002),0,E2002/L2002)</f>
        <v>25</v>
      </c>
      <c r="Q2002" s="1" t="s">
        <v>8334</v>
      </c>
      <c r="R2002" s="39" t="s">
        <v>8340</v>
      </c>
      <c r="S2002" s="41">
        <f>(((J2002/60)/60)/24)+DATE(1970,1,1)</f>
        <v>42345.951539351852</v>
      </c>
      <c r="T2002" s="42">
        <f>(((I2002/60)/60)/24)+DATE(1970,1,1)</f>
        <v>42375.951539351852</v>
      </c>
    </row>
    <row r="2003" spans="1:20" customFormat="1" ht="29" x14ac:dyDescent="0.35">
      <c r="A2003" s="9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3" t="s">
        <v>8219</v>
      </c>
      <c r="G2003" s="3" t="s">
        <v>8236</v>
      </c>
      <c r="H2003" s="3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3" t="s">
        <v>8295</v>
      </c>
      <c r="O2003" s="12">
        <f>E2003/D2003</f>
        <v>3.8212909090909091</v>
      </c>
      <c r="P2003" s="22">
        <f>IF(ISERROR(E2003/L2003),0,E2003/L2003)</f>
        <v>128.38790470372632</v>
      </c>
      <c r="Q2003" s="1" t="s">
        <v>8317</v>
      </c>
      <c r="R2003" s="39" t="s">
        <v>8361</v>
      </c>
      <c r="S2003" s="41">
        <f>(((J2003/60)/60)/24)+DATE(1970,1,1)</f>
        <v>42136.209675925929</v>
      </c>
      <c r="T2003" s="42">
        <f>(((I2003/60)/60)/24)+DATE(1970,1,1)</f>
        <v>42167.833333333328</v>
      </c>
    </row>
    <row r="2004" spans="1:20" customFormat="1" ht="43.5" x14ac:dyDescent="0.35">
      <c r="A2004" s="9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3" t="s">
        <v>8219</v>
      </c>
      <c r="G2004" s="3" t="s">
        <v>8224</v>
      </c>
      <c r="H2004" s="3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3" t="s">
        <v>8295</v>
      </c>
      <c r="O2004" s="12">
        <f>E2004/D2004</f>
        <v>2.1679422000000002</v>
      </c>
      <c r="P2004" s="22">
        <f>IF(ISERROR(E2004/L2004),0,E2004/L2004)</f>
        <v>78.834261818181815</v>
      </c>
      <c r="Q2004" s="1" t="s">
        <v>8317</v>
      </c>
      <c r="R2004" s="39" t="s">
        <v>8361</v>
      </c>
      <c r="S2004" s="41">
        <f>(((J2004/60)/60)/24)+DATE(1970,1,1)</f>
        <v>42728.71230324074</v>
      </c>
      <c r="T2004" s="42">
        <f>(((I2004/60)/60)/24)+DATE(1970,1,1)</f>
        <v>42758.71230324074</v>
      </c>
    </row>
    <row r="2005" spans="1:20" customFormat="1" ht="43.5" x14ac:dyDescent="0.35">
      <c r="A2005" s="9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3" t="s">
        <v>8219</v>
      </c>
      <c r="G2005" s="3" t="s">
        <v>8224</v>
      </c>
      <c r="H2005" s="3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3" t="s">
        <v>8295</v>
      </c>
      <c r="O2005" s="12">
        <f>E2005/D2005</f>
        <v>3.12</v>
      </c>
      <c r="P2005" s="22">
        <f>IF(ISERROR(E2005/L2005),0,E2005/L2005)</f>
        <v>91.764705882352942</v>
      </c>
      <c r="Q2005" s="1" t="s">
        <v>8317</v>
      </c>
      <c r="R2005" s="39" t="s">
        <v>8361</v>
      </c>
      <c r="S2005" s="41">
        <f>(((J2005/60)/60)/24)+DATE(1970,1,1)</f>
        <v>40347.125601851854</v>
      </c>
      <c r="T2005" s="42">
        <f>(((I2005/60)/60)/24)+DATE(1970,1,1)</f>
        <v>40361.958333333336</v>
      </c>
    </row>
    <row r="2006" spans="1:20" customFormat="1" ht="43.5" x14ac:dyDescent="0.35">
      <c r="A2006" s="9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3" t="s">
        <v>8219</v>
      </c>
      <c r="G2006" s="3" t="s">
        <v>8224</v>
      </c>
      <c r="H2006" s="3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3" t="s">
        <v>8295</v>
      </c>
      <c r="O2006" s="12">
        <f>E2006/D2006</f>
        <v>2.3442048</v>
      </c>
      <c r="P2006" s="22">
        <f>IF(ISERROR(E2006/L2006),0,E2006/L2006)</f>
        <v>331.10237288135596</v>
      </c>
      <c r="Q2006" s="1" t="s">
        <v>8317</v>
      </c>
      <c r="R2006" s="39" t="s">
        <v>8361</v>
      </c>
      <c r="S2006" s="41">
        <f>(((J2006/60)/60)/24)+DATE(1970,1,1)</f>
        <v>41800.604895833334</v>
      </c>
      <c r="T2006" s="42">
        <f>(((I2006/60)/60)/24)+DATE(1970,1,1)</f>
        <v>41830.604895833334</v>
      </c>
    </row>
    <row r="2007" spans="1:20" customFormat="1" ht="43.5" x14ac:dyDescent="0.35">
      <c r="A2007" s="9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3" t="s">
        <v>8219</v>
      </c>
      <c r="G2007" s="3" t="s">
        <v>8224</v>
      </c>
      <c r="H2007" s="3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3" t="s">
        <v>8295</v>
      </c>
      <c r="O2007" s="12">
        <f>E2007/D2007</f>
        <v>1.236801</v>
      </c>
      <c r="P2007" s="22">
        <f>IF(ISERROR(E2007/L2007),0,E2007/L2007)</f>
        <v>194.26193717277485</v>
      </c>
      <c r="Q2007" s="1" t="s">
        <v>8317</v>
      </c>
      <c r="R2007" s="39" t="s">
        <v>8361</v>
      </c>
      <c r="S2007" s="41">
        <f>(((J2007/60)/60)/24)+DATE(1970,1,1)</f>
        <v>41535.812708333331</v>
      </c>
      <c r="T2007" s="42">
        <f>(((I2007/60)/60)/24)+DATE(1970,1,1)</f>
        <v>41563.165972222225</v>
      </c>
    </row>
    <row r="2008" spans="1:20" customFormat="1" ht="43.5" x14ac:dyDescent="0.35">
      <c r="A2008" s="9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3" t="s">
        <v>8219</v>
      </c>
      <c r="G2008" s="3" t="s">
        <v>8224</v>
      </c>
      <c r="H2008" s="3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3" t="s">
        <v>8295</v>
      </c>
      <c r="O2008" s="12">
        <f>E2008/D2008</f>
        <v>2.4784000000000002</v>
      </c>
      <c r="P2008" s="22">
        <f>IF(ISERROR(E2008/L2008),0,E2008/L2008)</f>
        <v>408.97689768976898</v>
      </c>
      <c r="Q2008" s="1" t="s">
        <v>8317</v>
      </c>
      <c r="R2008" s="39" t="s">
        <v>8361</v>
      </c>
      <c r="S2008" s="41">
        <f>(((J2008/60)/60)/24)+DATE(1970,1,1)</f>
        <v>41941.500520833331</v>
      </c>
      <c r="T2008" s="42">
        <f>(((I2008/60)/60)/24)+DATE(1970,1,1)</f>
        <v>41976.542187500003</v>
      </c>
    </row>
    <row r="2009" spans="1:20" customFormat="1" ht="43.5" x14ac:dyDescent="0.35">
      <c r="A2009" s="9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3" t="s">
        <v>8219</v>
      </c>
      <c r="G2009" s="3" t="s">
        <v>8224</v>
      </c>
      <c r="H2009" s="3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3" t="s">
        <v>8295</v>
      </c>
      <c r="O2009" s="12">
        <f>E2009/D2009</f>
        <v>1.157092</v>
      </c>
      <c r="P2009" s="22">
        <f>IF(ISERROR(E2009/L2009),0,E2009/L2009)</f>
        <v>84.459270072992695</v>
      </c>
      <c r="Q2009" s="1" t="s">
        <v>8317</v>
      </c>
      <c r="R2009" s="39" t="s">
        <v>8361</v>
      </c>
      <c r="S2009" s="41">
        <f>(((J2009/60)/60)/24)+DATE(1970,1,1)</f>
        <v>40347.837800925925</v>
      </c>
      <c r="T2009" s="42">
        <f>(((I2009/60)/60)/24)+DATE(1970,1,1)</f>
        <v>40414.166666666664</v>
      </c>
    </row>
    <row r="2010" spans="1:20" customFormat="1" ht="43.5" x14ac:dyDescent="0.35">
      <c r="A2010" s="9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3" t="s">
        <v>8219</v>
      </c>
      <c r="G2010" s="3" t="s">
        <v>8224</v>
      </c>
      <c r="H2010" s="3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3" t="s">
        <v>8295</v>
      </c>
      <c r="O2010" s="12">
        <f>E2010/D2010</f>
        <v>1.1707484768810599</v>
      </c>
      <c r="P2010" s="22">
        <f>IF(ISERROR(E2010/L2010),0,E2010/L2010)</f>
        <v>44.853658536585364</v>
      </c>
      <c r="Q2010" s="1" t="s">
        <v>8317</v>
      </c>
      <c r="R2010" s="39" t="s">
        <v>8361</v>
      </c>
      <c r="S2010" s="41">
        <f>(((J2010/60)/60)/24)+DATE(1970,1,1)</f>
        <v>40761.604421296295</v>
      </c>
      <c r="T2010" s="42">
        <f>(((I2010/60)/60)/24)+DATE(1970,1,1)</f>
        <v>40805.604421296295</v>
      </c>
    </row>
    <row r="2011" spans="1:20" customFormat="1" ht="43.5" x14ac:dyDescent="0.35">
      <c r="A2011" s="9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3" t="s">
        <v>8219</v>
      </c>
      <c r="G2011" s="3" t="s">
        <v>8236</v>
      </c>
      <c r="H2011" s="3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3" t="s">
        <v>8295</v>
      </c>
      <c r="O2011" s="12">
        <f>E2011/D2011</f>
        <v>3.05158</v>
      </c>
      <c r="P2011" s="22">
        <f>IF(ISERROR(E2011/L2011),0,E2011/L2011)</f>
        <v>383.3643216080402</v>
      </c>
      <c r="Q2011" s="1" t="s">
        <v>8317</v>
      </c>
      <c r="R2011" s="39" t="s">
        <v>8361</v>
      </c>
      <c r="S2011" s="41">
        <f>(((J2011/60)/60)/24)+DATE(1970,1,1)</f>
        <v>42661.323414351849</v>
      </c>
      <c r="T2011" s="42">
        <f>(((I2011/60)/60)/24)+DATE(1970,1,1)</f>
        <v>42697.365081018521</v>
      </c>
    </row>
    <row r="2012" spans="1:20" customFormat="1" ht="29" x14ac:dyDescent="0.35">
      <c r="A2012" s="9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3" t="s">
        <v>8219</v>
      </c>
      <c r="G2012" s="3" t="s">
        <v>8224</v>
      </c>
      <c r="H2012" s="3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3" t="s">
        <v>8295</v>
      </c>
      <c r="O2012" s="12">
        <f>E2012/D2012</f>
        <v>3.2005299999999997</v>
      </c>
      <c r="P2012" s="22">
        <f>IF(ISERROR(E2012/L2012),0,E2012/L2012)</f>
        <v>55.276856649395505</v>
      </c>
      <c r="Q2012" s="1" t="s">
        <v>8317</v>
      </c>
      <c r="R2012" s="39" t="s">
        <v>8361</v>
      </c>
      <c r="S2012" s="41">
        <f>(((J2012/60)/60)/24)+DATE(1970,1,1)</f>
        <v>42570.996423611112</v>
      </c>
      <c r="T2012" s="42">
        <f>(((I2012/60)/60)/24)+DATE(1970,1,1)</f>
        <v>42600.996423611112</v>
      </c>
    </row>
    <row r="2013" spans="1:20" customFormat="1" ht="43.5" x14ac:dyDescent="0.35">
      <c r="A2013" s="9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3" t="s">
        <v>8219</v>
      </c>
      <c r="G2013" s="3" t="s">
        <v>8239</v>
      </c>
      <c r="H2013" s="3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3" t="s">
        <v>8295</v>
      </c>
      <c r="O2013" s="12">
        <f>E2013/D2013</f>
        <v>8.1956399999999991</v>
      </c>
      <c r="P2013" s="22">
        <f>IF(ISERROR(E2013/L2013),0,E2013/L2013)</f>
        <v>422.02059732234807</v>
      </c>
      <c r="Q2013" s="1" t="s">
        <v>8317</v>
      </c>
      <c r="R2013" s="39" t="s">
        <v>8361</v>
      </c>
      <c r="S2013" s="41">
        <f>(((J2013/60)/60)/24)+DATE(1970,1,1)</f>
        <v>42347.358483796299</v>
      </c>
      <c r="T2013" s="42">
        <f>(((I2013/60)/60)/24)+DATE(1970,1,1)</f>
        <v>42380.958333333328</v>
      </c>
    </row>
    <row r="2014" spans="1:20" customFormat="1" ht="43.5" x14ac:dyDescent="0.35">
      <c r="A2014" s="9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3" t="s">
        <v>8219</v>
      </c>
      <c r="G2014" s="3" t="s">
        <v>8224</v>
      </c>
      <c r="H2014" s="3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3" t="s">
        <v>8295</v>
      </c>
      <c r="O2014" s="12">
        <f>E2014/D2014</f>
        <v>2.3490000000000002</v>
      </c>
      <c r="P2014" s="22">
        <f>IF(ISERROR(E2014/L2014),0,E2014/L2014)</f>
        <v>64.180327868852459</v>
      </c>
      <c r="Q2014" s="1" t="s">
        <v>8317</v>
      </c>
      <c r="R2014" s="39" t="s">
        <v>8361</v>
      </c>
      <c r="S2014" s="41">
        <f>(((J2014/60)/60)/24)+DATE(1970,1,1)</f>
        <v>42010.822233796294</v>
      </c>
      <c r="T2014" s="42">
        <f>(((I2014/60)/60)/24)+DATE(1970,1,1)</f>
        <v>42040.822233796294</v>
      </c>
    </row>
    <row r="2015" spans="1:20" customFormat="1" ht="43.5" x14ac:dyDescent="0.35">
      <c r="A2015" s="9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3" t="s">
        <v>8219</v>
      </c>
      <c r="G2015" s="3" t="s">
        <v>8224</v>
      </c>
      <c r="H2015" s="3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3" t="s">
        <v>8295</v>
      </c>
      <c r="O2015" s="12">
        <f>E2015/D2015</f>
        <v>4.9491375</v>
      </c>
      <c r="P2015" s="22">
        <f>IF(ISERROR(E2015/L2015),0,E2015/L2015)</f>
        <v>173.57781674704077</v>
      </c>
      <c r="Q2015" s="1" t="s">
        <v>8317</v>
      </c>
      <c r="R2015" s="39" t="s">
        <v>8361</v>
      </c>
      <c r="S2015" s="41">
        <f>(((J2015/60)/60)/24)+DATE(1970,1,1)</f>
        <v>42499.960810185185</v>
      </c>
      <c r="T2015" s="42">
        <f>(((I2015/60)/60)/24)+DATE(1970,1,1)</f>
        <v>42559.960810185185</v>
      </c>
    </row>
    <row r="2016" spans="1:20" customFormat="1" ht="43.5" x14ac:dyDescent="0.35">
      <c r="A2016" s="9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3" t="s">
        <v>8219</v>
      </c>
      <c r="G2016" s="3" t="s">
        <v>8224</v>
      </c>
      <c r="H2016" s="3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3" t="s">
        <v>8295</v>
      </c>
      <c r="O2016" s="12">
        <f>E2016/D2016</f>
        <v>78.137822333333332</v>
      </c>
      <c r="P2016" s="22">
        <f>IF(ISERROR(E2016/L2016),0,E2016/L2016)</f>
        <v>88.601680840609291</v>
      </c>
      <c r="Q2016" s="1" t="s">
        <v>8317</v>
      </c>
      <c r="R2016" s="39" t="s">
        <v>8361</v>
      </c>
      <c r="S2016" s="41">
        <f>(((J2016/60)/60)/24)+DATE(1970,1,1)</f>
        <v>41324.214571759258</v>
      </c>
      <c r="T2016" s="42">
        <f>(((I2016/60)/60)/24)+DATE(1970,1,1)</f>
        <v>41358.172905092593</v>
      </c>
    </row>
    <row r="2017" spans="1:20" customFormat="1" ht="43.5" x14ac:dyDescent="0.35">
      <c r="A2017" s="9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3" t="s">
        <v>8219</v>
      </c>
      <c r="G2017" s="3" t="s">
        <v>8224</v>
      </c>
      <c r="H2017" s="3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3" t="s">
        <v>8295</v>
      </c>
      <c r="O2017" s="12">
        <f>E2017/D2017</f>
        <v>1.1300013888888889</v>
      </c>
      <c r="P2017" s="22">
        <f>IF(ISERROR(E2017/L2017),0,E2017/L2017)</f>
        <v>50.222283950617282</v>
      </c>
      <c r="Q2017" s="1" t="s">
        <v>8317</v>
      </c>
      <c r="R2017" s="39" t="s">
        <v>8361</v>
      </c>
      <c r="S2017" s="41">
        <f>(((J2017/60)/60)/24)+DATE(1970,1,1)</f>
        <v>40765.876886574071</v>
      </c>
      <c r="T2017" s="42">
        <f>(((I2017/60)/60)/24)+DATE(1970,1,1)</f>
        <v>40795.876886574071</v>
      </c>
    </row>
    <row r="2018" spans="1:20" customFormat="1" ht="29" x14ac:dyDescent="0.35">
      <c r="A2018" s="9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3" t="s">
        <v>8219</v>
      </c>
      <c r="G2018" s="3" t="s">
        <v>8224</v>
      </c>
      <c r="H2018" s="3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3" t="s">
        <v>8295</v>
      </c>
      <c r="O2018" s="12">
        <f>E2018/D2018</f>
        <v>9.2154220000000002</v>
      </c>
      <c r="P2018" s="22">
        <f>IF(ISERROR(E2018/L2018),0,E2018/L2018)</f>
        <v>192.38876826722338</v>
      </c>
      <c r="Q2018" s="1" t="s">
        <v>8317</v>
      </c>
      <c r="R2018" s="39" t="s">
        <v>8361</v>
      </c>
      <c r="S2018" s="41">
        <f>(((J2018/60)/60)/24)+DATE(1970,1,1)</f>
        <v>41312.88077546296</v>
      </c>
      <c r="T2018" s="42">
        <f>(((I2018/60)/60)/24)+DATE(1970,1,1)</f>
        <v>41342.88077546296</v>
      </c>
    </row>
    <row r="2019" spans="1:20" customFormat="1" ht="43.5" x14ac:dyDescent="0.35">
      <c r="A2019" s="9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3" t="s">
        <v>8219</v>
      </c>
      <c r="G2019" s="3" t="s">
        <v>8224</v>
      </c>
      <c r="H2019" s="3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3" t="s">
        <v>8295</v>
      </c>
      <c r="O2019" s="12">
        <f>E2019/D2019</f>
        <v>1.2510239999999999</v>
      </c>
      <c r="P2019" s="22">
        <f>IF(ISERROR(E2019/L2019),0,E2019/L2019)</f>
        <v>73.416901408450698</v>
      </c>
      <c r="Q2019" s="1" t="s">
        <v>8317</v>
      </c>
      <c r="R2019" s="39" t="s">
        <v>8361</v>
      </c>
      <c r="S2019" s="41">
        <f>(((J2019/60)/60)/24)+DATE(1970,1,1)</f>
        <v>40961.057349537034</v>
      </c>
      <c r="T2019" s="42">
        <f>(((I2019/60)/60)/24)+DATE(1970,1,1)</f>
        <v>40992.166666666664</v>
      </c>
    </row>
    <row r="2020" spans="1:20" customFormat="1" ht="43.5" x14ac:dyDescent="0.35">
      <c r="A2020" s="9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3" t="s">
        <v>8219</v>
      </c>
      <c r="G2020" s="3" t="s">
        <v>8241</v>
      </c>
      <c r="H2020" s="3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3" t="s">
        <v>8295</v>
      </c>
      <c r="O2020" s="12">
        <f>E2020/D2020</f>
        <v>1.0224343076923077</v>
      </c>
      <c r="P2020" s="22">
        <f>IF(ISERROR(E2020/L2020),0,E2020/L2020)</f>
        <v>147.68495555555555</v>
      </c>
      <c r="Q2020" s="1" t="s">
        <v>8317</v>
      </c>
      <c r="R2020" s="39" t="s">
        <v>8361</v>
      </c>
      <c r="S2020" s="41">
        <f>(((J2020/60)/60)/24)+DATE(1970,1,1)</f>
        <v>42199.365844907406</v>
      </c>
      <c r="T2020" s="42">
        <f>(((I2020/60)/60)/24)+DATE(1970,1,1)</f>
        <v>42229.365844907406</v>
      </c>
    </row>
    <row r="2021" spans="1:20" customFormat="1" ht="43.5" x14ac:dyDescent="0.35">
      <c r="A2021" s="9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3" t="s">
        <v>8219</v>
      </c>
      <c r="G2021" s="3" t="s">
        <v>8224</v>
      </c>
      <c r="H2021" s="3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3" t="s">
        <v>8295</v>
      </c>
      <c r="O2021" s="12">
        <f>E2021/D2021</f>
        <v>4.8490975000000001</v>
      </c>
      <c r="P2021" s="22">
        <f>IF(ISERROR(E2021/L2021),0,E2021/L2021)</f>
        <v>108.96848314606741</v>
      </c>
      <c r="Q2021" s="1" t="s">
        <v>8317</v>
      </c>
      <c r="R2021" s="39" t="s">
        <v>8361</v>
      </c>
      <c r="S2021" s="41">
        <f>(((J2021/60)/60)/24)+DATE(1970,1,1)</f>
        <v>42605.70857638889</v>
      </c>
      <c r="T2021" s="42">
        <f>(((I2021/60)/60)/24)+DATE(1970,1,1)</f>
        <v>42635.70857638889</v>
      </c>
    </row>
    <row r="2022" spans="1:20" customFormat="1" ht="43.5" x14ac:dyDescent="0.35">
      <c r="A2022" s="9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3" t="s">
        <v>8219</v>
      </c>
      <c r="G2022" s="3" t="s">
        <v>8224</v>
      </c>
      <c r="H2022" s="3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3" t="s">
        <v>8295</v>
      </c>
      <c r="O2022" s="12">
        <f>E2022/D2022</f>
        <v>1.9233333333333333</v>
      </c>
      <c r="P2022" s="22">
        <f>IF(ISERROR(E2022/L2022),0,E2022/L2022)</f>
        <v>23.647540983606557</v>
      </c>
      <c r="Q2022" s="1" t="s">
        <v>8317</v>
      </c>
      <c r="R2022" s="39" t="s">
        <v>8361</v>
      </c>
      <c r="S2022" s="41">
        <f>(((J2022/60)/60)/24)+DATE(1970,1,1)</f>
        <v>41737.097499999996</v>
      </c>
      <c r="T2022" s="42">
        <f>(((I2022/60)/60)/24)+DATE(1970,1,1)</f>
        <v>41773.961111111108</v>
      </c>
    </row>
    <row r="2023" spans="1:20" customFormat="1" ht="43.5" x14ac:dyDescent="0.35">
      <c r="A2023" s="9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3" t="s">
        <v>8219</v>
      </c>
      <c r="G2023" s="3" t="s">
        <v>8224</v>
      </c>
      <c r="H2023" s="3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3" t="s">
        <v>8295</v>
      </c>
      <c r="O2023" s="12">
        <f>E2023/D2023</f>
        <v>2.8109999999999999</v>
      </c>
      <c r="P2023" s="22">
        <f>IF(ISERROR(E2023/L2023),0,E2023/L2023)</f>
        <v>147.94736842105263</v>
      </c>
      <c r="Q2023" s="1" t="s">
        <v>8317</v>
      </c>
      <c r="R2023" s="39" t="s">
        <v>8361</v>
      </c>
      <c r="S2023" s="41">
        <f>(((J2023/60)/60)/24)+DATE(1970,1,1)</f>
        <v>41861.070567129631</v>
      </c>
      <c r="T2023" s="42">
        <f>(((I2023/60)/60)/24)+DATE(1970,1,1)</f>
        <v>41906.070567129631</v>
      </c>
    </row>
    <row r="2024" spans="1:20" customFormat="1" ht="43.5" x14ac:dyDescent="0.35">
      <c r="A2024" s="9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3" t="s">
        <v>8219</v>
      </c>
      <c r="G2024" s="3" t="s">
        <v>8224</v>
      </c>
      <c r="H2024" s="3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3" t="s">
        <v>8295</v>
      </c>
      <c r="O2024" s="12">
        <f>E2024/D2024</f>
        <v>1.2513700000000001</v>
      </c>
      <c r="P2024" s="22">
        <f>IF(ISERROR(E2024/L2024),0,E2024/L2024)</f>
        <v>385.03692307692307</v>
      </c>
      <c r="Q2024" s="1" t="s">
        <v>8317</v>
      </c>
      <c r="R2024" s="39" t="s">
        <v>8361</v>
      </c>
      <c r="S2024" s="41">
        <f>(((J2024/60)/60)/24)+DATE(1970,1,1)</f>
        <v>42502.569120370375</v>
      </c>
      <c r="T2024" s="42">
        <f>(((I2024/60)/60)/24)+DATE(1970,1,1)</f>
        <v>42532.569120370375</v>
      </c>
    </row>
    <row r="2025" spans="1:20" customFormat="1" ht="43.5" x14ac:dyDescent="0.35">
      <c r="A2025" s="9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3" t="s">
        <v>8219</v>
      </c>
      <c r="G2025" s="3" t="s">
        <v>8224</v>
      </c>
      <c r="H2025" s="3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3" t="s">
        <v>8295</v>
      </c>
      <c r="O2025" s="12">
        <f>E2025/D2025</f>
        <v>1.61459</v>
      </c>
      <c r="P2025" s="22">
        <f>IF(ISERROR(E2025/L2025),0,E2025/L2025)</f>
        <v>457.39093484419266</v>
      </c>
      <c r="Q2025" s="1" t="s">
        <v>8317</v>
      </c>
      <c r="R2025" s="39" t="s">
        <v>8361</v>
      </c>
      <c r="S2025" s="41">
        <f>(((J2025/60)/60)/24)+DATE(1970,1,1)</f>
        <v>42136.420752314814</v>
      </c>
      <c r="T2025" s="42">
        <f>(((I2025/60)/60)/24)+DATE(1970,1,1)</f>
        <v>42166.420752314814</v>
      </c>
    </row>
    <row r="2026" spans="1:20" customFormat="1" ht="43.5" x14ac:dyDescent="0.35">
      <c r="A2026" s="9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3" t="s">
        <v>8219</v>
      </c>
      <c r="G2026" s="3" t="s">
        <v>8224</v>
      </c>
      <c r="H2026" s="3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3" t="s">
        <v>8295</v>
      </c>
      <c r="O2026" s="12">
        <f>E2026/D2026</f>
        <v>5.8535000000000004</v>
      </c>
      <c r="P2026" s="22">
        <f>IF(ISERROR(E2026/L2026),0,E2026/L2026)</f>
        <v>222.99047619047619</v>
      </c>
      <c r="Q2026" s="1" t="s">
        <v>8317</v>
      </c>
      <c r="R2026" s="39" t="s">
        <v>8361</v>
      </c>
      <c r="S2026" s="41">
        <f>(((J2026/60)/60)/24)+DATE(1970,1,1)</f>
        <v>41099.966944444444</v>
      </c>
      <c r="T2026" s="42">
        <f>(((I2026/60)/60)/24)+DATE(1970,1,1)</f>
        <v>41134.125</v>
      </c>
    </row>
    <row r="2027" spans="1:20" customFormat="1" ht="43.5" x14ac:dyDescent="0.35">
      <c r="A2027" s="9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3" t="s">
        <v>8219</v>
      </c>
      <c r="G2027" s="3" t="s">
        <v>8236</v>
      </c>
      <c r="H2027" s="3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3" t="s">
        <v>8295</v>
      </c>
      <c r="O2027" s="12">
        <f>E2027/D2027</f>
        <v>2.0114999999999998</v>
      </c>
      <c r="P2027" s="22">
        <f>IF(ISERROR(E2027/L2027),0,E2027/L2027)</f>
        <v>220.74074074074073</v>
      </c>
      <c r="Q2027" s="1" t="s">
        <v>8317</v>
      </c>
      <c r="R2027" s="39" t="s">
        <v>8361</v>
      </c>
      <c r="S2027" s="41">
        <f>(((J2027/60)/60)/24)+DATE(1970,1,1)</f>
        <v>42136.184560185182</v>
      </c>
      <c r="T2027" s="42">
        <f>(((I2027/60)/60)/24)+DATE(1970,1,1)</f>
        <v>42166.184560185182</v>
      </c>
    </row>
    <row r="2028" spans="1:20" customFormat="1" ht="29" x14ac:dyDescent="0.35">
      <c r="A2028" s="9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3" t="s">
        <v>8219</v>
      </c>
      <c r="G2028" s="3" t="s">
        <v>8224</v>
      </c>
      <c r="H2028" s="3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3" t="s">
        <v>8295</v>
      </c>
      <c r="O2028" s="12">
        <f>E2028/D2028</f>
        <v>1.3348307999999998</v>
      </c>
      <c r="P2028" s="22">
        <f>IF(ISERROR(E2028/L2028),0,E2028/L2028)</f>
        <v>73.503898678414089</v>
      </c>
      <c r="Q2028" s="1" t="s">
        <v>8317</v>
      </c>
      <c r="R2028" s="39" t="s">
        <v>8361</v>
      </c>
      <c r="S2028" s="41">
        <f>(((J2028/60)/60)/24)+DATE(1970,1,1)</f>
        <v>41704.735937500001</v>
      </c>
      <c r="T2028" s="42">
        <f>(((I2028/60)/60)/24)+DATE(1970,1,1)</f>
        <v>41750.165972222225</v>
      </c>
    </row>
    <row r="2029" spans="1:20" customFormat="1" ht="43.5" x14ac:dyDescent="0.35">
      <c r="A2029" s="9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3" t="s">
        <v>8219</v>
      </c>
      <c r="G2029" s="3" t="s">
        <v>8224</v>
      </c>
      <c r="H2029" s="3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3" t="s">
        <v>8295</v>
      </c>
      <c r="O2029" s="12">
        <f>E2029/D2029</f>
        <v>1.2024900000000001</v>
      </c>
      <c r="P2029" s="22">
        <f>IF(ISERROR(E2029/L2029),0,E2029/L2029)</f>
        <v>223.09647495361781</v>
      </c>
      <c r="Q2029" s="1" t="s">
        <v>8317</v>
      </c>
      <c r="R2029" s="39" t="s">
        <v>8361</v>
      </c>
      <c r="S2029" s="41">
        <f>(((J2029/60)/60)/24)+DATE(1970,1,1)</f>
        <v>42048.813877314817</v>
      </c>
      <c r="T2029" s="42">
        <f>(((I2029/60)/60)/24)+DATE(1970,1,1)</f>
        <v>42093.772210648152</v>
      </c>
    </row>
    <row r="2030" spans="1:20" customFormat="1" ht="29" x14ac:dyDescent="0.35">
      <c r="A2030" s="9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3" t="s">
        <v>8219</v>
      </c>
      <c r="G2030" s="3" t="s">
        <v>8224</v>
      </c>
      <c r="H2030" s="3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3" t="s">
        <v>8295</v>
      </c>
      <c r="O2030" s="12">
        <f>E2030/D2030</f>
        <v>1.2616666666666667</v>
      </c>
      <c r="P2030" s="22">
        <f>IF(ISERROR(E2030/L2030),0,E2030/L2030)</f>
        <v>47.911392405063289</v>
      </c>
      <c r="Q2030" s="1" t="s">
        <v>8317</v>
      </c>
      <c r="R2030" s="39" t="s">
        <v>8361</v>
      </c>
      <c r="S2030" s="41">
        <f>(((J2030/60)/60)/24)+DATE(1970,1,1)</f>
        <v>40215.919050925928</v>
      </c>
      <c r="T2030" s="42">
        <f>(((I2030/60)/60)/24)+DATE(1970,1,1)</f>
        <v>40252.913194444445</v>
      </c>
    </row>
    <row r="2031" spans="1:20" customFormat="1" ht="29" x14ac:dyDescent="0.35">
      <c r="A2031" s="9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3" t="s">
        <v>8219</v>
      </c>
      <c r="G2031" s="3" t="s">
        <v>8224</v>
      </c>
      <c r="H2031" s="3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3" t="s">
        <v>8295</v>
      </c>
      <c r="O2031" s="12">
        <f>E2031/D2031</f>
        <v>3.6120000000000001</v>
      </c>
      <c r="P2031" s="22">
        <f>IF(ISERROR(E2031/L2031),0,E2031/L2031)</f>
        <v>96.063829787234042</v>
      </c>
      <c r="Q2031" s="1" t="s">
        <v>8317</v>
      </c>
      <c r="R2031" s="39" t="s">
        <v>8361</v>
      </c>
      <c r="S2031" s="41">
        <f>(((J2031/60)/60)/24)+DATE(1970,1,1)</f>
        <v>41848.021770833337</v>
      </c>
      <c r="T2031" s="42">
        <f>(((I2031/60)/60)/24)+DATE(1970,1,1)</f>
        <v>41878.021770833337</v>
      </c>
    </row>
    <row r="2032" spans="1:20" customFormat="1" ht="43.5" x14ac:dyDescent="0.35">
      <c r="A2032" s="9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3" t="s">
        <v>8219</v>
      </c>
      <c r="G2032" s="3" t="s">
        <v>8225</v>
      </c>
      <c r="H2032" s="3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3" t="s">
        <v>8295</v>
      </c>
      <c r="O2032" s="12">
        <f>E2032/D2032</f>
        <v>2.26239013671875</v>
      </c>
      <c r="P2032" s="22">
        <f>IF(ISERROR(E2032/L2032),0,E2032/L2032)</f>
        <v>118.6144</v>
      </c>
      <c r="Q2032" s="1" t="s">
        <v>8317</v>
      </c>
      <c r="R2032" s="39" t="s">
        <v>8361</v>
      </c>
      <c r="S2032" s="41">
        <f>(((J2032/60)/60)/24)+DATE(1970,1,1)</f>
        <v>41212.996481481481</v>
      </c>
      <c r="T2032" s="42">
        <f>(((I2032/60)/60)/24)+DATE(1970,1,1)</f>
        <v>41242.996481481481</v>
      </c>
    </row>
    <row r="2033" spans="1:20" customFormat="1" ht="29" x14ac:dyDescent="0.35">
      <c r="A2033" s="9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3" t="s">
        <v>8219</v>
      </c>
      <c r="G2033" s="3" t="s">
        <v>8233</v>
      </c>
      <c r="H2033" s="3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3" t="s">
        <v>8295</v>
      </c>
      <c r="O2033" s="12">
        <f>E2033/D2033</f>
        <v>1.2035</v>
      </c>
      <c r="P2033" s="22">
        <f>IF(ISERROR(E2033/L2033),0,E2033/L2033)</f>
        <v>118.45472440944881</v>
      </c>
      <c r="Q2033" s="1" t="s">
        <v>8317</v>
      </c>
      <c r="R2033" s="39" t="s">
        <v>8361</v>
      </c>
      <c r="S2033" s="41">
        <f>(((J2033/60)/60)/24)+DATE(1970,1,1)</f>
        <v>41975.329317129625</v>
      </c>
      <c r="T2033" s="42">
        <f>(((I2033/60)/60)/24)+DATE(1970,1,1)</f>
        <v>42013.041666666672</v>
      </c>
    </row>
    <row r="2034" spans="1:20" customFormat="1" ht="43.5" x14ac:dyDescent="0.35">
      <c r="A2034" s="9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3" t="s">
        <v>8219</v>
      </c>
      <c r="G2034" s="3" t="s">
        <v>8224</v>
      </c>
      <c r="H2034" s="3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3" t="s">
        <v>8295</v>
      </c>
      <c r="O2034" s="12">
        <f>E2034/D2034</f>
        <v>3.0418799999999999</v>
      </c>
      <c r="P2034" s="22">
        <f>IF(ISERROR(E2034/L2034),0,E2034/L2034)</f>
        <v>143.21468926553672</v>
      </c>
      <c r="Q2034" s="1" t="s">
        <v>8317</v>
      </c>
      <c r="R2034" s="39" t="s">
        <v>8361</v>
      </c>
      <c r="S2034" s="41">
        <f>(((J2034/60)/60)/24)+DATE(1970,1,1)</f>
        <v>42689.565671296295</v>
      </c>
      <c r="T2034" s="42">
        <f>(((I2034/60)/60)/24)+DATE(1970,1,1)</f>
        <v>42719.208333333328</v>
      </c>
    </row>
    <row r="2035" spans="1:20" customFormat="1" ht="43.5" x14ac:dyDescent="0.35">
      <c r="A2035" s="9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3" t="s">
        <v>8219</v>
      </c>
      <c r="G2035" s="3" t="s">
        <v>8224</v>
      </c>
      <c r="H2035" s="3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3" t="s">
        <v>8295</v>
      </c>
      <c r="O2035" s="12">
        <f>E2035/D2035</f>
        <v>1.7867599999999999</v>
      </c>
      <c r="P2035" s="22">
        <f>IF(ISERROR(E2035/L2035),0,E2035/L2035)</f>
        <v>282.71518987341773</v>
      </c>
      <c r="Q2035" s="1" t="s">
        <v>8317</v>
      </c>
      <c r="R2035" s="39" t="s">
        <v>8361</v>
      </c>
      <c r="S2035" s="41">
        <f>(((J2035/60)/60)/24)+DATE(1970,1,1)</f>
        <v>41725.082384259258</v>
      </c>
      <c r="T2035" s="42">
        <f>(((I2035/60)/60)/24)+DATE(1970,1,1)</f>
        <v>41755.082384259258</v>
      </c>
    </row>
    <row r="2036" spans="1:20" customFormat="1" ht="43.5" x14ac:dyDescent="0.35">
      <c r="A2036" s="9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3" t="s">
        <v>8219</v>
      </c>
      <c r="G2036" s="3" t="s">
        <v>8224</v>
      </c>
      <c r="H2036" s="3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3" t="s">
        <v>8295</v>
      </c>
      <c r="O2036" s="12">
        <f>E2036/D2036</f>
        <v>3.868199871794872</v>
      </c>
      <c r="P2036" s="22">
        <f>IF(ISERROR(E2036/L2036),0,E2036/L2036)</f>
        <v>593.93620078740162</v>
      </c>
      <c r="Q2036" s="1" t="s">
        <v>8317</v>
      </c>
      <c r="R2036" s="39" t="s">
        <v>8361</v>
      </c>
      <c r="S2036" s="41">
        <f>(((J2036/60)/60)/24)+DATE(1970,1,1)</f>
        <v>42076.130011574074</v>
      </c>
      <c r="T2036" s="42">
        <f>(((I2036/60)/60)/24)+DATE(1970,1,1)</f>
        <v>42131.290277777778</v>
      </c>
    </row>
    <row r="2037" spans="1:20" customFormat="1" ht="43.5" x14ac:dyDescent="0.35">
      <c r="A2037" s="9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3" t="s">
        <v>8219</v>
      </c>
      <c r="G2037" s="3" t="s">
        <v>8224</v>
      </c>
      <c r="H2037" s="3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3" t="s">
        <v>8295</v>
      </c>
      <c r="O2037" s="12">
        <f>E2037/D2037</f>
        <v>2.1103642500000004</v>
      </c>
      <c r="P2037" s="22">
        <f>IF(ISERROR(E2037/L2037),0,E2037/L2037)</f>
        <v>262.15704968944101</v>
      </c>
      <c r="Q2037" s="1" t="s">
        <v>8317</v>
      </c>
      <c r="R2037" s="39" t="s">
        <v>8361</v>
      </c>
      <c r="S2037" s="41">
        <f>(((J2037/60)/60)/24)+DATE(1970,1,1)</f>
        <v>42311.625081018516</v>
      </c>
      <c r="T2037" s="42">
        <f>(((I2037/60)/60)/24)+DATE(1970,1,1)</f>
        <v>42357.041666666672</v>
      </c>
    </row>
    <row r="2038" spans="1:20" customFormat="1" ht="43.5" x14ac:dyDescent="0.35">
      <c r="A2038" s="9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3" t="s">
        <v>8219</v>
      </c>
      <c r="G2038" s="3" t="s">
        <v>8224</v>
      </c>
      <c r="H2038" s="3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3" t="s">
        <v>8295</v>
      </c>
      <c r="O2038" s="12">
        <f>E2038/D2038</f>
        <v>1.3166833333333334</v>
      </c>
      <c r="P2038" s="22">
        <f>IF(ISERROR(E2038/L2038),0,E2038/L2038)</f>
        <v>46.580778301886795</v>
      </c>
      <c r="Q2038" s="1" t="s">
        <v>8317</v>
      </c>
      <c r="R2038" s="39" t="s">
        <v>8361</v>
      </c>
      <c r="S2038" s="41">
        <f>(((J2038/60)/60)/24)+DATE(1970,1,1)</f>
        <v>41738.864803240744</v>
      </c>
      <c r="T2038" s="42">
        <f>(((I2038/60)/60)/24)+DATE(1970,1,1)</f>
        <v>41768.864803240744</v>
      </c>
    </row>
    <row r="2039" spans="1:20" customFormat="1" ht="29" x14ac:dyDescent="0.35">
      <c r="A2039" s="9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3" t="s">
        <v>8219</v>
      </c>
      <c r="G2039" s="3" t="s">
        <v>8224</v>
      </c>
      <c r="H2039" s="3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3" t="s">
        <v>8295</v>
      </c>
      <c r="O2039" s="12">
        <f>E2039/D2039</f>
        <v>3.0047639999999998</v>
      </c>
      <c r="P2039" s="22">
        <f>IF(ISERROR(E2039/L2039),0,E2039/L2039)</f>
        <v>70.041118881118877</v>
      </c>
      <c r="Q2039" s="1" t="s">
        <v>8317</v>
      </c>
      <c r="R2039" s="39" t="s">
        <v>8361</v>
      </c>
      <c r="S2039" s="41">
        <f>(((J2039/60)/60)/24)+DATE(1970,1,1)</f>
        <v>41578.210104166668</v>
      </c>
      <c r="T2039" s="42">
        <f>(((I2039/60)/60)/24)+DATE(1970,1,1)</f>
        <v>41638.251770833333</v>
      </c>
    </row>
    <row r="2040" spans="1:20" customFormat="1" ht="43.5" x14ac:dyDescent="0.35">
      <c r="A2040" s="9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3" t="s">
        <v>8219</v>
      </c>
      <c r="G2040" s="3" t="s">
        <v>8225</v>
      </c>
      <c r="H2040" s="3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3" t="s">
        <v>8295</v>
      </c>
      <c r="O2040" s="12">
        <f>E2040/D2040</f>
        <v>4.2051249999999998</v>
      </c>
      <c r="P2040" s="22">
        <f>IF(ISERROR(E2040/L2040),0,E2040/L2040)</f>
        <v>164.90686274509804</v>
      </c>
      <c r="Q2040" s="1" t="s">
        <v>8317</v>
      </c>
      <c r="R2040" s="39" t="s">
        <v>8361</v>
      </c>
      <c r="S2040" s="41">
        <f>(((J2040/60)/60)/24)+DATE(1970,1,1)</f>
        <v>41424.27107638889</v>
      </c>
      <c r="T2040" s="42">
        <f>(((I2040/60)/60)/24)+DATE(1970,1,1)</f>
        <v>41456.75</v>
      </c>
    </row>
    <row r="2041" spans="1:20" customFormat="1" ht="29" x14ac:dyDescent="0.35">
      <c r="A2041" s="9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3" t="s">
        <v>8219</v>
      </c>
      <c r="G2041" s="3" t="s">
        <v>8224</v>
      </c>
      <c r="H2041" s="3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3" t="s">
        <v>8295</v>
      </c>
      <c r="O2041" s="12">
        <f>E2041/D2041</f>
        <v>1.362168</v>
      </c>
      <c r="P2041" s="22">
        <f>IF(ISERROR(E2041/L2041),0,E2041/L2041)</f>
        <v>449.26385224274406</v>
      </c>
      <c r="Q2041" s="1" t="s">
        <v>8317</v>
      </c>
      <c r="R2041" s="39" t="s">
        <v>8361</v>
      </c>
      <c r="S2041" s="41">
        <f>(((J2041/60)/60)/24)+DATE(1970,1,1)</f>
        <v>42675.438946759255</v>
      </c>
      <c r="T2041" s="42">
        <f>(((I2041/60)/60)/24)+DATE(1970,1,1)</f>
        <v>42705.207638888889</v>
      </c>
    </row>
    <row r="2042" spans="1:20" customFormat="1" ht="29" x14ac:dyDescent="0.35">
      <c r="A2042" s="9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3" t="s">
        <v>8219</v>
      </c>
      <c r="G2042" s="3" t="s">
        <v>8224</v>
      </c>
      <c r="H2042" s="3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3" t="s">
        <v>8295</v>
      </c>
      <c r="O2042" s="12">
        <f>E2042/D2042</f>
        <v>2.4817133333333334</v>
      </c>
      <c r="P2042" s="22">
        <f>IF(ISERROR(E2042/L2042),0,E2042/L2042)</f>
        <v>27.472841328413285</v>
      </c>
      <c r="Q2042" s="1" t="s">
        <v>8317</v>
      </c>
      <c r="R2042" s="39" t="s">
        <v>8361</v>
      </c>
      <c r="S2042" s="41">
        <f>(((J2042/60)/60)/24)+DATE(1970,1,1)</f>
        <v>41578.927118055559</v>
      </c>
      <c r="T2042" s="42">
        <f>(((I2042/60)/60)/24)+DATE(1970,1,1)</f>
        <v>41593.968784722223</v>
      </c>
    </row>
    <row r="2043" spans="1:20" customFormat="1" ht="43.5" x14ac:dyDescent="0.35">
      <c r="A2043" s="9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3" t="s">
        <v>8219</v>
      </c>
      <c r="G2043" s="3" t="s">
        <v>8224</v>
      </c>
      <c r="H2043" s="3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3" t="s">
        <v>8295</v>
      </c>
      <c r="O2043" s="12">
        <f>E2043/D2043</f>
        <v>1.8186315789473684</v>
      </c>
      <c r="P2043" s="22">
        <f>IF(ISERROR(E2043/L2043),0,E2043/L2043)</f>
        <v>143.97499999999999</v>
      </c>
      <c r="Q2043" s="1" t="s">
        <v>8317</v>
      </c>
      <c r="R2043" s="39" t="s">
        <v>8361</v>
      </c>
      <c r="S2043" s="41">
        <f>(((J2043/60)/60)/24)+DATE(1970,1,1)</f>
        <v>42654.525775462964</v>
      </c>
      <c r="T2043" s="42">
        <f>(((I2043/60)/60)/24)+DATE(1970,1,1)</f>
        <v>42684.567442129628</v>
      </c>
    </row>
    <row r="2044" spans="1:20" customFormat="1" ht="43.5" x14ac:dyDescent="0.35">
      <c r="A2044" s="9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3" t="s">
        <v>8219</v>
      </c>
      <c r="G2044" s="3" t="s">
        <v>8224</v>
      </c>
      <c r="H2044" s="3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3" t="s">
        <v>8295</v>
      </c>
      <c r="O2044" s="12">
        <f>E2044/D2044</f>
        <v>1.2353000000000001</v>
      </c>
      <c r="P2044" s="22">
        <f>IF(ISERROR(E2044/L2044),0,E2044/L2044)</f>
        <v>88.23571428571428</v>
      </c>
      <c r="Q2044" s="1" t="s">
        <v>8317</v>
      </c>
      <c r="R2044" s="39" t="s">
        <v>8361</v>
      </c>
      <c r="S2044" s="41">
        <f>(((J2044/60)/60)/24)+DATE(1970,1,1)</f>
        <v>42331.708032407405</v>
      </c>
      <c r="T2044" s="42">
        <f>(((I2044/60)/60)/24)+DATE(1970,1,1)</f>
        <v>42391.708032407405</v>
      </c>
    </row>
    <row r="2045" spans="1:20" customFormat="1" ht="43.5" x14ac:dyDescent="0.35">
      <c r="A2045" s="9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3" t="s">
        <v>8219</v>
      </c>
      <c r="G2045" s="3" t="s">
        <v>8224</v>
      </c>
      <c r="H2045" s="3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3" t="s">
        <v>8295</v>
      </c>
      <c r="O2045" s="12">
        <f>E2045/D2045</f>
        <v>5.0620938628158845</v>
      </c>
      <c r="P2045" s="22">
        <f>IF(ISERROR(E2045/L2045),0,E2045/L2045)</f>
        <v>36.326424870466319</v>
      </c>
      <c r="Q2045" s="1" t="s">
        <v>8317</v>
      </c>
      <c r="R2045" s="39" t="s">
        <v>8361</v>
      </c>
      <c r="S2045" s="41">
        <f>(((J2045/60)/60)/24)+DATE(1970,1,1)</f>
        <v>42661.176817129628</v>
      </c>
      <c r="T2045" s="42">
        <f>(((I2045/60)/60)/24)+DATE(1970,1,1)</f>
        <v>42715.207638888889</v>
      </c>
    </row>
    <row r="2046" spans="1:20" customFormat="1" ht="43.5" x14ac:dyDescent="0.35">
      <c r="A2046" s="9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3" t="s">
        <v>8219</v>
      </c>
      <c r="G2046" s="3" t="s">
        <v>8224</v>
      </c>
      <c r="H2046" s="3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3" t="s">
        <v>8295</v>
      </c>
      <c r="O2046" s="12">
        <f>E2046/D2046</f>
        <v>1.0821333333333334</v>
      </c>
      <c r="P2046" s="22">
        <f>IF(ISERROR(E2046/L2046),0,E2046/L2046)</f>
        <v>90.177777777777777</v>
      </c>
      <c r="Q2046" s="1" t="s">
        <v>8317</v>
      </c>
      <c r="R2046" s="39" t="s">
        <v>8361</v>
      </c>
      <c r="S2046" s="41">
        <f>(((J2046/60)/60)/24)+DATE(1970,1,1)</f>
        <v>42138.684189814812</v>
      </c>
      <c r="T2046" s="42">
        <f>(((I2046/60)/60)/24)+DATE(1970,1,1)</f>
        <v>42168.684189814812</v>
      </c>
    </row>
    <row r="2047" spans="1:20" customFormat="1" ht="43.5" x14ac:dyDescent="0.35">
      <c r="A2047" s="9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3" t="s">
        <v>8219</v>
      </c>
      <c r="G2047" s="3" t="s">
        <v>8224</v>
      </c>
      <c r="H2047" s="3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3" t="s">
        <v>8295</v>
      </c>
      <c r="O2047" s="12">
        <f>E2047/D2047</f>
        <v>8.1918387755102042</v>
      </c>
      <c r="P2047" s="22">
        <f>IF(ISERROR(E2047/L2047),0,E2047/L2047)</f>
        <v>152.62361216730039</v>
      </c>
      <c r="Q2047" s="1" t="s">
        <v>8317</v>
      </c>
      <c r="R2047" s="39" t="s">
        <v>8361</v>
      </c>
      <c r="S2047" s="41">
        <f>(((J2047/60)/60)/24)+DATE(1970,1,1)</f>
        <v>41069.088506944441</v>
      </c>
      <c r="T2047" s="42">
        <f>(((I2047/60)/60)/24)+DATE(1970,1,1)</f>
        <v>41099.088506944441</v>
      </c>
    </row>
    <row r="2048" spans="1:20" customFormat="1" ht="43.5" x14ac:dyDescent="0.35">
      <c r="A2048" s="9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3" t="s">
        <v>8219</v>
      </c>
      <c r="G2048" s="3" t="s">
        <v>8224</v>
      </c>
      <c r="H2048" s="3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3" t="s">
        <v>8295</v>
      </c>
      <c r="O2048" s="12">
        <f>E2048/D2048</f>
        <v>1.2110000000000001</v>
      </c>
      <c r="P2048" s="22">
        <f>IF(ISERROR(E2048/L2048),0,E2048/L2048)</f>
        <v>55.806451612903224</v>
      </c>
      <c r="Q2048" s="1" t="s">
        <v>8317</v>
      </c>
      <c r="R2048" s="39" t="s">
        <v>8361</v>
      </c>
      <c r="S2048" s="41">
        <f>(((J2048/60)/60)/24)+DATE(1970,1,1)</f>
        <v>41387.171805555554</v>
      </c>
      <c r="T2048" s="42">
        <f>(((I2048/60)/60)/24)+DATE(1970,1,1)</f>
        <v>41417.171805555554</v>
      </c>
    </row>
    <row r="2049" spans="1:20" customFormat="1" ht="43.5" x14ac:dyDescent="0.35">
      <c r="A2049" s="9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3" t="s">
        <v>8219</v>
      </c>
      <c r="G2049" s="3" t="s">
        <v>8226</v>
      </c>
      <c r="H2049" s="3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3" t="s">
        <v>8295</v>
      </c>
      <c r="O2049" s="12">
        <f>E2049/D2049</f>
        <v>1.0299897959183673</v>
      </c>
      <c r="P2049" s="22">
        <f>IF(ISERROR(E2049/L2049),0,E2049/L2049)</f>
        <v>227.85327313769753</v>
      </c>
      <c r="Q2049" s="1" t="s">
        <v>8317</v>
      </c>
      <c r="R2049" s="39" t="s">
        <v>8361</v>
      </c>
      <c r="S2049" s="41">
        <f>(((J2049/60)/60)/24)+DATE(1970,1,1)</f>
        <v>42081.903587962966</v>
      </c>
      <c r="T2049" s="42">
        <f>(((I2049/60)/60)/24)+DATE(1970,1,1)</f>
        <v>42111</v>
      </c>
    </row>
    <row r="2050" spans="1:20" customFormat="1" ht="43.5" x14ac:dyDescent="0.35">
      <c r="A2050" s="9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3" t="s">
        <v>8219</v>
      </c>
      <c r="G2050" s="3" t="s">
        <v>8224</v>
      </c>
      <c r="H2050" s="3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3" t="s">
        <v>8295</v>
      </c>
      <c r="O2050" s="12">
        <f>E2050/D2050</f>
        <v>1.4833229411764706</v>
      </c>
      <c r="P2050" s="22">
        <f>IF(ISERROR(E2050/L2050),0,E2050/L2050)</f>
        <v>91.82989803350327</v>
      </c>
      <c r="Q2050" s="1" t="s">
        <v>8317</v>
      </c>
      <c r="R2050" s="39" t="s">
        <v>8361</v>
      </c>
      <c r="S2050" s="41">
        <f>(((J2050/60)/60)/24)+DATE(1970,1,1)</f>
        <v>41387.651516203703</v>
      </c>
      <c r="T2050" s="42">
        <f>(((I2050/60)/60)/24)+DATE(1970,1,1)</f>
        <v>41417.651516203703</v>
      </c>
    </row>
    <row r="2051" spans="1:20" customFormat="1" x14ac:dyDescent="0.35">
      <c r="A2051" s="9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3" t="s">
        <v>8219</v>
      </c>
      <c r="G2051" s="3" t="s">
        <v>8225</v>
      </c>
      <c r="H2051" s="3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3" t="s">
        <v>8295</v>
      </c>
      <c r="O2051" s="12">
        <f>E2051/D2051</f>
        <v>1.2019070000000001</v>
      </c>
      <c r="P2051" s="22">
        <f>IF(ISERROR(E2051/L2051),0,E2051/L2051)</f>
        <v>80.991037735849048</v>
      </c>
      <c r="Q2051" s="1" t="s">
        <v>8317</v>
      </c>
      <c r="R2051" s="39" t="s">
        <v>8361</v>
      </c>
      <c r="S2051" s="41">
        <f>(((J2051/60)/60)/24)+DATE(1970,1,1)</f>
        <v>41575.527349537035</v>
      </c>
      <c r="T2051" s="42">
        <f>(((I2051/60)/60)/24)+DATE(1970,1,1)</f>
        <v>41610.957638888889</v>
      </c>
    </row>
    <row r="2052" spans="1:20" customFormat="1" ht="43.5" x14ac:dyDescent="0.35">
      <c r="A2052" s="9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3" t="s">
        <v>8219</v>
      </c>
      <c r="G2052" s="3" t="s">
        <v>8224</v>
      </c>
      <c r="H2052" s="3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3" t="s">
        <v>8295</v>
      </c>
      <c r="O2052" s="12">
        <f>E2052/D2052</f>
        <v>4.7327000000000004</v>
      </c>
      <c r="P2052" s="22">
        <f>IF(ISERROR(E2052/L2052),0,E2052/L2052)</f>
        <v>278.39411764705881</v>
      </c>
      <c r="Q2052" s="1" t="s">
        <v>8317</v>
      </c>
      <c r="R2052" s="39" t="s">
        <v>8361</v>
      </c>
      <c r="S2052" s="41">
        <f>(((J2052/60)/60)/24)+DATE(1970,1,1)</f>
        <v>42115.071504629625</v>
      </c>
      <c r="T2052" s="42">
        <f>(((I2052/60)/60)/24)+DATE(1970,1,1)</f>
        <v>42155.071504629625</v>
      </c>
    </row>
    <row r="2053" spans="1:20" customFormat="1" ht="43.5" x14ac:dyDescent="0.35">
      <c r="A2053" s="9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3" t="s">
        <v>8219</v>
      </c>
      <c r="G2053" s="3" t="s">
        <v>8224</v>
      </c>
      <c r="H2053" s="3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3" t="s">
        <v>8295</v>
      </c>
      <c r="O2053" s="12">
        <f>E2053/D2053</f>
        <v>1.303625</v>
      </c>
      <c r="P2053" s="22">
        <f>IF(ISERROR(E2053/L2053),0,E2053/L2053)</f>
        <v>43.095041322314053</v>
      </c>
      <c r="Q2053" s="1" t="s">
        <v>8317</v>
      </c>
      <c r="R2053" s="39" t="s">
        <v>8361</v>
      </c>
      <c r="S2053" s="41">
        <f>(((J2053/60)/60)/24)+DATE(1970,1,1)</f>
        <v>41604.022418981483</v>
      </c>
      <c r="T2053" s="42">
        <f>(((I2053/60)/60)/24)+DATE(1970,1,1)</f>
        <v>41634.022418981483</v>
      </c>
    </row>
    <row r="2054" spans="1:20" customFormat="1" ht="43.5" x14ac:dyDescent="0.35">
      <c r="A2054" s="9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3" t="s">
        <v>8219</v>
      </c>
      <c r="G2054" s="3" t="s">
        <v>8224</v>
      </c>
      <c r="H2054" s="3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3" t="s">
        <v>8295</v>
      </c>
      <c r="O2054" s="12">
        <f>E2054/D2054</f>
        <v>3.5304799999999998</v>
      </c>
      <c r="P2054" s="22">
        <f>IF(ISERROR(E2054/L2054),0,E2054/L2054)</f>
        <v>326.29205175600737</v>
      </c>
      <c r="Q2054" s="1" t="s">
        <v>8317</v>
      </c>
      <c r="R2054" s="39" t="s">
        <v>8361</v>
      </c>
      <c r="S2054" s="41">
        <f>(((J2054/60)/60)/24)+DATE(1970,1,1)</f>
        <v>42375.08394675926</v>
      </c>
      <c r="T2054" s="42">
        <f>(((I2054/60)/60)/24)+DATE(1970,1,1)</f>
        <v>42420.08394675926</v>
      </c>
    </row>
    <row r="2055" spans="1:20" customFormat="1" ht="43.5" x14ac:dyDescent="0.35">
      <c r="A2055" s="9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3" t="s">
        <v>8219</v>
      </c>
      <c r="G2055" s="3" t="s">
        <v>8224</v>
      </c>
      <c r="H2055" s="3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3" t="s">
        <v>8295</v>
      </c>
      <c r="O2055" s="12">
        <f>E2055/D2055</f>
        <v>1.0102</v>
      </c>
      <c r="P2055" s="22">
        <f>IF(ISERROR(E2055/L2055),0,E2055/L2055)</f>
        <v>41.743801652892564</v>
      </c>
      <c r="Q2055" s="1" t="s">
        <v>8317</v>
      </c>
      <c r="R2055" s="39" t="s">
        <v>8361</v>
      </c>
      <c r="S2055" s="41">
        <f>(((J2055/60)/60)/24)+DATE(1970,1,1)</f>
        <v>42303.617488425924</v>
      </c>
      <c r="T2055" s="42">
        <f>(((I2055/60)/60)/24)+DATE(1970,1,1)</f>
        <v>42333.659155092595</v>
      </c>
    </row>
    <row r="2056" spans="1:20" customFormat="1" ht="43.5" x14ac:dyDescent="0.35">
      <c r="A2056" s="9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3" t="s">
        <v>8219</v>
      </c>
      <c r="G2056" s="3" t="s">
        <v>8225</v>
      </c>
      <c r="H2056" s="3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3" t="s">
        <v>8295</v>
      </c>
      <c r="O2056" s="12">
        <f>E2056/D2056</f>
        <v>1.1359142857142857</v>
      </c>
      <c r="P2056" s="22">
        <f>IF(ISERROR(E2056/L2056),0,E2056/L2056)</f>
        <v>64.020933977455712</v>
      </c>
      <c r="Q2056" s="1" t="s">
        <v>8317</v>
      </c>
      <c r="R2056" s="39" t="s">
        <v>8361</v>
      </c>
      <c r="S2056" s="41">
        <f>(((J2056/60)/60)/24)+DATE(1970,1,1)</f>
        <v>41731.520949074074</v>
      </c>
      <c r="T2056" s="42">
        <f>(((I2056/60)/60)/24)+DATE(1970,1,1)</f>
        <v>41761.520949074074</v>
      </c>
    </row>
    <row r="2057" spans="1:20" customFormat="1" ht="43.5" x14ac:dyDescent="0.35">
      <c r="A2057" s="9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3" t="s">
        <v>8219</v>
      </c>
      <c r="G2057" s="3" t="s">
        <v>8224</v>
      </c>
      <c r="H2057" s="3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3" t="s">
        <v>8295</v>
      </c>
      <c r="O2057" s="12">
        <f>E2057/D2057</f>
        <v>1.6741666666666666</v>
      </c>
      <c r="P2057" s="22">
        <f>IF(ISERROR(E2057/L2057),0,E2057/L2057)</f>
        <v>99.455445544554451</v>
      </c>
      <c r="Q2057" s="1" t="s">
        <v>8317</v>
      </c>
      <c r="R2057" s="39" t="s">
        <v>8361</v>
      </c>
      <c r="S2057" s="41">
        <f>(((J2057/60)/60)/24)+DATE(1970,1,1)</f>
        <v>41946.674108796295</v>
      </c>
      <c r="T2057" s="42">
        <f>(((I2057/60)/60)/24)+DATE(1970,1,1)</f>
        <v>41976.166666666672</v>
      </c>
    </row>
    <row r="2058" spans="1:20" customFormat="1" ht="43.5" x14ac:dyDescent="0.35">
      <c r="A2058" s="9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3" t="s">
        <v>8219</v>
      </c>
      <c r="G2058" s="3" t="s">
        <v>8224</v>
      </c>
      <c r="H2058" s="3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3" t="s">
        <v>8295</v>
      </c>
      <c r="O2058" s="12">
        <f>E2058/D2058</f>
        <v>1.5345200000000001</v>
      </c>
      <c r="P2058" s="22">
        <f>IF(ISERROR(E2058/L2058),0,E2058/L2058)</f>
        <v>138.49458483754512</v>
      </c>
      <c r="Q2058" s="1" t="s">
        <v>8317</v>
      </c>
      <c r="R2058" s="39" t="s">
        <v>8361</v>
      </c>
      <c r="S2058" s="41">
        <f>(((J2058/60)/60)/24)+DATE(1970,1,1)</f>
        <v>41351.76090277778</v>
      </c>
      <c r="T2058" s="42">
        <f>(((I2058/60)/60)/24)+DATE(1970,1,1)</f>
        <v>41381.76090277778</v>
      </c>
    </row>
    <row r="2059" spans="1:20" customFormat="1" ht="43.5" x14ac:dyDescent="0.35">
      <c r="A2059" s="9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3" t="s">
        <v>8219</v>
      </c>
      <c r="G2059" s="3" t="s">
        <v>8225</v>
      </c>
      <c r="H2059" s="3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3" t="s">
        <v>8295</v>
      </c>
      <c r="O2059" s="12">
        <f>E2059/D2059</f>
        <v>2.022322</v>
      </c>
      <c r="P2059" s="22">
        <f>IF(ISERROR(E2059/L2059),0,E2059/L2059)</f>
        <v>45.547792792792798</v>
      </c>
      <c r="Q2059" s="1" t="s">
        <v>8317</v>
      </c>
      <c r="R2059" s="39" t="s">
        <v>8361</v>
      </c>
      <c r="S2059" s="41">
        <f>(((J2059/60)/60)/24)+DATE(1970,1,1)</f>
        <v>42396.494583333333</v>
      </c>
      <c r="T2059" s="42">
        <f>(((I2059/60)/60)/24)+DATE(1970,1,1)</f>
        <v>42426.494583333333</v>
      </c>
    </row>
    <row r="2060" spans="1:20" customFormat="1" ht="29" x14ac:dyDescent="0.35">
      <c r="A2060" s="9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3" t="s">
        <v>8219</v>
      </c>
      <c r="G2060" s="3" t="s">
        <v>8225</v>
      </c>
      <c r="H2060" s="3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3" t="s">
        <v>8295</v>
      </c>
      <c r="O2060" s="12">
        <f>E2060/D2060</f>
        <v>1.6828125</v>
      </c>
      <c r="P2060" s="22">
        <f>IF(ISERROR(E2060/L2060),0,E2060/L2060)</f>
        <v>10.507317073170732</v>
      </c>
      <c r="Q2060" s="1" t="s">
        <v>8317</v>
      </c>
      <c r="R2060" s="39" t="s">
        <v>8361</v>
      </c>
      <c r="S2060" s="41">
        <f>(((J2060/60)/60)/24)+DATE(1970,1,1)</f>
        <v>42026.370717592596</v>
      </c>
      <c r="T2060" s="42">
        <f>(((I2060/60)/60)/24)+DATE(1970,1,1)</f>
        <v>42065.833333333328</v>
      </c>
    </row>
    <row r="2061" spans="1:20" customFormat="1" ht="43.5" x14ac:dyDescent="0.35">
      <c r="A2061" s="9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3" t="s">
        <v>8219</v>
      </c>
      <c r="G2061" s="3" t="s">
        <v>8224</v>
      </c>
      <c r="H2061" s="3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3" t="s">
        <v>8295</v>
      </c>
      <c r="O2061" s="12">
        <f>E2061/D2061</f>
        <v>1.4345666666666668</v>
      </c>
      <c r="P2061" s="22">
        <f>IF(ISERROR(E2061/L2061),0,E2061/L2061)</f>
        <v>114.76533333333333</v>
      </c>
      <c r="Q2061" s="1" t="s">
        <v>8317</v>
      </c>
      <c r="R2061" s="39" t="s">
        <v>8361</v>
      </c>
      <c r="S2061" s="41">
        <f>(((J2061/60)/60)/24)+DATE(1970,1,1)</f>
        <v>42361.602476851855</v>
      </c>
      <c r="T2061" s="42">
        <f>(((I2061/60)/60)/24)+DATE(1970,1,1)</f>
        <v>42400.915972222225</v>
      </c>
    </row>
    <row r="2062" spans="1:20" customFormat="1" ht="43.5" x14ac:dyDescent="0.35">
      <c r="A2062" s="9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3" t="s">
        <v>8219</v>
      </c>
      <c r="G2062" s="3" t="s">
        <v>8224</v>
      </c>
      <c r="H2062" s="3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3" t="s">
        <v>8295</v>
      </c>
      <c r="O2062" s="12">
        <f>E2062/D2062</f>
        <v>1.964</v>
      </c>
      <c r="P2062" s="22">
        <f>IF(ISERROR(E2062/L2062),0,E2062/L2062)</f>
        <v>35.997067448680355</v>
      </c>
      <c r="Q2062" s="1" t="s">
        <v>8317</v>
      </c>
      <c r="R2062" s="39" t="s">
        <v>8361</v>
      </c>
      <c r="S2062" s="41">
        <f>(((J2062/60)/60)/24)+DATE(1970,1,1)</f>
        <v>41783.642939814818</v>
      </c>
      <c r="T2062" s="42">
        <f>(((I2062/60)/60)/24)+DATE(1970,1,1)</f>
        <v>41843.642939814818</v>
      </c>
    </row>
    <row r="2063" spans="1:20" customFormat="1" ht="43.5" x14ac:dyDescent="0.35">
      <c r="A2063" s="9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3" t="s">
        <v>8219</v>
      </c>
      <c r="G2063" s="3" t="s">
        <v>8224</v>
      </c>
      <c r="H2063" s="3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3" t="s">
        <v>8295</v>
      </c>
      <c r="O2063" s="12">
        <f>E2063/D2063</f>
        <v>1.0791999999999999</v>
      </c>
      <c r="P2063" s="22">
        <f>IF(ISERROR(E2063/L2063),0,E2063/L2063)</f>
        <v>154.17142857142858</v>
      </c>
      <c r="Q2063" s="1" t="s">
        <v>8317</v>
      </c>
      <c r="R2063" s="39" t="s">
        <v>8361</v>
      </c>
      <c r="S2063" s="41">
        <f>(((J2063/60)/60)/24)+DATE(1970,1,1)</f>
        <v>42705.764513888891</v>
      </c>
      <c r="T2063" s="42">
        <f>(((I2063/60)/60)/24)+DATE(1970,1,1)</f>
        <v>42735.764513888891</v>
      </c>
    </row>
    <row r="2064" spans="1:20" customFormat="1" ht="43.5" x14ac:dyDescent="0.35">
      <c r="A2064" s="9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3" t="s">
        <v>8219</v>
      </c>
      <c r="G2064" s="3" t="s">
        <v>8232</v>
      </c>
      <c r="H2064" s="3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3" t="s">
        <v>8295</v>
      </c>
      <c r="O2064" s="12">
        <f>E2064/D2064</f>
        <v>1.14977</v>
      </c>
      <c r="P2064" s="22">
        <f>IF(ISERROR(E2064/L2064),0,E2064/L2064)</f>
        <v>566.38916256157631</v>
      </c>
      <c r="Q2064" s="1" t="s">
        <v>8317</v>
      </c>
      <c r="R2064" s="39" t="s">
        <v>8361</v>
      </c>
      <c r="S2064" s="41">
        <f>(((J2064/60)/60)/24)+DATE(1970,1,1)</f>
        <v>42423.3830787037</v>
      </c>
      <c r="T2064" s="42">
        <f>(((I2064/60)/60)/24)+DATE(1970,1,1)</f>
        <v>42453.341412037036</v>
      </c>
    </row>
    <row r="2065" spans="1:20" customFormat="1" ht="29" x14ac:dyDescent="0.35">
      <c r="A2065" s="9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3" t="s">
        <v>8219</v>
      </c>
      <c r="G2065" s="3" t="s">
        <v>8236</v>
      </c>
      <c r="H2065" s="3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3" t="s">
        <v>8295</v>
      </c>
      <c r="O2065" s="12">
        <f>E2065/D2065</f>
        <v>1.4804999999999999</v>
      </c>
      <c r="P2065" s="22">
        <f>IF(ISERROR(E2065/L2065),0,E2065/L2065)</f>
        <v>120.85714285714286</v>
      </c>
      <c r="Q2065" s="1" t="s">
        <v>8317</v>
      </c>
      <c r="R2065" s="39" t="s">
        <v>8361</v>
      </c>
      <c r="S2065" s="41">
        <f>(((J2065/60)/60)/24)+DATE(1970,1,1)</f>
        <v>42472.73265046296</v>
      </c>
      <c r="T2065" s="42">
        <f>(((I2065/60)/60)/24)+DATE(1970,1,1)</f>
        <v>42505.73265046296</v>
      </c>
    </row>
    <row r="2066" spans="1:20" customFormat="1" ht="43.5" x14ac:dyDescent="0.35">
      <c r="A2066" s="9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3" t="s">
        <v>8219</v>
      </c>
      <c r="G2066" s="3" t="s">
        <v>8224</v>
      </c>
      <c r="H2066" s="3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3" t="s">
        <v>8295</v>
      </c>
      <c r="O2066" s="12">
        <f>E2066/D2066</f>
        <v>1.9116676082790633</v>
      </c>
      <c r="P2066" s="22">
        <f>IF(ISERROR(E2066/L2066),0,E2066/L2066)</f>
        <v>86.163845492085343</v>
      </c>
      <c r="Q2066" s="1" t="s">
        <v>8317</v>
      </c>
      <c r="R2066" s="39" t="s">
        <v>8361</v>
      </c>
      <c r="S2066" s="41">
        <f>(((J2066/60)/60)/24)+DATE(1970,1,1)</f>
        <v>41389.364849537036</v>
      </c>
      <c r="T2066" s="42">
        <f>(((I2066/60)/60)/24)+DATE(1970,1,1)</f>
        <v>41425.5</v>
      </c>
    </row>
    <row r="2067" spans="1:20" customFormat="1" ht="43.5" x14ac:dyDescent="0.35">
      <c r="A2067" s="9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3" t="s">
        <v>8219</v>
      </c>
      <c r="G2067" s="3" t="s">
        <v>8225</v>
      </c>
      <c r="H2067" s="3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3" t="s">
        <v>8295</v>
      </c>
      <c r="O2067" s="13">
        <f>E2067/D2067</f>
        <v>1.99215125</v>
      </c>
      <c r="P2067" s="22">
        <f>IF(ISERROR(E2067/L2067),0,E2067/L2067)</f>
        <v>51.212114395886893</v>
      </c>
      <c r="Q2067" s="1" t="s">
        <v>8317</v>
      </c>
      <c r="R2067" s="39" t="s">
        <v>8361</v>
      </c>
      <c r="S2067" s="41">
        <f>(((J2067/60)/60)/24)+DATE(1970,1,1)</f>
        <v>41603.333668981482</v>
      </c>
      <c r="T2067" s="42">
        <f>(((I2067/60)/60)/24)+DATE(1970,1,1)</f>
        <v>41633.333668981482</v>
      </c>
    </row>
    <row r="2068" spans="1:20" customFormat="1" ht="43.5" x14ac:dyDescent="0.35">
      <c r="A2068" s="9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3" t="s">
        <v>8219</v>
      </c>
      <c r="G2068" s="3" t="s">
        <v>8224</v>
      </c>
      <c r="H2068" s="3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3" t="s">
        <v>8295</v>
      </c>
      <c r="O2068" s="12">
        <f>E2068/D2068</f>
        <v>2.1859999999999999</v>
      </c>
      <c r="P2068" s="22">
        <f>IF(ISERROR(E2068/L2068),0,E2068/L2068)</f>
        <v>67.261538461538464</v>
      </c>
      <c r="Q2068" s="1" t="s">
        <v>8317</v>
      </c>
      <c r="R2068" s="39" t="s">
        <v>8361</v>
      </c>
      <c r="S2068" s="41">
        <f>(((J2068/60)/60)/24)+DATE(1970,1,1)</f>
        <v>41844.771793981483</v>
      </c>
      <c r="T2068" s="42">
        <f>(((I2068/60)/60)/24)+DATE(1970,1,1)</f>
        <v>41874.771793981483</v>
      </c>
    </row>
    <row r="2069" spans="1:20" customFormat="1" ht="29" x14ac:dyDescent="0.35">
      <c r="A2069" s="9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3" t="s">
        <v>8219</v>
      </c>
      <c r="G2069" s="3" t="s">
        <v>8225</v>
      </c>
      <c r="H2069" s="3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3" t="s">
        <v>8295</v>
      </c>
      <c r="O2069" s="12">
        <f>E2069/D2069</f>
        <v>1.2686868686868686</v>
      </c>
      <c r="P2069" s="22">
        <f>IF(ISERROR(E2069/L2069),0,E2069/L2069)</f>
        <v>62.8</v>
      </c>
      <c r="Q2069" s="1" t="s">
        <v>8317</v>
      </c>
      <c r="R2069" s="39" t="s">
        <v>8361</v>
      </c>
      <c r="S2069" s="41">
        <f>(((J2069/60)/60)/24)+DATE(1970,1,1)</f>
        <v>42115.853888888887</v>
      </c>
      <c r="T2069" s="42">
        <f>(((I2069/60)/60)/24)+DATE(1970,1,1)</f>
        <v>42148.853888888887</v>
      </c>
    </row>
    <row r="2070" spans="1:20" customFormat="1" ht="43.5" x14ac:dyDescent="0.35">
      <c r="A2070" s="9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3" t="s">
        <v>8219</v>
      </c>
      <c r="G2070" s="3" t="s">
        <v>8224</v>
      </c>
      <c r="H2070" s="3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3" t="s">
        <v>8295</v>
      </c>
      <c r="O2070" s="12">
        <f>E2070/D2070</f>
        <v>1.0522388</v>
      </c>
      <c r="P2070" s="22">
        <f>IF(ISERROR(E2070/L2070),0,E2070/L2070)</f>
        <v>346.13118421052633</v>
      </c>
      <c r="Q2070" s="1" t="s">
        <v>8317</v>
      </c>
      <c r="R2070" s="39" t="s">
        <v>8361</v>
      </c>
      <c r="S2070" s="41">
        <f>(((J2070/60)/60)/24)+DATE(1970,1,1)</f>
        <v>42633.841608796298</v>
      </c>
      <c r="T2070" s="42">
        <f>(((I2070/60)/60)/24)+DATE(1970,1,1)</f>
        <v>42663.841608796298</v>
      </c>
    </row>
    <row r="2071" spans="1:20" customFormat="1" ht="43.5" x14ac:dyDescent="0.35">
      <c r="A2071" s="9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3" t="s">
        <v>8219</v>
      </c>
      <c r="G2071" s="3" t="s">
        <v>8224</v>
      </c>
      <c r="H2071" s="3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3" t="s">
        <v>8295</v>
      </c>
      <c r="O2071" s="12">
        <f>E2071/D2071</f>
        <v>1.2840666000000001</v>
      </c>
      <c r="P2071" s="22">
        <f>IF(ISERROR(E2071/L2071),0,E2071/L2071)</f>
        <v>244.11912547528519</v>
      </c>
      <c r="Q2071" s="1" t="s">
        <v>8317</v>
      </c>
      <c r="R2071" s="39" t="s">
        <v>8361</v>
      </c>
      <c r="S2071" s="41">
        <f>(((J2071/60)/60)/24)+DATE(1970,1,1)</f>
        <v>42340.972118055557</v>
      </c>
      <c r="T2071" s="42">
        <f>(((I2071/60)/60)/24)+DATE(1970,1,1)</f>
        <v>42371.972118055557</v>
      </c>
    </row>
    <row r="2072" spans="1:20" customFormat="1" ht="43.5" x14ac:dyDescent="0.35">
      <c r="A2072" s="9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3" t="s">
        <v>8219</v>
      </c>
      <c r="G2072" s="3" t="s">
        <v>8236</v>
      </c>
      <c r="H2072" s="3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3" t="s">
        <v>8295</v>
      </c>
      <c r="O2072" s="12">
        <f>E2072/D2072</f>
        <v>3.1732719999999999</v>
      </c>
      <c r="P2072" s="22">
        <f>IF(ISERROR(E2072/L2072),0,E2072/L2072)</f>
        <v>259.25424836601309</v>
      </c>
      <c r="Q2072" s="1" t="s">
        <v>8317</v>
      </c>
      <c r="R2072" s="39" t="s">
        <v>8361</v>
      </c>
      <c r="S2072" s="41">
        <f>(((J2072/60)/60)/24)+DATE(1970,1,1)</f>
        <v>42519.6565162037</v>
      </c>
      <c r="T2072" s="42">
        <f>(((I2072/60)/60)/24)+DATE(1970,1,1)</f>
        <v>42549.6565162037</v>
      </c>
    </row>
    <row r="2073" spans="1:20" customFormat="1" ht="43.5" x14ac:dyDescent="0.35">
      <c r="A2073" s="9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3" t="s">
        <v>8219</v>
      </c>
      <c r="G2073" s="3" t="s">
        <v>8224</v>
      </c>
      <c r="H2073" s="3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3" t="s">
        <v>8295</v>
      </c>
      <c r="O2073" s="12">
        <f>E2073/D2073</f>
        <v>2.8073000000000001</v>
      </c>
      <c r="P2073" s="22">
        <f>IF(ISERROR(E2073/L2073),0,E2073/L2073)</f>
        <v>201.96402877697841</v>
      </c>
      <c r="Q2073" s="1" t="s">
        <v>8317</v>
      </c>
      <c r="R2073" s="39" t="s">
        <v>8361</v>
      </c>
      <c r="S2073" s="41">
        <f>(((J2073/60)/60)/24)+DATE(1970,1,1)</f>
        <v>42600.278749999998</v>
      </c>
      <c r="T2073" s="42">
        <f>(((I2073/60)/60)/24)+DATE(1970,1,1)</f>
        <v>42645.278749999998</v>
      </c>
    </row>
    <row r="2074" spans="1:20" customFormat="1" ht="43.5" x14ac:dyDescent="0.35">
      <c r="A2074" s="9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3" t="s">
        <v>8219</v>
      </c>
      <c r="G2074" s="3" t="s">
        <v>8224</v>
      </c>
      <c r="H2074" s="3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3" t="s">
        <v>8295</v>
      </c>
      <c r="O2074" s="12">
        <f>E2074/D2074</f>
        <v>1.1073146853146854</v>
      </c>
      <c r="P2074" s="22">
        <f>IF(ISERROR(E2074/L2074),0,E2074/L2074)</f>
        <v>226.20857142857142</v>
      </c>
      <c r="Q2074" s="1" t="s">
        <v>8317</v>
      </c>
      <c r="R2074" s="39" t="s">
        <v>8361</v>
      </c>
      <c r="S2074" s="41">
        <f>(((J2074/60)/60)/24)+DATE(1970,1,1)</f>
        <v>42467.581388888888</v>
      </c>
      <c r="T2074" s="42">
        <f>(((I2074/60)/60)/24)+DATE(1970,1,1)</f>
        <v>42497.581388888888</v>
      </c>
    </row>
    <row r="2075" spans="1:20" customFormat="1" ht="43.5" x14ac:dyDescent="0.35">
      <c r="A2075" s="9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3" t="s">
        <v>8219</v>
      </c>
      <c r="G2075" s="3" t="s">
        <v>8224</v>
      </c>
      <c r="H2075" s="3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3" t="s">
        <v>8295</v>
      </c>
      <c r="O2075" s="12">
        <f>E2075/D2075</f>
        <v>1.5260429999999998</v>
      </c>
      <c r="P2075" s="22">
        <f>IF(ISERROR(E2075/L2075),0,E2075/L2075)</f>
        <v>324.69</v>
      </c>
      <c r="Q2075" s="1" t="s">
        <v>8317</v>
      </c>
      <c r="R2075" s="39" t="s">
        <v>8361</v>
      </c>
      <c r="S2075" s="41">
        <f>(((J2075/60)/60)/24)+DATE(1970,1,1)</f>
        <v>42087.668032407411</v>
      </c>
      <c r="T2075" s="42">
        <f>(((I2075/60)/60)/24)+DATE(1970,1,1)</f>
        <v>42132.668032407411</v>
      </c>
    </row>
    <row r="2076" spans="1:20" customFormat="1" ht="29" x14ac:dyDescent="0.35">
      <c r="A2076" s="9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3" t="s">
        <v>8219</v>
      </c>
      <c r="G2076" s="3" t="s">
        <v>8224</v>
      </c>
      <c r="H2076" s="3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3" t="s">
        <v>8295</v>
      </c>
      <c r="O2076" s="12">
        <f>E2076/D2076</f>
        <v>1.0249999999999999</v>
      </c>
      <c r="P2076" s="22">
        <f>IF(ISERROR(E2076/L2076),0,E2076/L2076)</f>
        <v>205</v>
      </c>
      <c r="Q2076" s="1" t="s">
        <v>8317</v>
      </c>
      <c r="R2076" s="39" t="s">
        <v>8361</v>
      </c>
      <c r="S2076" s="41">
        <f>(((J2076/60)/60)/24)+DATE(1970,1,1)</f>
        <v>42466.826180555552</v>
      </c>
      <c r="T2076" s="42">
        <f>(((I2076/60)/60)/24)+DATE(1970,1,1)</f>
        <v>42496.826180555552</v>
      </c>
    </row>
    <row r="2077" spans="1:20" customFormat="1" ht="43.5" x14ac:dyDescent="0.35">
      <c r="A2077" s="9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3" t="s">
        <v>8219</v>
      </c>
      <c r="G2077" s="3" t="s">
        <v>8224</v>
      </c>
      <c r="H2077" s="3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3" t="s">
        <v>8295</v>
      </c>
      <c r="O2077" s="12">
        <f>E2077/D2077</f>
        <v>16.783738373837384</v>
      </c>
      <c r="P2077" s="22">
        <f>IF(ISERROR(E2077/L2077),0,E2077/L2077)</f>
        <v>20.465926829268295</v>
      </c>
      <c r="Q2077" s="1" t="s">
        <v>8317</v>
      </c>
      <c r="R2077" s="39" t="s">
        <v>8361</v>
      </c>
      <c r="S2077" s="41">
        <f>(((J2077/60)/60)/24)+DATE(1970,1,1)</f>
        <v>41450.681574074071</v>
      </c>
      <c r="T2077" s="42">
        <f>(((I2077/60)/60)/24)+DATE(1970,1,1)</f>
        <v>41480.681574074071</v>
      </c>
    </row>
    <row r="2078" spans="1:20" customFormat="1" ht="29" x14ac:dyDescent="0.35">
      <c r="A2078" s="9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3" t="s">
        <v>8219</v>
      </c>
      <c r="G2078" s="3" t="s">
        <v>8225</v>
      </c>
      <c r="H2078" s="3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3" t="s">
        <v>8295</v>
      </c>
      <c r="O2078" s="12">
        <f>E2078/D2078</f>
        <v>5.4334915642458101</v>
      </c>
      <c r="P2078" s="22">
        <f>IF(ISERROR(E2078/L2078),0,E2078/L2078)</f>
        <v>116.35303146309367</v>
      </c>
      <c r="Q2078" s="1" t="s">
        <v>8317</v>
      </c>
      <c r="R2078" s="39" t="s">
        <v>8361</v>
      </c>
      <c r="S2078" s="41">
        <f>(((J2078/60)/60)/24)+DATE(1970,1,1)</f>
        <v>41803.880659722221</v>
      </c>
      <c r="T2078" s="42">
        <f>(((I2078/60)/60)/24)+DATE(1970,1,1)</f>
        <v>41843.880659722221</v>
      </c>
    </row>
    <row r="2079" spans="1:20" customFormat="1" ht="43.5" x14ac:dyDescent="0.35">
      <c r="A2079" s="9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3" t="s">
        <v>8219</v>
      </c>
      <c r="G2079" s="3" t="s">
        <v>8224</v>
      </c>
      <c r="H2079" s="3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3" t="s">
        <v>8295</v>
      </c>
      <c r="O2079" s="12">
        <f>E2079/D2079</f>
        <v>1.1550800000000001</v>
      </c>
      <c r="P2079" s="22">
        <f>IF(ISERROR(E2079/L2079),0,E2079/L2079)</f>
        <v>307.20212765957444</v>
      </c>
      <c r="Q2079" s="1" t="s">
        <v>8317</v>
      </c>
      <c r="R2079" s="39" t="s">
        <v>8361</v>
      </c>
      <c r="S2079" s="41">
        <f>(((J2079/60)/60)/24)+DATE(1970,1,1)</f>
        <v>42103.042546296296</v>
      </c>
      <c r="T2079" s="42">
        <f>(((I2079/60)/60)/24)+DATE(1970,1,1)</f>
        <v>42160.875</v>
      </c>
    </row>
    <row r="2080" spans="1:20" customFormat="1" ht="43.5" x14ac:dyDescent="0.35">
      <c r="A2080" s="9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3" t="s">
        <v>8219</v>
      </c>
      <c r="G2080" s="3" t="s">
        <v>8227</v>
      </c>
      <c r="H2080" s="3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3" t="s">
        <v>8295</v>
      </c>
      <c r="O2080" s="12">
        <f>E2080/D2080</f>
        <v>1.3120499999999999</v>
      </c>
      <c r="P2080" s="22">
        <f>IF(ISERROR(E2080/L2080),0,E2080/L2080)</f>
        <v>546.6875</v>
      </c>
      <c r="Q2080" s="1" t="s">
        <v>8317</v>
      </c>
      <c r="R2080" s="39" t="s">
        <v>8361</v>
      </c>
      <c r="S2080" s="41">
        <f>(((J2080/60)/60)/24)+DATE(1970,1,1)</f>
        <v>42692.771493055552</v>
      </c>
      <c r="T2080" s="42">
        <f>(((I2080/60)/60)/24)+DATE(1970,1,1)</f>
        <v>42722.771493055552</v>
      </c>
    </row>
    <row r="2081" spans="1:20" customFormat="1" ht="43.5" x14ac:dyDescent="0.35">
      <c r="A2081" s="9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3" t="s">
        <v>8219</v>
      </c>
      <c r="G2081" s="3" t="s">
        <v>8225</v>
      </c>
      <c r="H2081" s="3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3" t="s">
        <v>8295</v>
      </c>
      <c r="O2081" s="12">
        <f>E2081/D2081</f>
        <v>2.8816999999999999</v>
      </c>
      <c r="P2081" s="22">
        <f>IF(ISERROR(E2081/L2081),0,E2081/L2081)</f>
        <v>47.474464579901152</v>
      </c>
      <c r="Q2081" s="1" t="s">
        <v>8317</v>
      </c>
      <c r="R2081" s="39" t="s">
        <v>8361</v>
      </c>
      <c r="S2081" s="41">
        <f>(((J2081/60)/60)/24)+DATE(1970,1,1)</f>
        <v>42150.71056712963</v>
      </c>
      <c r="T2081" s="42">
        <f>(((I2081/60)/60)/24)+DATE(1970,1,1)</f>
        <v>42180.791666666672</v>
      </c>
    </row>
    <row r="2082" spans="1:20" customFormat="1" ht="43.5" x14ac:dyDescent="0.35">
      <c r="A2082" s="9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3" t="s">
        <v>8219</v>
      </c>
      <c r="G2082" s="3" t="s">
        <v>8224</v>
      </c>
      <c r="H2082" s="3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3" t="s">
        <v>8295</v>
      </c>
      <c r="O2082" s="12">
        <f>E2082/D2082</f>
        <v>5.0780000000000003</v>
      </c>
      <c r="P2082" s="22">
        <f>IF(ISERROR(E2082/L2082),0,E2082/L2082)</f>
        <v>101.56</v>
      </c>
      <c r="Q2082" s="1" t="s">
        <v>8317</v>
      </c>
      <c r="R2082" s="39" t="s">
        <v>8361</v>
      </c>
      <c r="S2082" s="41">
        <f>(((J2082/60)/60)/24)+DATE(1970,1,1)</f>
        <v>42289.957175925927</v>
      </c>
      <c r="T2082" s="42">
        <f>(((I2082/60)/60)/24)+DATE(1970,1,1)</f>
        <v>42319.998842592591</v>
      </c>
    </row>
    <row r="2083" spans="1:20" customFormat="1" ht="43.5" x14ac:dyDescent="0.35">
      <c r="A2083" s="9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3" t="s">
        <v>8219</v>
      </c>
      <c r="G2083" s="3" t="s">
        <v>8224</v>
      </c>
      <c r="H2083" s="3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3" t="s">
        <v>8279</v>
      </c>
      <c r="O2083" s="12">
        <f>E2083/D2083</f>
        <v>1.1457142857142857</v>
      </c>
      <c r="P2083" s="22">
        <f>IF(ISERROR(E2083/L2083),0,E2083/L2083)</f>
        <v>72.909090909090907</v>
      </c>
      <c r="Q2083" s="1" t="s">
        <v>8322</v>
      </c>
      <c r="R2083" s="39" t="s">
        <v>8324</v>
      </c>
      <c r="S2083" s="41">
        <f>(((J2083/60)/60)/24)+DATE(1970,1,1)</f>
        <v>41004.156886574077</v>
      </c>
      <c r="T2083" s="42">
        <f>(((I2083/60)/60)/24)+DATE(1970,1,1)</f>
        <v>41045.207638888889</v>
      </c>
    </row>
    <row r="2084" spans="1:20" customFormat="1" ht="43.5" x14ac:dyDescent="0.35">
      <c r="A2084" s="9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3" t="s">
        <v>8219</v>
      </c>
      <c r="G2084" s="3" t="s">
        <v>8224</v>
      </c>
      <c r="H2084" s="3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3" t="s">
        <v>8279</v>
      </c>
      <c r="O2084" s="12">
        <f>E2084/D2084</f>
        <v>1.1073333333333333</v>
      </c>
      <c r="P2084" s="22">
        <f>IF(ISERROR(E2084/L2084),0,E2084/L2084)</f>
        <v>43.710526315789473</v>
      </c>
      <c r="Q2084" s="1" t="s">
        <v>8322</v>
      </c>
      <c r="R2084" s="39" t="s">
        <v>8324</v>
      </c>
      <c r="S2084" s="41">
        <f>(((J2084/60)/60)/24)+DATE(1970,1,1)</f>
        <v>40811.120324074072</v>
      </c>
      <c r="T2084" s="42">
        <f>(((I2084/60)/60)/24)+DATE(1970,1,1)</f>
        <v>40871.161990740737</v>
      </c>
    </row>
    <row r="2085" spans="1:20" customFormat="1" ht="43.5" x14ac:dyDescent="0.35">
      <c r="A2085" s="9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3" t="s">
        <v>8219</v>
      </c>
      <c r="G2085" s="3" t="s">
        <v>8224</v>
      </c>
      <c r="H2085" s="3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3" t="s">
        <v>8279</v>
      </c>
      <c r="O2085" s="12">
        <f>E2085/D2085</f>
        <v>1.1333333333333333</v>
      </c>
      <c r="P2085" s="22">
        <f>IF(ISERROR(E2085/L2085),0,E2085/L2085)</f>
        <v>34</v>
      </c>
      <c r="Q2085" s="1" t="s">
        <v>8322</v>
      </c>
      <c r="R2085" s="39" t="s">
        <v>8324</v>
      </c>
      <c r="S2085" s="41">
        <f>(((J2085/60)/60)/24)+DATE(1970,1,1)</f>
        <v>41034.72216435185</v>
      </c>
      <c r="T2085" s="42">
        <f>(((I2085/60)/60)/24)+DATE(1970,1,1)</f>
        <v>41064.72216435185</v>
      </c>
    </row>
    <row r="2086" spans="1:20" customFormat="1" ht="43.5" x14ac:dyDescent="0.35">
      <c r="A2086" s="9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3" t="s">
        <v>8219</v>
      </c>
      <c r="G2086" s="3" t="s">
        <v>8224</v>
      </c>
      <c r="H2086" s="3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3" t="s">
        <v>8279</v>
      </c>
      <c r="O2086" s="12">
        <f>E2086/D2086</f>
        <v>1.0833333333333333</v>
      </c>
      <c r="P2086" s="22">
        <f>IF(ISERROR(E2086/L2086),0,E2086/L2086)</f>
        <v>70.652173913043484</v>
      </c>
      <c r="Q2086" s="1" t="s">
        <v>8322</v>
      </c>
      <c r="R2086" s="39" t="s">
        <v>8324</v>
      </c>
      <c r="S2086" s="41">
        <f>(((J2086/60)/60)/24)+DATE(1970,1,1)</f>
        <v>41731.833124999997</v>
      </c>
      <c r="T2086" s="42">
        <f>(((I2086/60)/60)/24)+DATE(1970,1,1)</f>
        <v>41763.290972222225</v>
      </c>
    </row>
    <row r="2087" spans="1:20" customFormat="1" ht="43.5" x14ac:dyDescent="0.35">
      <c r="A2087" s="9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3" t="s">
        <v>8219</v>
      </c>
      <c r="G2087" s="3" t="s">
        <v>8224</v>
      </c>
      <c r="H2087" s="3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3" t="s">
        <v>8279</v>
      </c>
      <c r="O2087" s="12">
        <f>E2087/D2087</f>
        <v>1.2353333333333334</v>
      </c>
      <c r="P2087" s="22">
        <f>IF(ISERROR(E2087/L2087),0,E2087/L2087)</f>
        <v>89.301204819277103</v>
      </c>
      <c r="Q2087" s="1" t="s">
        <v>8322</v>
      </c>
      <c r="R2087" s="39" t="s">
        <v>8324</v>
      </c>
      <c r="S2087" s="41">
        <f>(((J2087/60)/60)/24)+DATE(1970,1,1)</f>
        <v>41075.835497685184</v>
      </c>
      <c r="T2087" s="42">
        <f>(((I2087/60)/60)/24)+DATE(1970,1,1)</f>
        <v>41105.835497685184</v>
      </c>
    </row>
    <row r="2088" spans="1:20" customFormat="1" ht="29" x14ac:dyDescent="0.35">
      <c r="A2088" s="9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3" t="s">
        <v>8219</v>
      </c>
      <c r="G2088" s="3" t="s">
        <v>8224</v>
      </c>
      <c r="H2088" s="3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3" t="s">
        <v>8279</v>
      </c>
      <c r="O2088" s="12">
        <f>E2088/D2088</f>
        <v>1.0069999999999999</v>
      </c>
      <c r="P2088" s="22">
        <f>IF(ISERROR(E2088/L2088),0,E2088/L2088)</f>
        <v>115.08571428571429</v>
      </c>
      <c r="Q2088" s="1" t="s">
        <v>8322</v>
      </c>
      <c r="R2088" s="39" t="s">
        <v>8324</v>
      </c>
      <c r="S2088" s="41">
        <f>(((J2088/60)/60)/24)+DATE(1970,1,1)</f>
        <v>40860.67050925926</v>
      </c>
      <c r="T2088" s="42">
        <f>(((I2088/60)/60)/24)+DATE(1970,1,1)</f>
        <v>40891.207638888889</v>
      </c>
    </row>
    <row r="2089" spans="1:20" customFormat="1" ht="43.5" x14ac:dyDescent="0.35">
      <c r="A2089" s="9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3" t="s">
        <v>8219</v>
      </c>
      <c r="G2089" s="3" t="s">
        <v>8224</v>
      </c>
      <c r="H2089" s="3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3" t="s">
        <v>8279</v>
      </c>
      <c r="O2089" s="12">
        <f>E2089/D2089</f>
        <v>1.0353333333333334</v>
      </c>
      <c r="P2089" s="22">
        <f>IF(ISERROR(E2089/L2089),0,E2089/L2089)</f>
        <v>62.12</v>
      </c>
      <c r="Q2089" s="1" t="s">
        <v>8322</v>
      </c>
      <c r="R2089" s="39" t="s">
        <v>8324</v>
      </c>
      <c r="S2089" s="41">
        <f>(((J2089/60)/60)/24)+DATE(1970,1,1)</f>
        <v>40764.204375000001</v>
      </c>
      <c r="T2089" s="42">
        <f>(((I2089/60)/60)/24)+DATE(1970,1,1)</f>
        <v>40794.204375000001</v>
      </c>
    </row>
    <row r="2090" spans="1:20" customFormat="1" ht="43.5" x14ac:dyDescent="0.35">
      <c r="A2090" s="9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3" t="s">
        <v>8219</v>
      </c>
      <c r="G2090" s="3" t="s">
        <v>8224</v>
      </c>
      <c r="H2090" s="3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3" t="s">
        <v>8279</v>
      </c>
      <c r="O2090" s="12">
        <f>E2090/D2090</f>
        <v>1.1551066666666667</v>
      </c>
      <c r="P2090" s="22">
        <f>IF(ISERROR(E2090/L2090),0,E2090/L2090)</f>
        <v>46.204266666666669</v>
      </c>
      <c r="Q2090" s="1" t="s">
        <v>8322</v>
      </c>
      <c r="R2090" s="39" t="s">
        <v>8324</v>
      </c>
      <c r="S2090" s="41">
        <f>(((J2090/60)/60)/24)+DATE(1970,1,1)</f>
        <v>40395.714722222219</v>
      </c>
      <c r="T2090" s="42">
        <f>(((I2090/60)/60)/24)+DATE(1970,1,1)</f>
        <v>40432.165972222225</v>
      </c>
    </row>
    <row r="2091" spans="1:20" customFormat="1" ht="29" x14ac:dyDescent="0.35">
      <c r="A2091" s="9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3" t="s">
        <v>8219</v>
      </c>
      <c r="G2091" s="3" t="s">
        <v>8224</v>
      </c>
      <c r="H2091" s="3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3" t="s">
        <v>8279</v>
      </c>
      <c r="O2091" s="12">
        <f>E2091/D2091</f>
        <v>1.2040040000000001</v>
      </c>
      <c r="P2091" s="22">
        <f>IF(ISERROR(E2091/L2091),0,E2091/L2091)</f>
        <v>48.54854838709678</v>
      </c>
      <c r="Q2091" s="1" t="s">
        <v>8322</v>
      </c>
      <c r="R2091" s="39" t="s">
        <v>8324</v>
      </c>
      <c r="S2091" s="41">
        <f>(((J2091/60)/60)/24)+DATE(1970,1,1)</f>
        <v>41453.076319444444</v>
      </c>
      <c r="T2091" s="42">
        <f>(((I2091/60)/60)/24)+DATE(1970,1,1)</f>
        <v>41488.076319444444</v>
      </c>
    </row>
    <row r="2092" spans="1:20" customFormat="1" ht="43.5" x14ac:dyDescent="0.35">
      <c r="A2092" s="9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3" t="s">
        <v>8219</v>
      </c>
      <c r="G2092" s="3" t="s">
        <v>8224</v>
      </c>
      <c r="H2092" s="3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3" t="s">
        <v>8279</v>
      </c>
      <c r="O2092" s="12">
        <f>E2092/D2092</f>
        <v>1.1504037499999999</v>
      </c>
      <c r="P2092" s="22">
        <f>IF(ISERROR(E2092/L2092),0,E2092/L2092)</f>
        <v>57.520187499999999</v>
      </c>
      <c r="Q2092" s="1" t="s">
        <v>8322</v>
      </c>
      <c r="R2092" s="39" t="s">
        <v>8324</v>
      </c>
      <c r="S2092" s="41">
        <f>(((J2092/60)/60)/24)+DATE(1970,1,1)</f>
        <v>41299.381423611114</v>
      </c>
      <c r="T2092" s="42">
        <f>(((I2092/60)/60)/24)+DATE(1970,1,1)</f>
        <v>41329.381423611114</v>
      </c>
    </row>
    <row r="2093" spans="1:20" customFormat="1" ht="43.5" x14ac:dyDescent="0.35">
      <c r="A2093" s="9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3" t="s">
        <v>8219</v>
      </c>
      <c r="G2093" s="3" t="s">
        <v>8224</v>
      </c>
      <c r="H2093" s="3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3" t="s">
        <v>8279</v>
      </c>
      <c r="O2093" s="12">
        <f>E2093/D2093</f>
        <v>1.2046777777777777</v>
      </c>
      <c r="P2093" s="22">
        <f>IF(ISERROR(E2093/L2093),0,E2093/L2093)</f>
        <v>88.147154471544724</v>
      </c>
      <c r="Q2093" s="1" t="s">
        <v>8322</v>
      </c>
      <c r="R2093" s="39" t="s">
        <v>8324</v>
      </c>
      <c r="S2093" s="41">
        <f>(((J2093/60)/60)/24)+DATE(1970,1,1)</f>
        <v>40555.322662037033</v>
      </c>
      <c r="T2093" s="42">
        <f>(((I2093/60)/60)/24)+DATE(1970,1,1)</f>
        <v>40603.833333333336</v>
      </c>
    </row>
    <row r="2094" spans="1:20" customFormat="1" ht="43.5" x14ac:dyDescent="0.35">
      <c r="A2094" s="9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3" t="s">
        <v>8219</v>
      </c>
      <c r="G2094" s="3" t="s">
        <v>8224</v>
      </c>
      <c r="H2094" s="3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3" t="s">
        <v>8279</v>
      </c>
      <c r="O2094" s="12">
        <f>E2094/D2094</f>
        <v>1.0128333333333333</v>
      </c>
      <c r="P2094" s="22">
        <f>IF(ISERROR(E2094/L2094),0,E2094/L2094)</f>
        <v>110.49090909090908</v>
      </c>
      <c r="Q2094" s="1" t="s">
        <v>8322</v>
      </c>
      <c r="R2094" s="39" t="s">
        <v>8324</v>
      </c>
      <c r="S2094" s="41">
        <f>(((J2094/60)/60)/24)+DATE(1970,1,1)</f>
        <v>40763.707546296297</v>
      </c>
      <c r="T2094" s="42">
        <f>(((I2094/60)/60)/24)+DATE(1970,1,1)</f>
        <v>40823.707546296297</v>
      </c>
    </row>
    <row r="2095" spans="1:20" customFormat="1" ht="43.5" x14ac:dyDescent="0.35">
      <c r="A2095" s="9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3" t="s">
        <v>8219</v>
      </c>
      <c r="G2095" s="3" t="s">
        <v>8224</v>
      </c>
      <c r="H2095" s="3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3" t="s">
        <v>8279</v>
      </c>
      <c r="O2095" s="12">
        <f>E2095/D2095</f>
        <v>1.0246666666666666</v>
      </c>
      <c r="P2095" s="22">
        <f>IF(ISERROR(E2095/L2095),0,E2095/L2095)</f>
        <v>66.826086956521735</v>
      </c>
      <c r="Q2095" s="1" t="s">
        <v>8322</v>
      </c>
      <c r="R2095" s="39" t="s">
        <v>8324</v>
      </c>
      <c r="S2095" s="41">
        <f>(((J2095/60)/60)/24)+DATE(1970,1,1)</f>
        <v>41205.854537037041</v>
      </c>
      <c r="T2095" s="42">
        <f>(((I2095/60)/60)/24)+DATE(1970,1,1)</f>
        <v>41265.896203703705</v>
      </c>
    </row>
    <row r="2096" spans="1:20" customFormat="1" ht="43.5" x14ac:dyDescent="0.35">
      <c r="A2096" s="9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3" t="s">
        <v>8219</v>
      </c>
      <c r="G2096" s="3" t="s">
        <v>8224</v>
      </c>
      <c r="H2096" s="3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3" t="s">
        <v>8279</v>
      </c>
      <c r="O2096" s="12">
        <f>E2096/D2096</f>
        <v>1.2054285714285715</v>
      </c>
      <c r="P2096" s="22">
        <f>IF(ISERROR(E2096/L2096),0,E2096/L2096)</f>
        <v>58.597222222222221</v>
      </c>
      <c r="Q2096" s="1" t="s">
        <v>8322</v>
      </c>
      <c r="R2096" s="39" t="s">
        <v>8324</v>
      </c>
      <c r="S2096" s="41">
        <f>(((J2096/60)/60)/24)+DATE(1970,1,1)</f>
        <v>40939.02002314815</v>
      </c>
      <c r="T2096" s="42">
        <f>(((I2096/60)/60)/24)+DATE(1970,1,1)</f>
        <v>40973.125</v>
      </c>
    </row>
    <row r="2097" spans="1:20" customFormat="1" ht="43.5" x14ac:dyDescent="0.35">
      <c r="A2097" s="9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3" t="s">
        <v>8219</v>
      </c>
      <c r="G2097" s="3" t="s">
        <v>8224</v>
      </c>
      <c r="H2097" s="3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3" t="s">
        <v>8279</v>
      </c>
      <c r="O2097" s="12">
        <f>E2097/D2097</f>
        <v>1</v>
      </c>
      <c r="P2097" s="22">
        <f>IF(ISERROR(E2097/L2097),0,E2097/L2097)</f>
        <v>113.63636363636364</v>
      </c>
      <c r="Q2097" s="1" t="s">
        <v>8322</v>
      </c>
      <c r="R2097" s="39" t="s">
        <v>8324</v>
      </c>
      <c r="S2097" s="41">
        <f>(((J2097/60)/60)/24)+DATE(1970,1,1)</f>
        <v>40758.733483796292</v>
      </c>
      <c r="T2097" s="42">
        <f>(((I2097/60)/60)/24)+DATE(1970,1,1)</f>
        <v>40818.733483796292</v>
      </c>
    </row>
    <row r="2098" spans="1:20" customFormat="1" ht="43.5" x14ac:dyDescent="0.35">
      <c r="A2098" s="9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3" t="s">
        <v>8219</v>
      </c>
      <c r="G2098" s="3" t="s">
        <v>8224</v>
      </c>
      <c r="H2098" s="3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3" t="s">
        <v>8279</v>
      </c>
      <c r="O2098" s="12">
        <f>E2098/D2098</f>
        <v>1.0166666666666666</v>
      </c>
      <c r="P2098" s="22">
        <f>IF(ISERROR(E2098/L2098),0,E2098/L2098)</f>
        <v>43.571428571428569</v>
      </c>
      <c r="Q2098" s="1" t="s">
        <v>8322</v>
      </c>
      <c r="R2098" s="39" t="s">
        <v>8324</v>
      </c>
      <c r="S2098" s="41">
        <f>(((J2098/60)/60)/24)+DATE(1970,1,1)</f>
        <v>41192.758506944447</v>
      </c>
      <c r="T2098" s="42">
        <f>(((I2098/60)/60)/24)+DATE(1970,1,1)</f>
        <v>41208.165972222225</v>
      </c>
    </row>
    <row r="2099" spans="1:20" customFormat="1" ht="43.5" x14ac:dyDescent="0.35">
      <c r="A2099" s="9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3" t="s">
        <v>8219</v>
      </c>
      <c r="G2099" s="3" t="s">
        <v>8224</v>
      </c>
      <c r="H2099" s="3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3" t="s">
        <v>8279</v>
      </c>
      <c r="O2099" s="12">
        <f>E2099/D2099</f>
        <v>1</v>
      </c>
      <c r="P2099" s="22">
        <f>IF(ISERROR(E2099/L2099),0,E2099/L2099)</f>
        <v>78.94736842105263</v>
      </c>
      <c r="Q2099" s="1" t="s">
        <v>8322</v>
      </c>
      <c r="R2099" s="39" t="s">
        <v>8324</v>
      </c>
      <c r="S2099" s="41">
        <f>(((J2099/60)/60)/24)+DATE(1970,1,1)</f>
        <v>40818.58489583333</v>
      </c>
      <c r="T2099" s="42">
        <f>(((I2099/60)/60)/24)+DATE(1970,1,1)</f>
        <v>40878.626562500001</v>
      </c>
    </row>
    <row r="2100" spans="1:20" customFormat="1" ht="43.5" x14ac:dyDescent="0.35">
      <c r="A2100" s="9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3" t="s">
        <v>8219</v>
      </c>
      <c r="G2100" s="3" t="s">
        <v>8224</v>
      </c>
      <c r="H2100" s="3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3" t="s">
        <v>8279</v>
      </c>
      <c r="O2100" s="12">
        <f>E2100/D2100</f>
        <v>1.0033333333333334</v>
      </c>
      <c r="P2100" s="22">
        <f>IF(ISERROR(E2100/L2100),0,E2100/L2100)</f>
        <v>188.125</v>
      </c>
      <c r="Q2100" s="1" t="s">
        <v>8322</v>
      </c>
      <c r="R2100" s="39" t="s">
        <v>8324</v>
      </c>
      <c r="S2100" s="41">
        <f>(((J2100/60)/60)/24)+DATE(1970,1,1)</f>
        <v>40946.11383101852</v>
      </c>
      <c r="T2100" s="42">
        <f>(((I2100/60)/60)/24)+DATE(1970,1,1)</f>
        <v>40976.11383101852</v>
      </c>
    </row>
    <row r="2101" spans="1:20" customFormat="1" x14ac:dyDescent="0.35">
      <c r="A2101" s="9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3" t="s">
        <v>8219</v>
      </c>
      <c r="G2101" s="3" t="s">
        <v>8224</v>
      </c>
      <c r="H2101" s="3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3" t="s">
        <v>8279</v>
      </c>
      <c r="O2101" s="12">
        <f>E2101/D2101</f>
        <v>1.3236666666666668</v>
      </c>
      <c r="P2101" s="22">
        <f>IF(ISERROR(E2101/L2101),0,E2101/L2101)</f>
        <v>63.031746031746032</v>
      </c>
      <c r="Q2101" s="1" t="s">
        <v>8322</v>
      </c>
      <c r="R2101" s="39" t="s">
        <v>8324</v>
      </c>
      <c r="S2101" s="41">
        <f>(((J2101/60)/60)/24)+DATE(1970,1,1)</f>
        <v>42173.746342592596</v>
      </c>
      <c r="T2101" s="42">
        <f>(((I2101/60)/60)/24)+DATE(1970,1,1)</f>
        <v>42187.152777777781</v>
      </c>
    </row>
    <row r="2102" spans="1:20" customFormat="1" ht="43.5" x14ac:dyDescent="0.35">
      <c r="A2102" s="9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3" t="s">
        <v>8219</v>
      </c>
      <c r="G2102" s="3" t="s">
        <v>8224</v>
      </c>
      <c r="H2102" s="3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3" t="s">
        <v>8279</v>
      </c>
      <c r="O2102" s="12">
        <f>E2102/D2102</f>
        <v>1.3666666666666667</v>
      </c>
      <c r="P2102" s="22">
        <f>IF(ISERROR(E2102/L2102),0,E2102/L2102)</f>
        <v>30.37037037037037</v>
      </c>
      <c r="Q2102" s="1" t="s">
        <v>8322</v>
      </c>
      <c r="R2102" s="39" t="s">
        <v>8324</v>
      </c>
      <c r="S2102" s="41">
        <f>(((J2102/60)/60)/24)+DATE(1970,1,1)</f>
        <v>41074.834965277776</v>
      </c>
      <c r="T2102" s="42">
        <f>(((I2102/60)/60)/24)+DATE(1970,1,1)</f>
        <v>41090.165972222225</v>
      </c>
    </row>
    <row r="2103" spans="1:20" customFormat="1" ht="43.5" x14ac:dyDescent="0.35">
      <c r="A2103" s="9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3" t="s">
        <v>8219</v>
      </c>
      <c r="G2103" s="3" t="s">
        <v>8224</v>
      </c>
      <c r="H2103" s="3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3" t="s">
        <v>8279</v>
      </c>
      <c r="O2103" s="12">
        <f>E2103/D2103</f>
        <v>1.1325000000000001</v>
      </c>
      <c r="P2103" s="22">
        <f>IF(ISERROR(E2103/L2103),0,E2103/L2103)</f>
        <v>51.477272727272727</v>
      </c>
      <c r="Q2103" s="1" t="s">
        <v>8322</v>
      </c>
      <c r="R2103" s="39" t="s">
        <v>8324</v>
      </c>
      <c r="S2103" s="41">
        <f>(((J2103/60)/60)/24)+DATE(1970,1,1)</f>
        <v>40892.149467592593</v>
      </c>
      <c r="T2103" s="42">
        <f>(((I2103/60)/60)/24)+DATE(1970,1,1)</f>
        <v>40952.149467592593</v>
      </c>
    </row>
    <row r="2104" spans="1:20" customFormat="1" ht="43.5" x14ac:dyDescent="0.35">
      <c r="A2104" s="9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3" t="s">
        <v>8219</v>
      </c>
      <c r="G2104" s="3" t="s">
        <v>8224</v>
      </c>
      <c r="H2104" s="3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3" t="s">
        <v>8279</v>
      </c>
      <c r="O2104" s="12">
        <f>E2104/D2104</f>
        <v>1.36</v>
      </c>
      <c r="P2104" s="22">
        <f>IF(ISERROR(E2104/L2104),0,E2104/L2104)</f>
        <v>35.789473684210527</v>
      </c>
      <c r="Q2104" s="1" t="s">
        <v>8322</v>
      </c>
      <c r="R2104" s="39" t="s">
        <v>8324</v>
      </c>
      <c r="S2104" s="41">
        <f>(((J2104/60)/60)/24)+DATE(1970,1,1)</f>
        <v>40638.868611111109</v>
      </c>
      <c r="T2104" s="42">
        <f>(((I2104/60)/60)/24)+DATE(1970,1,1)</f>
        <v>40668.868611111109</v>
      </c>
    </row>
    <row r="2105" spans="1:20" customFormat="1" ht="29" x14ac:dyDescent="0.35">
      <c r="A2105" s="9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3" t="s">
        <v>8219</v>
      </c>
      <c r="G2105" s="3" t="s">
        <v>8224</v>
      </c>
      <c r="H2105" s="3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3" t="s">
        <v>8279</v>
      </c>
      <c r="O2105" s="12">
        <f>E2105/D2105</f>
        <v>1.4612318374694613</v>
      </c>
      <c r="P2105" s="22">
        <f>IF(ISERROR(E2105/L2105),0,E2105/L2105)</f>
        <v>98.817391304347822</v>
      </c>
      <c r="Q2105" s="1" t="s">
        <v>8322</v>
      </c>
      <c r="R2105" s="39" t="s">
        <v>8324</v>
      </c>
      <c r="S2105" s="41">
        <f>(((J2105/60)/60)/24)+DATE(1970,1,1)</f>
        <v>41192.754942129628</v>
      </c>
      <c r="T2105" s="42">
        <f>(((I2105/60)/60)/24)+DATE(1970,1,1)</f>
        <v>41222.7966087963</v>
      </c>
    </row>
    <row r="2106" spans="1:20" customFormat="1" ht="43.5" x14ac:dyDescent="0.35">
      <c r="A2106" s="9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3" t="s">
        <v>8219</v>
      </c>
      <c r="G2106" s="3" t="s">
        <v>8224</v>
      </c>
      <c r="H2106" s="3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3" t="s">
        <v>8279</v>
      </c>
      <c r="O2106" s="12">
        <f>E2106/D2106</f>
        <v>1.2949999999999999</v>
      </c>
      <c r="P2106" s="22">
        <f>IF(ISERROR(E2106/L2106),0,E2106/L2106)</f>
        <v>28</v>
      </c>
      <c r="Q2106" s="1" t="s">
        <v>8322</v>
      </c>
      <c r="R2106" s="39" t="s">
        <v>8324</v>
      </c>
      <c r="S2106" s="41">
        <f>(((J2106/60)/60)/24)+DATE(1970,1,1)</f>
        <v>41394.074467592596</v>
      </c>
      <c r="T2106" s="42">
        <f>(((I2106/60)/60)/24)+DATE(1970,1,1)</f>
        <v>41425</v>
      </c>
    </row>
    <row r="2107" spans="1:20" customFormat="1" ht="29" x14ac:dyDescent="0.35">
      <c r="A2107" s="9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3" t="s">
        <v>8219</v>
      </c>
      <c r="G2107" s="3" t="s">
        <v>8224</v>
      </c>
      <c r="H2107" s="3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3" t="s">
        <v>8279</v>
      </c>
      <c r="O2107" s="12">
        <f>E2107/D2107</f>
        <v>2.54</v>
      </c>
      <c r="P2107" s="22">
        <f>IF(ISERROR(E2107/L2107),0,E2107/L2107)</f>
        <v>51.313131313131315</v>
      </c>
      <c r="Q2107" s="1" t="s">
        <v>8322</v>
      </c>
      <c r="R2107" s="39" t="s">
        <v>8324</v>
      </c>
      <c r="S2107" s="41">
        <f>(((J2107/60)/60)/24)+DATE(1970,1,1)</f>
        <v>41951.788807870369</v>
      </c>
      <c r="T2107" s="42">
        <f>(((I2107/60)/60)/24)+DATE(1970,1,1)</f>
        <v>41964.166666666672</v>
      </c>
    </row>
    <row r="2108" spans="1:20" customFormat="1" ht="43.5" x14ac:dyDescent="0.35">
      <c r="A2108" s="9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3" t="s">
        <v>8219</v>
      </c>
      <c r="G2108" s="3" t="s">
        <v>8224</v>
      </c>
      <c r="H2108" s="3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3" t="s">
        <v>8279</v>
      </c>
      <c r="O2108" s="12">
        <f>E2108/D2108</f>
        <v>1.0704545454545455</v>
      </c>
      <c r="P2108" s="22">
        <f>IF(ISERROR(E2108/L2108),0,E2108/L2108)</f>
        <v>53.522727272727273</v>
      </c>
      <c r="Q2108" s="1" t="s">
        <v>8322</v>
      </c>
      <c r="R2108" s="39" t="s">
        <v>8324</v>
      </c>
      <c r="S2108" s="41">
        <f>(((J2108/60)/60)/24)+DATE(1970,1,1)</f>
        <v>41270.21497685185</v>
      </c>
      <c r="T2108" s="42">
        <f>(((I2108/60)/60)/24)+DATE(1970,1,1)</f>
        <v>41300.21497685185</v>
      </c>
    </row>
    <row r="2109" spans="1:20" customFormat="1" ht="43.5" x14ac:dyDescent="0.35">
      <c r="A2109" s="9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3" t="s">
        <v>8219</v>
      </c>
      <c r="G2109" s="3" t="s">
        <v>8224</v>
      </c>
      <c r="H2109" s="3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3" t="s">
        <v>8279</v>
      </c>
      <c r="O2109" s="12">
        <f>E2109/D2109</f>
        <v>1.0773299999999999</v>
      </c>
      <c r="P2109" s="22">
        <f>IF(ISERROR(E2109/L2109),0,E2109/L2109)</f>
        <v>37.149310344827583</v>
      </c>
      <c r="Q2109" s="1" t="s">
        <v>8322</v>
      </c>
      <c r="R2109" s="39" t="s">
        <v>8324</v>
      </c>
      <c r="S2109" s="41">
        <f>(((J2109/60)/60)/24)+DATE(1970,1,1)</f>
        <v>41934.71056712963</v>
      </c>
      <c r="T2109" s="42">
        <f>(((I2109/60)/60)/24)+DATE(1970,1,1)</f>
        <v>41955.752233796295</v>
      </c>
    </row>
    <row r="2110" spans="1:20" customFormat="1" ht="43.5" x14ac:dyDescent="0.35">
      <c r="A2110" s="9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3" t="s">
        <v>8219</v>
      </c>
      <c r="G2110" s="3" t="s">
        <v>8224</v>
      </c>
      <c r="H2110" s="3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3" t="s">
        <v>8279</v>
      </c>
      <c r="O2110" s="12">
        <f>E2110/D2110</f>
        <v>1.0731250000000001</v>
      </c>
      <c r="P2110" s="22">
        <f>IF(ISERROR(E2110/L2110),0,E2110/L2110)</f>
        <v>89.895287958115176</v>
      </c>
      <c r="Q2110" s="1" t="s">
        <v>8322</v>
      </c>
      <c r="R2110" s="39" t="s">
        <v>8324</v>
      </c>
      <c r="S2110" s="41">
        <f>(((J2110/60)/60)/24)+DATE(1970,1,1)</f>
        <v>41135.175694444442</v>
      </c>
      <c r="T2110" s="42">
        <f>(((I2110/60)/60)/24)+DATE(1970,1,1)</f>
        <v>41162.163194444445</v>
      </c>
    </row>
    <row r="2111" spans="1:20" customFormat="1" ht="29" x14ac:dyDescent="0.35">
      <c r="A2111" s="9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3" t="s">
        <v>8219</v>
      </c>
      <c r="G2111" s="3" t="s">
        <v>8224</v>
      </c>
      <c r="H2111" s="3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3" t="s">
        <v>8279</v>
      </c>
      <c r="O2111" s="12">
        <f>E2111/D2111</f>
        <v>1.06525</v>
      </c>
      <c r="P2111" s="22">
        <f>IF(ISERROR(E2111/L2111),0,E2111/L2111)</f>
        <v>106.52500000000001</v>
      </c>
      <c r="Q2111" s="1" t="s">
        <v>8322</v>
      </c>
      <c r="R2111" s="39" t="s">
        <v>8324</v>
      </c>
      <c r="S2111" s="41">
        <f>(((J2111/60)/60)/24)+DATE(1970,1,1)</f>
        <v>42160.708530092597</v>
      </c>
      <c r="T2111" s="42">
        <f>(((I2111/60)/60)/24)+DATE(1970,1,1)</f>
        <v>42190.708530092597</v>
      </c>
    </row>
    <row r="2112" spans="1:20" customFormat="1" ht="29" x14ac:dyDescent="0.35">
      <c r="A2112" s="9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3" t="s">
        <v>8219</v>
      </c>
      <c r="G2112" s="3" t="s">
        <v>8224</v>
      </c>
      <c r="H2112" s="3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3" t="s">
        <v>8279</v>
      </c>
      <c r="O2112" s="12">
        <f>E2112/D2112</f>
        <v>1.0035000000000001</v>
      </c>
      <c r="P2112" s="22">
        <f>IF(ISERROR(E2112/L2112),0,E2112/L2112)</f>
        <v>52.815789473684212</v>
      </c>
      <c r="Q2112" s="1" t="s">
        <v>8322</v>
      </c>
      <c r="R2112" s="39" t="s">
        <v>8324</v>
      </c>
      <c r="S2112" s="41">
        <f>(((J2112/60)/60)/24)+DATE(1970,1,1)</f>
        <v>41759.670937499999</v>
      </c>
      <c r="T2112" s="42">
        <f>(((I2112/60)/60)/24)+DATE(1970,1,1)</f>
        <v>41787.207638888889</v>
      </c>
    </row>
    <row r="2113" spans="1:20" customFormat="1" ht="43.5" x14ac:dyDescent="0.35">
      <c r="A2113" s="9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3" t="s">
        <v>8219</v>
      </c>
      <c r="G2113" s="3" t="s">
        <v>8224</v>
      </c>
      <c r="H2113" s="3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3" t="s">
        <v>8279</v>
      </c>
      <c r="O2113" s="12">
        <f>E2113/D2113</f>
        <v>1.0649999999999999</v>
      </c>
      <c r="P2113" s="22">
        <f>IF(ISERROR(E2113/L2113),0,E2113/L2113)</f>
        <v>54.615384615384613</v>
      </c>
      <c r="Q2113" s="1" t="s">
        <v>8322</v>
      </c>
      <c r="R2113" s="39" t="s">
        <v>8324</v>
      </c>
      <c r="S2113" s="41">
        <f>(((J2113/60)/60)/24)+DATE(1970,1,1)</f>
        <v>40703.197048611109</v>
      </c>
      <c r="T2113" s="42">
        <f>(((I2113/60)/60)/24)+DATE(1970,1,1)</f>
        <v>40770.041666666664</v>
      </c>
    </row>
    <row r="2114" spans="1:20" customFormat="1" ht="43.5" x14ac:dyDescent="0.35">
      <c r="A2114" s="9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3" t="s">
        <v>8219</v>
      </c>
      <c r="G2114" s="3" t="s">
        <v>8224</v>
      </c>
      <c r="H2114" s="3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3" t="s">
        <v>8279</v>
      </c>
      <c r="O2114" s="12">
        <f>E2114/D2114</f>
        <v>1</v>
      </c>
      <c r="P2114" s="22">
        <f>IF(ISERROR(E2114/L2114),0,E2114/L2114)</f>
        <v>27.272727272727273</v>
      </c>
      <c r="Q2114" s="1" t="s">
        <v>8322</v>
      </c>
      <c r="R2114" s="39" t="s">
        <v>8324</v>
      </c>
      <c r="S2114" s="41">
        <f>(((J2114/60)/60)/24)+DATE(1970,1,1)</f>
        <v>41365.928159722222</v>
      </c>
      <c r="T2114" s="42">
        <f>(((I2114/60)/60)/24)+DATE(1970,1,1)</f>
        <v>41379.928159722222</v>
      </c>
    </row>
    <row r="2115" spans="1:20" customFormat="1" ht="29" x14ac:dyDescent="0.35">
      <c r="A2115" s="9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3" t="s">
        <v>8219</v>
      </c>
      <c r="G2115" s="3" t="s">
        <v>8224</v>
      </c>
      <c r="H2115" s="3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3" t="s">
        <v>8279</v>
      </c>
      <c r="O2115" s="12">
        <f>E2115/D2115</f>
        <v>1.0485714285714285</v>
      </c>
      <c r="P2115" s="22">
        <f>IF(ISERROR(E2115/L2115),0,E2115/L2115)</f>
        <v>68.598130841121488</v>
      </c>
      <c r="Q2115" s="1" t="s">
        <v>8322</v>
      </c>
      <c r="R2115" s="39" t="s">
        <v>8324</v>
      </c>
      <c r="S2115" s="41">
        <f>(((J2115/60)/60)/24)+DATE(1970,1,1)</f>
        <v>41870.86546296296</v>
      </c>
      <c r="T2115" s="42">
        <f>(((I2115/60)/60)/24)+DATE(1970,1,1)</f>
        <v>41905.86546296296</v>
      </c>
    </row>
    <row r="2116" spans="1:20" customFormat="1" ht="43.5" x14ac:dyDescent="0.35">
      <c r="A2116" s="9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3" t="s">
        <v>8219</v>
      </c>
      <c r="G2116" s="3" t="s">
        <v>8224</v>
      </c>
      <c r="H2116" s="3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3" t="s">
        <v>8279</v>
      </c>
      <c r="O2116" s="12">
        <f>E2116/D2116</f>
        <v>1.0469999999999999</v>
      </c>
      <c r="P2116" s="22">
        <f>IF(ISERROR(E2116/L2116),0,E2116/L2116)</f>
        <v>35.612244897959187</v>
      </c>
      <c r="Q2116" s="1" t="s">
        <v>8322</v>
      </c>
      <c r="R2116" s="39" t="s">
        <v>8324</v>
      </c>
      <c r="S2116" s="41">
        <f>(((J2116/60)/60)/24)+DATE(1970,1,1)</f>
        <v>40458.815625000003</v>
      </c>
      <c r="T2116" s="42">
        <f>(((I2116/60)/60)/24)+DATE(1970,1,1)</f>
        <v>40521.207638888889</v>
      </c>
    </row>
    <row r="2117" spans="1:20" customFormat="1" ht="43.5" x14ac:dyDescent="0.35">
      <c r="A2117" s="9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3" t="s">
        <v>8219</v>
      </c>
      <c r="G2117" s="3" t="s">
        <v>8224</v>
      </c>
      <c r="H2117" s="3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3" t="s">
        <v>8279</v>
      </c>
      <c r="O2117" s="12">
        <f>E2117/D2117</f>
        <v>2.2566666666666668</v>
      </c>
      <c r="P2117" s="22">
        <f>IF(ISERROR(E2117/L2117),0,E2117/L2117)</f>
        <v>94.027777777777771</v>
      </c>
      <c r="Q2117" s="1" t="s">
        <v>8322</v>
      </c>
      <c r="R2117" s="39" t="s">
        <v>8324</v>
      </c>
      <c r="S2117" s="41">
        <f>(((J2117/60)/60)/24)+DATE(1970,1,1)</f>
        <v>40564.081030092595</v>
      </c>
      <c r="T2117" s="42">
        <f>(((I2117/60)/60)/24)+DATE(1970,1,1)</f>
        <v>40594.081030092595</v>
      </c>
    </row>
    <row r="2118" spans="1:20" customFormat="1" ht="43.5" x14ac:dyDescent="0.35">
      <c r="A2118" s="9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3" t="s">
        <v>8219</v>
      </c>
      <c r="G2118" s="3" t="s">
        <v>8224</v>
      </c>
      <c r="H2118" s="3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3" t="s">
        <v>8279</v>
      </c>
      <c r="O2118" s="12">
        <f>E2118/D2118</f>
        <v>1.0090416666666666</v>
      </c>
      <c r="P2118" s="22">
        <f>IF(ISERROR(E2118/L2118),0,E2118/L2118)</f>
        <v>526.45652173913038</v>
      </c>
      <c r="Q2118" s="1" t="s">
        <v>8322</v>
      </c>
      <c r="R2118" s="39" t="s">
        <v>8324</v>
      </c>
      <c r="S2118" s="41">
        <f>(((J2118/60)/60)/24)+DATE(1970,1,1)</f>
        <v>41136.777812500004</v>
      </c>
      <c r="T2118" s="42">
        <f>(((I2118/60)/60)/24)+DATE(1970,1,1)</f>
        <v>41184.777812500004</v>
      </c>
    </row>
    <row r="2119" spans="1:20" customFormat="1" ht="43.5" x14ac:dyDescent="0.35">
      <c r="A2119" s="9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3" t="s">
        <v>8219</v>
      </c>
      <c r="G2119" s="3" t="s">
        <v>8224</v>
      </c>
      <c r="H2119" s="3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3" t="s">
        <v>8279</v>
      </c>
      <c r="O2119" s="12">
        <f>E2119/D2119</f>
        <v>1.4775</v>
      </c>
      <c r="P2119" s="22">
        <f>IF(ISERROR(E2119/L2119),0,E2119/L2119)</f>
        <v>50.657142857142858</v>
      </c>
      <c r="Q2119" s="1" t="s">
        <v>8322</v>
      </c>
      <c r="R2119" s="39" t="s">
        <v>8324</v>
      </c>
      <c r="S2119" s="41">
        <f>(((J2119/60)/60)/24)+DATE(1970,1,1)</f>
        <v>42290.059594907405</v>
      </c>
      <c r="T2119" s="42">
        <f>(((I2119/60)/60)/24)+DATE(1970,1,1)</f>
        <v>42304.207638888889</v>
      </c>
    </row>
    <row r="2120" spans="1:20" customFormat="1" ht="29" x14ac:dyDescent="0.35">
      <c r="A2120" s="9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3" t="s">
        <v>8219</v>
      </c>
      <c r="G2120" s="3" t="s">
        <v>8224</v>
      </c>
      <c r="H2120" s="3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3" t="s">
        <v>8279</v>
      </c>
      <c r="O2120" s="12">
        <f>E2120/D2120</f>
        <v>1.3461099999999999</v>
      </c>
      <c r="P2120" s="22">
        <f>IF(ISERROR(E2120/L2120),0,E2120/L2120)</f>
        <v>79.182941176470578</v>
      </c>
      <c r="Q2120" s="1" t="s">
        <v>8322</v>
      </c>
      <c r="R2120" s="39" t="s">
        <v>8324</v>
      </c>
      <c r="S2120" s="41">
        <f>(((J2120/60)/60)/24)+DATE(1970,1,1)</f>
        <v>40718.839537037034</v>
      </c>
      <c r="T2120" s="42">
        <f>(((I2120/60)/60)/24)+DATE(1970,1,1)</f>
        <v>40748.839537037034</v>
      </c>
    </row>
    <row r="2121" spans="1:20" customFormat="1" ht="29" x14ac:dyDescent="0.35">
      <c r="A2121" s="9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3" t="s">
        <v>8219</v>
      </c>
      <c r="G2121" s="3" t="s">
        <v>8224</v>
      </c>
      <c r="H2121" s="3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3" t="s">
        <v>8279</v>
      </c>
      <c r="O2121" s="12">
        <f>E2121/D2121</f>
        <v>1.0075000000000001</v>
      </c>
      <c r="P2121" s="22">
        <f>IF(ISERROR(E2121/L2121),0,E2121/L2121)</f>
        <v>91.590909090909093</v>
      </c>
      <c r="Q2121" s="1" t="s">
        <v>8322</v>
      </c>
      <c r="R2121" s="39" t="s">
        <v>8324</v>
      </c>
      <c r="S2121" s="41">
        <f>(((J2121/60)/60)/24)+DATE(1970,1,1)</f>
        <v>41107.130150462966</v>
      </c>
      <c r="T2121" s="42">
        <f>(((I2121/60)/60)/24)+DATE(1970,1,1)</f>
        <v>41137.130150462966</v>
      </c>
    </row>
    <row r="2122" spans="1:20" customFormat="1" ht="43.5" x14ac:dyDescent="0.35">
      <c r="A2122" s="9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3" t="s">
        <v>8219</v>
      </c>
      <c r="G2122" s="3" t="s">
        <v>8224</v>
      </c>
      <c r="H2122" s="3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3" t="s">
        <v>8279</v>
      </c>
      <c r="O2122" s="12">
        <f>E2122/D2122</f>
        <v>1.00880375</v>
      </c>
      <c r="P2122" s="22">
        <f>IF(ISERROR(E2122/L2122),0,E2122/L2122)</f>
        <v>116.96275362318841</v>
      </c>
      <c r="Q2122" s="1" t="s">
        <v>8322</v>
      </c>
      <c r="R2122" s="39" t="s">
        <v>8324</v>
      </c>
      <c r="S2122" s="41">
        <f>(((J2122/60)/60)/24)+DATE(1970,1,1)</f>
        <v>41591.964537037034</v>
      </c>
      <c r="T2122" s="42">
        <f>(((I2122/60)/60)/24)+DATE(1970,1,1)</f>
        <v>41640.964537037034</v>
      </c>
    </row>
    <row r="2123" spans="1:20" customFormat="1" ht="29" x14ac:dyDescent="0.35">
      <c r="A2123" s="9">
        <v>2121</v>
      </c>
      <c r="B2123" s="7" t="s">
        <v>2122</v>
      </c>
      <c r="C2123" s="7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2">
        <f>E2123/D2123</f>
        <v>5.6800000000000002E-3</v>
      </c>
      <c r="P2123" s="22">
        <f>IF(ISERROR(E2123/L2123),0,E2123/L2123)</f>
        <v>28.4</v>
      </c>
      <c r="Q2123" s="1" t="s">
        <v>8327</v>
      </c>
      <c r="R2123" s="39" t="s">
        <v>8328</v>
      </c>
      <c r="S2123" s="41">
        <f>(((J2123/60)/60)/24)+DATE(1970,1,1)</f>
        <v>42716.7424537037</v>
      </c>
      <c r="T2123" s="42">
        <f>(((I2123/60)/60)/24)+DATE(1970,1,1)</f>
        <v>42746.7424537037</v>
      </c>
    </row>
    <row r="2124" spans="1:20" customFormat="1" ht="29" x14ac:dyDescent="0.35">
      <c r="A2124" s="9">
        <v>2122</v>
      </c>
      <c r="B2124" s="7" t="s">
        <v>2123</v>
      </c>
      <c r="C2124" s="7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2">
        <f>E2124/D2124</f>
        <v>3.875E-3</v>
      </c>
      <c r="P2124" s="22">
        <f>IF(ISERROR(E2124/L2124),0,E2124/L2124)</f>
        <v>103.33333333333333</v>
      </c>
      <c r="Q2124" s="1" t="s">
        <v>8327</v>
      </c>
      <c r="R2124" s="39" t="s">
        <v>8328</v>
      </c>
      <c r="S2124" s="41">
        <f>(((J2124/60)/60)/24)+DATE(1970,1,1)</f>
        <v>42712.300567129627</v>
      </c>
      <c r="T2124" s="42">
        <f>(((I2124/60)/60)/24)+DATE(1970,1,1)</f>
        <v>42742.300567129627</v>
      </c>
    </row>
    <row r="2125" spans="1:20" customFormat="1" ht="58" x14ac:dyDescent="0.35">
      <c r="A2125" s="9">
        <v>2123</v>
      </c>
      <c r="B2125" s="7" t="s">
        <v>2124</v>
      </c>
      <c r="C2125" s="7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2">
        <f>E2125/D2125</f>
        <v>0.1</v>
      </c>
      <c r="P2125" s="22">
        <f>IF(ISERROR(E2125/L2125),0,E2125/L2125)</f>
        <v>10</v>
      </c>
      <c r="Q2125" s="1" t="s">
        <v>8327</v>
      </c>
      <c r="R2125" s="39" t="s">
        <v>8328</v>
      </c>
      <c r="S2125" s="41">
        <f>(((J2125/60)/60)/24)+DATE(1970,1,1)</f>
        <v>40198.424849537041</v>
      </c>
      <c r="T2125" s="42">
        <f>(((I2125/60)/60)/24)+DATE(1970,1,1)</f>
        <v>40252.290972222225</v>
      </c>
    </row>
    <row r="2126" spans="1:20" customFormat="1" ht="43.5" x14ac:dyDescent="0.35">
      <c r="A2126" s="9">
        <v>2124</v>
      </c>
      <c r="B2126" s="7" t="s">
        <v>2125</v>
      </c>
      <c r="C2126" s="7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2">
        <f>E2126/D2126</f>
        <v>0.10454545454545454</v>
      </c>
      <c r="P2126" s="22">
        <f>IF(ISERROR(E2126/L2126),0,E2126/L2126)</f>
        <v>23</v>
      </c>
      <c r="Q2126" s="1" t="s">
        <v>8327</v>
      </c>
      <c r="R2126" s="39" t="s">
        <v>8328</v>
      </c>
      <c r="S2126" s="41">
        <f>(((J2126/60)/60)/24)+DATE(1970,1,1)</f>
        <v>40464.028182870366</v>
      </c>
      <c r="T2126" s="42">
        <f>(((I2126/60)/60)/24)+DATE(1970,1,1)</f>
        <v>40512.208333333336</v>
      </c>
    </row>
    <row r="2127" spans="1:20" customFormat="1" ht="43.5" x14ac:dyDescent="0.35">
      <c r="A2127" s="9">
        <v>2125</v>
      </c>
      <c r="B2127" s="7" t="s">
        <v>2126</v>
      </c>
      <c r="C2127" s="7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2">
        <f>E2127/D2127</f>
        <v>1.4200000000000001E-2</v>
      </c>
      <c r="P2127" s="22">
        <f>IF(ISERROR(E2127/L2127),0,E2127/L2127)</f>
        <v>31.555555555555557</v>
      </c>
      <c r="Q2127" s="1" t="s">
        <v>8327</v>
      </c>
      <c r="R2127" s="39" t="s">
        <v>8328</v>
      </c>
      <c r="S2127" s="41">
        <f>(((J2127/60)/60)/24)+DATE(1970,1,1)</f>
        <v>42191.023530092592</v>
      </c>
      <c r="T2127" s="42">
        <f>(((I2127/60)/60)/24)+DATE(1970,1,1)</f>
        <v>42221.023530092592</v>
      </c>
    </row>
    <row r="2128" spans="1:20" customFormat="1" ht="43.5" x14ac:dyDescent="0.35">
      <c r="A2128" s="9">
        <v>2126</v>
      </c>
      <c r="B2128" s="7" t="s">
        <v>2127</v>
      </c>
      <c r="C2128" s="7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2">
        <f>E2128/D2128</f>
        <v>5.0000000000000001E-4</v>
      </c>
      <c r="P2128" s="22">
        <f>IF(ISERROR(E2128/L2128),0,E2128/L2128)</f>
        <v>5</v>
      </c>
      <c r="Q2128" s="1" t="s">
        <v>8327</v>
      </c>
      <c r="R2128" s="39" t="s">
        <v>8328</v>
      </c>
      <c r="S2128" s="41">
        <f>(((J2128/60)/60)/24)+DATE(1970,1,1)</f>
        <v>41951.973229166666</v>
      </c>
      <c r="T2128" s="42">
        <f>(((I2128/60)/60)/24)+DATE(1970,1,1)</f>
        <v>41981.973229166666</v>
      </c>
    </row>
    <row r="2129" spans="1:20" customFormat="1" x14ac:dyDescent="0.35">
      <c r="A2129" s="9">
        <v>2127</v>
      </c>
      <c r="B2129" s="7" t="s">
        <v>2128</v>
      </c>
      <c r="C2129" s="7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2">
        <f>E2129/D2129</f>
        <v>0.28842857142857142</v>
      </c>
      <c r="P2129" s="22">
        <f>IF(ISERROR(E2129/L2129),0,E2129/L2129)</f>
        <v>34.220338983050844</v>
      </c>
      <c r="Q2129" s="1" t="s">
        <v>8327</v>
      </c>
      <c r="R2129" s="39" t="s">
        <v>8328</v>
      </c>
      <c r="S2129" s="41">
        <f>(((J2129/60)/60)/24)+DATE(1970,1,1)</f>
        <v>42045.50535879629</v>
      </c>
      <c r="T2129" s="42">
        <f>(((I2129/60)/60)/24)+DATE(1970,1,1)</f>
        <v>42075.463692129633</v>
      </c>
    </row>
    <row r="2130" spans="1:20" customFormat="1" ht="43.5" x14ac:dyDescent="0.35">
      <c r="A2130" s="9">
        <v>2128</v>
      </c>
      <c r="B2130" s="7" t="s">
        <v>2129</v>
      </c>
      <c r="C2130" s="7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2">
        <f>E2130/D2130</f>
        <v>1.6666666666666668E-3</v>
      </c>
      <c r="P2130" s="22">
        <f>IF(ISERROR(E2130/L2130),0,E2130/L2130)</f>
        <v>25</v>
      </c>
      <c r="Q2130" s="1" t="s">
        <v>8327</v>
      </c>
      <c r="R2130" s="39" t="s">
        <v>8328</v>
      </c>
      <c r="S2130" s="41">
        <f>(((J2130/60)/60)/24)+DATE(1970,1,1)</f>
        <v>41843.772789351853</v>
      </c>
      <c r="T2130" s="42">
        <f>(((I2130/60)/60)/24)+DATE(1970,1,1)</f>
        <v>41903.772789351853</v>
      </c>
    </row>
    <row r="2131" spans="1:20" customFormat="1" ht="43.5" x14ac:dyDescent="0.35">
      <c r="A2131" s="9">
        <v>2129</v>
      </c>
      <c r="B2131" s="7" t="s">
        <v>2130</v>
      </c>
      <c r="C2131" s="7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2">
        <f>E2131/D2131</f>
        <v>0.11799999999999999</v>
      </c>
      <c r="P2131" s="22">
        <f>IF(ISERROR(E2131/L2131),0,E2131/L2131)</f>
        <v>19.666666666666668</v>
      </c>
      <c r="Q2131" s="1" t="s">
        <v>8327</v>
      </c>
      <c r="R2131" s="39" t="s">
        <v>8328</v>
      </c>
      <c r="S2131" s="41">
        <f>(((J2131/60)/60)/24)+DATE(1970,1,1)</f>
        <v>42409.024305555555</v>
      </c>
      <c r="T2131" s="42">
        <f>(((I2131/60)/60)/24)+DATE(1970,1,1)</f>
        <v>42439.024305555555</v>
      </c>
    </row>
    <row r="2132" spans="1:20" customFormat="1" ht="29" x14ac:dyDescent="0.35">
      <c r="A2132" s="9">
        <v>2130</v>
      </c>
      <c r="B2132" s="7" t="s">
        <v>2131</v>
      </c>
      <c r="C2132" s="7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2">
        <f>E2132/D2132</f>
        <v>2.0238095238095236E-3</v>
      </c>
      <c r="P2132" s="22">
        <f>IF(ISERROR(E2132/L2132),0,E2132/L2132)</f>
        <v>21.25</v>
      </c>
      <c r="Q2132" s="1" t="s">
        <v>8327</v>
      </c>
      <c r="R2132" s="39" t="s">
        <v>8328</v>
      </c>
      <c r="S2132" s="41">
        <f>(((J2132/60)/60)/24)+DATE(1970,1,1)</f>
        <v>41832.086377314816</v>
      </c>
      <c r="T2132" s="42">
        <f>(((I2132/60)/60)/24)+DATE(1970,1,1)</f>
        <v>41867.086377314816</v>
      </c>
    </row>
    <row r="2133" spans="1:20" customFormat="1" ht="43.5" x14ac:dyDescent="0.35">
      <c r="A2133" s="9">
        <v>2131</v>
      </c>
      <c r="B2133" s="7" t="s">
        <v>2132</v>
      </c>
      <c r="C2133" s="7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2">
        <f>E2133/D2133</f>
        <v>0.05</v>
      </c>
      <c r="P2133" s="22">
        <f>IF(ISERROR(E2133/L2133),0,E2133/L2133)</f>
        <v>8.3333333333333339</v>
      </c>
      <c r="Q2133" s="1" t="s">
        <v>8327</v>
      </c>
      <c r="R2133" s="39" t="s">
        <v>8328</v>
      </c>
      <c r="S2133" s="41">
        <f>(((J2133/60)/60)/24)+DATE(1970,1,1)</f>
        <v>42167.207071759258</v>
      </c>
      <c r="T2133" s="42">
        <f>(((I2133/60)/60)/24)+DATE(1970,1,1)</f>
        <v>42197.207071759258</v>
      </c>
    </row>
    <row r="2134" spans="1:20" customFormat="1" ht="43.5" x14ac:dyDescent="0.35">
      <c r="A2134" s="9">
        <v>2132</v>
      </c>
      <c r="B2134" s="7" t="s">
        <v>2133</v>
      </c>
      <c r="C2134" s="7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2">
        <f>E2134/D2134</f>
        <v>2.1129899999999997E-2</v>
      </c>
      <c r="P2134" s="22">
        <f>IF(ISERROR(E2134/L2134),0,E2134/L2134)</f>
        <v>21.34333333333333</v>
      </c>
      <c r="Q2134" s="1" t="s">
        <v>8327</v>
      </c>
      <c r="R2134" s="39" t="s">
        <v>8328</v>
      </c>
      <c r="S2134" s="41">
        <f>(((J2134/60)/60)/24)+DATE(1970,1,1)</f>
        <v>41643.487175925926</v>
      </c>
      <c r="T2134" s="42">
        <f>(((I2134/60)/60)/24)+DATE(1970,1,1)</f>
        <v>41673.487175925926</v>
      </c>
    </row>
    <row r="2135" spans="1:20" customFormat="1" ht="43.5" x14ac:dyDescent="0.35">
      <c r="A2135" s="9">
        <v>2133</v>
      </c>
      <c r="B2135" s="7" t="s">
        <v>2134</v>
      </c>
      <c r="C2135" s="7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2">
        <f>E2135/D2135</f>
        <v>1.6E-2</v>
      </c>
      <c r="P2135" s="22">
        <f>IF(ISERROR(E2135/L2135),0,E2135/L2135)</f>
        <v>5.333333333333333</v>
      </c>
      <c r="Q2135" s="1" t="s">
        <v>8327</v>
      </c>
      <c r="R2135" s="39" t="s">
        <v>8328</v>
      </c>
      <c r="S2135" s="41">
        <f>(((J2135/60)/60)/24)+DATE(1970,1,1)</f>
        <v>40619.097210648149</v>
      </c>
      <c r="T2135" s="42">
        <f>(((I2135/60)/60)/24)+DATE(1970,1,1)</f>
        <v>40657.290972222225</v>
      </c>
    </row>
    <row r="2136" spans="1:20" customFormat="1" ht="43.5" x14ac:dyDescent="0.35">
      <c r="A2136" s="9">
        <v>2134</v>
      </c>
      <c r="B2136" s="7" t="s">
        <v>2135</v>
      </c>
      <c r="C2136" s="7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2">
        <f>E2136/D2136</f>
        <v>1.7333333333333333E-2</v>
      </c>
      <c r="P2136" s="22">
        <f>IF(ISERROR(E2136/L2136),0,E2136/L2136)</f>
        <v>34.666666666666664</v>
      </c>
      <c r="Q2136" s="1" t="s">
        <v>8327</v>
      </c>
      <c r="R2136" s="39" t="s">
        <v>8328</v>
      </c>
      <c r="S2136" s="41">
        <f>(((J2136/60)/60)/24)+DATE(1970,1,1)</f>
        <v>41361.886469907404</v>
      </c>
      <c r="T2136" s="42">
        <f>(((I2136/60)/60)/24)+DATE(1970,1,1)</f>
        <v>41391.886469907404</v>
      </c>
    </row>
    <row r="2137" spans="1:20" customFormat="1" ht="43.5" x14ac:dyDescent="0.35">
      <c r="A2137" s="9">
        <v>2135</v>
      </c>
      <c r="B2137" s="7" t="s">
        <v>2136</v>
      </c>
      <c r="C2137" s="7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2">
        <f>E2137/D2137</f>
        <v>9.5600000000000004E-2</v>
      </c>
      <c r="P2137" s="22">
        <f>IF(ISERROR(E2137/L2137),0,E2137/L2137)</f>
        <v>21.727272727272727</v>
      </c>
      <c r="Q2137" s="1" t="s">
        <v>8327</v>
      </c>
      <c r="R2137" s="39" t="s">
        <v>8328</v>
      </c>
      <c r="S2137" s="41">
        <f>(((J2137/60)/60)/24)+DATE(1970,1,1)</f>
        <v>41156.963344907403</v>
      </c>
      <c r="T2137" s="42">
        <f>(((I2137/60)/60)/24)+DATE(1970,1,1)</f>
        <v>41186.963344907403</v>
      </c>
    </row>
    <row r="2138" spans="1:20" customFormat="1" ht="43.5" x14ac:dyDescent="0.35">
      <c r="A2138" s="9">
        <v>2136</v>
      </c>
      <c r="B2138" s="7" t="s">
        <v>2137</v>
      </c>
      <c r="C2138" s="7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2">
        <f>E2138/D2138</f>
        <v>5.9612499999999998E-4</v>
      </c>
      <c r="P2138" s="22">
        <f>IF(ISERROR(E2138/L2138),0,E2138/L2138)</f>
        <v>11.922499999999999</v>
      </c>
      <c r="Q2138" s="1" t="s">
        <v>8327</v>
      </c>
      <c r="R2138" s="39" t="s">
        <v>8328</v>
      </c>
      <c r="S2138" s="41">
        <f>(((J2138/60)/60)/24)+DATE(1970,1,1)</f>
        <v>41536.509097222224</v>
      </c>
      <c r="T2138" s="42">
        <f>(((I2138/60)/60)/24)+DATE(1970,1,1)</f>
        <v>41566.509097222224</v>
      </c>
    </row>
    <row r="2139" spans="1:20" customFormat="1" ht="43.5" x14ac:dyDescent="0.35">
      <c r="A2139" s="9">
        <v>2137</v>
      </c>
      <c r="B2139" s="7" t="s">
        <v>2138</v>
      </c>
      <c r="C2139" s="7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2">
        <f>E2139/D2139</f>
        <v>0.28405999999999998</v>
      </c>
      <c r="P2139" s="22">
        <f>IF(ISERROR(E2139/L2139),0,E2139/L2139)</f>
        <v>26.59737827715356</v>
      </c>
      <c r="Q2139" s="1" t="s">
        <v>8327</v>
      </c>
      <c r="R2139" s="39" t="s">
        <v>8328</v>
      </c>
      <c r="S2139" s="41">
        <f>(((J2139/60)/60)/24)+DATE(1970,1,1)</f>
        <v>41948.771168981482</v>
      </c>
      <c r="T2139" s="42">
        <f>(((I2139/60)/60)/24)+DATE(1970,1,1)</f>
        <v>41978.771168981482</v>
      </c>
    </row>
    <row r="2140" spans="1:20" customFormat="1" ht="29" x14ac:dyDescent="0.35">
      <c r="A2140" s="9">
        <v>2138</v>
      </c>
      <c r="B2140" s="7" t="s">
        <v>2139</v>
      </c>
      <c r="C2140" s="7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2">
        <f>E2140/D2140</f>
        <v>0.128</v>
      </c>
      <c r="P2140" s="22">
        <f>IF(ISERROR(E2140/L2140),0,E2140/L2140)</f>
        <v>10.666666666666666</v>
      </c>
      <c r="Q2140" s="1" t="s">
        <v>8327</v>
      </c>
      <c r="R2140" s="39" t="s">
        <v>8328</v>
      </c>
      <c r="S2140" s="41">
        <f>(((J2140/60)/60)/24)+DATE(1970,1,1)</f>
        <v>41557.013182870374</v>
      </c>
      <c r="T2140" s="42">
        <f>(((I2140/60)/60)/24)+DATE(1970,1,1)</f>
        <v>41587.054849537039</v>
      </c>
    </row>
    <row r="2141" spans="1:20" customFormat="1" ht="43.5" x14ac:dyDescent="0.35">
      <c r="A2141" s="9">
        <v>2139</v>
      </c>
      <c r="B2141" s="7" t="s">
        <v>2140</v>
      </c>
      <c r="C2141" s="7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2">
        <f>E2141/D2141</f>
        <v>5.4199999999999998E-2</v>
      </c>
      <c r="P2141" s="22">
        <f>IF(ISERROR(E2141/L2141),0,E2141/L2141)</f>
        <v>29.035714285714285</v>
      </c>
      <c r="Q2141" s="1" t="s">
        <v>8327</v>
      </c>
      <c r="R2141" s="39" t="s">
        <v>8328</v>
      </c>
      <c r="S2141" s="41">
        <f>(((J2141/60)/60)/24)+DATE(1970,1,1)</f>
        <v>42647.750092592592</v>
      </c>
      <c r="T2141" s="42">
        <f>(((I2141/60)/60)/24)+DATE(1970,1,1)</f>
        <v>42677.750092592592</v>
      </c>
    </row>
    <row r="2142" spans="1:20" customFormat="1" ht="43.5" x14ac:dyDescent="0.35">
      <c r="A2142" s="9">
        <v>2140</v>
      </c>
      <c r="B2142" s="7" t="s">
        <v>2141</v>
      </c>
      <c r="C2142" s="7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2">
        <f>E2142/D2142</f>
        <v>1.1199999999999999E-3</v>
      </c>
      <c r="P2142" s="22">
        <f>IF(ISERROR(E2142/L2142),0,E2142/L2142)</f>
        <v>50.909090909090907</v>
      </c>
      <c r="Q2142" s="1" t="s">
        <v>8327</v>
      </c>
      <c r="R2142" s="39" t="s">
        <v>8328</v>
      </c>
      <c r="S2142" s="41">
        <f>(((J2142/60)/60)/24)+DATE(1970,1,1)</f>
        <v>41255.833611111113</v>
      </c>
      <c r="T2142" s="42">
        <f>(((I2142/60)/60)/24)+DATE(1970,1,1)</f>
        <v>41285.833611111113</v>
      </c>
    </row>
    <row r="2143" spans="1:20" customFormat="1" ht="43.5" x14ac:dyDescent="0.35">
      <c r="A2143" s="9">
        <v>2141</v>
      </c>
      <c r="B2143" s="7" t="s">
        <v>2142</v>
      </c>
      <c r="C2143" s="7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2">
        <f>E2143/D2143</f>
        <v>0</v>
      </c>
      <c r="P2143" s="22">
        <f>IF(ISERROR(E2143/L2143),0,E2143/L2143)</f>
        <v>0</v>
      </c>
      <c r="Q2143" s="1" t="s">
        <v>8327</v>
      </c>
      <c r="R2143" s="39" t="s">
        <v>8328</v>
      </c>
      <c r="S2143" s="41">
        <f>(((J2143/60)/60)/24)+DATE(1970,1,1)</f>
        <v>41927.235636574071</v>
      </c>
      <c r="T2143" s="42">
        <f>(((I2143/60)/60)/24)+DATE(1970,1,1)</f>
        <v>41957.277303240742</v>
      </c>
    </row>
    <row r="2144" spans="1:20" customFormat="1" ht="43.5" x14ac:dyDescent="0.35">
      <c r="A2144" s="9">
        <v>2142</v>
      </c>
      <c r="B2144" s="7" t="s">
        <v>2143</v>
      </c>
      <c r="C2144" s="7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2">
        <f>E2144/D2144</f>
        <v>5.7238095238095241E-2</v>
      </c>
      <c r="P2144" s="22">
        <f>IF(ISERROR(E2144/L2144),0,E2144/L2144)</f>
        <v>50.083333333333336</v>
      </c>
      <c r="Q2144" s="1" t="s">
        <v>8327</v>
      </c>
      <c r="R2144" s="39" t="s">
        <v>8328</v>
      </c>
      <c r="S2144" s="41">
        <f>(((J2144/60)/60)/24)+DATE(1970,1,1)</f>
        <v>42340.701504629629</v>
      </c>
      <c r="T2144" s="42">
        <f>(((I2144/60)/60)/24)+DATE(1970,1,1)</f>
        <v>42368.701504629629</v>
      </c>
    </row>
    <row r="2145" spans="1:20" customFormat="1" ht="43.5" x14ac:dyDescent="0.35">
      <c r="A2145" s="9">
        <v>2143</v>
      </c>
      <c r="B2145" s="7" t="s">
        <v>2144</v>
      </c>
      <c r="C2145" s="7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2">
        <f>E2145/D2145</f>
        <v>0.1125</v>
      </c>
      <c r="P2145" s="22">
        <f>IF(ISERROR(E2145/L2145),0,E2145/L2145)</f>
        <v>45</v>
      </c>
      <c r="Q2145" s="1" t="s">
        <v>8327</v>
      </c>
      <c r="R2145" s="39" t="s">
        <v>8328</v>
      </c>
      <c r="S2145" s="41">
        <f>(((J2145/60)/60)/24)+DATE(1970,1,1)</f>
        <v>40332.886712962965</v>
      </c>
      <c r="T2145" s="42">
        <f>(((I2145/60)/60)/24)+DATE(1970,1,1)</f>
        <v>40380.791666666664</v>
      </c>
    </row>
    <row r="2146" spans="1:20" customFormat="1" ht="29" x14ac:dyDescent="0.35">
      <c r="A2146" s="9">
        <v>2144</v>
      </c>
      <c r="B2146" s="7" t="s">
        <v>2145</v>
      </c>
      <c r="C2146" s="7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2">
        <f>E2146/D2146</f>
        <v>1.7098591549295775E-2</v>
      </c>
      <c r="P2146" s="22">
        <f>IF(ISERROR(E2146/L2146),0,E2146/L2146)</f>
        <v>25.291666666666668</v>
      </c>
      <c r="Q2146" s="1" t="s">
        <v>8327</v>
      </c>
      <c r="R2146" s="39" t="s">
        <v>8328</v>
      </c>
      <c r="S2146" s="41">
        <f>(((J2146/60)/60)/24)+DATE(1970,1,1)</f>
        <v>41499.546759259261</v>
      </c>
      <c r="T2146" s="42">
        <f>(((I2146/60)/60)/24)+DATE(1970,1,1)</f>
        <v>41531.546759259261</v>
      </c>
    </row>
    <row r="2147" spans="1:20" customFormat="1" ht="43.5" x14ac:dyDescent="0.35">
      <c r="A2147" s="9">
        <v>2145</v>
      </c>
      <c r="B2147" s="7" t="s">
        <v>2146</v>
      </c>
      <c r="C2147" s="7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2">
        <f>E2147/D2147</f>
        <v>0.30433333333333334</v>
      </c>
      <c r="P2147" s="22">
        <f>IF(ISERROR(E2147/L2147),0,E2147/L2147)</f>
        <v>51.292134831460672</v>
      </c>
      <c r="Q2147" s="1" t="s">
        <v>8327</v>
      </c>
      <c r="R2147" s="39" t="s">
        <v>8328</v>
      </c>
      <c r="S2147" s="41">
        <f>(((J2147/60)/60)/24)+DATE(1970,1,1)</f>
        <v>41575.237430555557</v>
      </c>
      <c r="T2147" s="42">
        <f>(((I2147/60)/60)/24)+DATE(1970,1,1)</f>
        <v>41605.279097222221</v>
      </c>
    </row>
    <row r="2148" spans="1:20" customFormat="1" ht="43.5" x14ac:dyDescent="0.35">
      <c r="A2148" s="9">
        <v>2146</v>
      </c>
      <c r="B2148" s="7" t="s">
        <v>2147</v>
      </c>
      <c r="C2148" s="7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2">
        <f>E2148/D2148</f>
        <v>2.0000000000000001E-4</v>
      </c>
      <c r="P2148" s="22">
        <f>IF(ISERROR(E2148/L2148),0,E2148/L2148)</f>
        <v>1</v>
      </c>
      <c r="Q2148" s="1" t="s">
        <v>8327</v>
      </c>
      <c r="R2148" s="39" t="s">
        <v>8328</v>
      </c>
      <c r="S2148" s="41">
        <f>(((J2148/60)/60)/24)+DATE(1970,1,1)</f>
        <v>42397.679513888885</v>
      </c>
      <c r="T2148" s="42">
        <f>(((I2148/60)/60)/24)+DATE(1970,1,1)</f>
        <v>42411.679513888885</v>
      </c>
    </row>
    <row r="2149" spans="1:20" customFormat="1" x14ac:dyDescent="0.35">
      <c r="A2149" s="9">
        <v>2147</v>
      </c>
      <c r="B2149" s="7" t="s">
        <v>2148</v>
      </c>
      <c r="C2149" s="7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2">
        <f>E2149/D2149</f>
        <v>6.9641025641025639E-3</v>
      </c>
      <c r="P2149" s="22">
        <f>IF(ISERROR(E2149/L2149),0,E2149/L2149)</f>
        <v>49.381818181818183</v>
      </c>
      <c r="Q2149" s="1" t="s">
        <v>8327</v>
      </c>
      <c r="R2149" s="39" t="s">
        <v>8328</v>
      </c>
      <c r="S2149" s="41">
        <f>(((J2149/60)/60)/24)+DATE(1970,1,1)</f>
        <v>41927.295694444445</v>
      </c>
      <c r="T2149" s="42">
        <f>(((I2149/60)/60)/24)+DATE(1970,1,1)</f>
        <v>41959.337361111116</v>
      </c>
    </row>
    <row r="2150" spans="1:20" customFormat="1" ht="43.5" x14ac:dyDescent="0.35">
      <c r="A2150" s="9">
        <v>2148</v>
      </c>
      <c r="B2150" s="7" t="s">
        <v>2149</v>
      </c>
      <c r="C2150" s="7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2">
        <f>E2150/D2150</f>
        <v>0.02</v>
      </c>
      <c r="P2150" s="22">
        <f>IF(ISERROR(E2150/L2150),0,E2150/L2150)</f>
        <v>1</v>
      </c>
      <c r="Q2150" s="1" t="s">
        <v>8327</v>
      </c>
      <c r="R2150" s="39" t="s">
        <v>8328</v>
      </c>
      <c r="S2150" s="41">
        <f>(((J2150/60)/60)/24)+DATE(1970,1,1)</f>
        <v>42066.733587962968</v>
      </c>
      <c r="T2150" s="42">
        <f>(((I2150/60)/60)/24)+DATE(1970,1,1)</f>
        <v>42096.691921296297</v>
      </c>
    </row>
    <row r="2151" spans="1:20" customFormat="1" ht="43.5" x14ac:dyDescent="0.35">
      <c r="A2151" s="9">
        <v>2149</v>
      </c>
      <c r="B2151" s="7" t="s">
        <v>2150</v>
      </c>
      <c r="C2151" s="7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2">
        <f>E2151/D2151</f>
        <v>0</v>
      </c>
      <c r="P2151" s="22">
        <f>IF(ISERROR(E2151/L2151),0,E2151/L2151)</f>
        <v>0</v>
      </c>
      <c r="Q2151" s="1" t="s">
        <v>8327</v>
      </c>
      <c r="R2151" s="39" t="s">
        <v>8328</v>
      </c>
      <c r="S2151" s="41">
        <f>(((J2151/60)/60)/24)+DATE(1970,1,1)</f>
        <v>40355.024953703702</v>
      </c>
      <c r="T2151" s="42">
        <f>(((I2151/60)/60)/24)+DATE(1970,1,1)</f>
        <v>40390</v>
      </c>
    </row>
    <row r="2152" spans="1:20" customFormat="1" x14ac:dyDescent="0.35">
      <c r="A2152" s="9">
        <v>2150</v>
      </c>
      <c r="B2152" s="7" t="s">
        <v>2151</v>
      </c>
      <c r="C2152" s="7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2">
        <f>E2152/D2152</f>
        <v>8.0999999999999996E-3</v>
      </c>
      <c r="P2152" s="22">
        <f>IF(ISERROR(E2152/L2152),0,E2152/L2152)</f>
        <v>101.25</v>
      </c>
      <c r="Q2152" s="1" t="s">
        <v>8327</v>
      </c>
      <c r="R2152" s="39" t="s">
        <v>8328</v>
      </c>
      <c r="S2152" s="41">
        <f>(((J2152/60)/60)/24)+DATE(1970,1,1)</f>
        <v>42534.284710648149</v>
      </c>
      <c r="T2152" s="42">
        <f>(((I2152/60)/60)/24)+DATE(1970,1,1)</f>
        <v>42564.284710648149</v>
      </c>
    </row>
    <row r="2153" spans="1:20" customFormat="1" ht="43.5" x14ac:dyDescent="0.35">
      <c r="A2153" s="9">
        <v>2151</v>
      </c>
      <c r="B2153" s="7" t="s">
        <v>2152</v>
      </c>
      <c r="C2153" s="7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2">
        <f>E2153/D2153</f>
        <v>2.6222222222222224E-3</v>
      </c>
      <c r="P2153" s="22">
        <f>IF(ISERROR(E2153/L2153),0,E2153/L2153)</f>
        <v>19.666666666666668</v>
      </c>
      <c r="Q2153" s="1" t="s">
        <v>8327</v>
      </c>
      <c r="R2153" s="39" t="s">
        <v>8328</v>
      </c>
      <c r="S2153" s="41">
        <f>(((J2153/60)/60)/24)+DATE(1970,1,1)</f>
        <v>42520.847384259265</v>
      </c>
      <c r="T2153" s="42">
        <f>(((I2153/60)/60)/24)+DATE(1970,1,1)</f>
        <v>42550.847384259265</v>
      </c>
    </row>
    <row r="2154" spans="1:20" customFormat="1" ht="43.5" x14ac:dyDescent="0.35">
      <c r="A2154" s="9">
        <v>2152</v>
      </c>
      <c r="B2154" s="7" t="s">
        <v>2153</v>
      </c>
      <c r="C2154" s="7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2">
        <f>E2154/D2154</f>
        <v>1.6666666666666668E-3</v>
      </c>
      <c r="P2154" s="22">
        <f>IF(ISERROR(E2154/L2154),0,E2154/L2154)</f>
        <v>12.5</v>
      </c>
      <c r="Q2154" s="1" t="s">
        <v>8327</v>
      </c>
      <c r="R2154" s="39" t="s">
        <v>8328</v>
      </c>
      <c r="S2154" s="41">
        <f>(((J2154/60)/60)/24)+DATE(1970,1,1)</f>
        <v>41683.832280092596</v>
      </c>
      <c r="T2154" s="42">
        <f>(((I2154/60)/60)/24)+DATE(1970,1,1)</f>
        <v>41713.790613425925</v>
      </c>
    </row>
    <row r="2155" spans="1:20" customFormat="1" ht="43.5" x14ac:dyDescent="0.35">
      <c r="A2155" s="9">
        <v>2153</v>
      </c>
      <c r="B2155" s="7" t="s">
        <v>2154</v>
      </c>
      <c r="C2155" s="7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2">
        <f>E2155/D2155</f>
        <v>9.1244548809124457E-5</v>
      </c>
      <c r="P2155" s="22">
        <f>IF(ISERROR(E2155/L2155),0,E2155/L2155)</f>
        <v>8.5</v>
      </c>
      <c r="Q2155" s="1" t="s">
        <v>8327</v>
      </c>
      <c r="R2155" s="39" t="s">
        <v>8328</v>
      </c>
      <c r="S2155" s="41">
        <f>(((J2155/60)/60)/24)+DATE(1970,1,1)</f>
        <v>41974.911087962959</v>
      </c>
      <c r="T2155" s="42">
        <f>(((I2155/60)/60)/24)+DATE(1970,1,1)</f>
        <v>42014.332638888889</v>
      </c>
    </row>
    <row r="2156" spans="1:20" customFormat="1" ht="29" x14ac:dyDescent="0.35">
      <c r="A2156" s="9">
        <v>2154</v>
      </c>
      <c r="B2156" s="7" t="s">
        <v>2155</v>
      </c>
      <c r="C2156" s="7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2">
        <f>E2156/D2156</f>
        <v>8.0000000000000002E-3</v>
      </c>
      <c r="P2156" s="22">
        <f>IF(ISERROR(E2156/L2156),0,E2156/L2156)</f>
        <v>1</v>
      </c>
      <c r="Q2156" s="1" t="s">
        <v>8327</v>
      </c>
      <c r="R2156" s="39" t="s">
        <v>8328</v>
      </c>
      <c r="S2156" s="41">
        <f>(((J2156/60)/60)/24)+DATE(1970,1,1)</f>
        <v>41647.632256944446</v>
      </c>
      <c r="T2156" s="42">
        <f>(((I2156/60)/60)/24)+DATE(1970,1,1)</f>
        <v>41667.632256944446</v>
      </c>
    </row>
    <row r="2157" spans="1:20" customFormat="1" ht="29" x14ac:dyDescent="0.35">
      <c r="A2157" s="9">
        <v>2155</v>
      </c>
      <c r="B2157" s="7" t="s">
        <v>2156</v>
      </c>
      <c r="C2157" s="7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2">
        <f>E2157/D2157</f>
        <v>2.3E-2</v>
      </c>
      <c r="P2157" s="22">
        <f>IF(ISERROR(E2157/L2157),0,E2157/L2157)</f>
        <v>23</v>
      </c>
      <c r="Q2157" s="1" t="s">
        <v>8327</v>
      </c>
      <c r="R2157" s="39" t="s">
        <v>8328</v>
      </c>
      <c r="S2157" s="41">
        <f>(((J2157/60)/60)/24)+DATE(1970,1,1)</f>
        <v>42430.747511574074</v>
      </c>
      <c r="T2157" s="42">
        <f>(((I2157/60)/60)/24)+DATE(1970,1,1)</f>
        <v>42460.70584490741</v>
      </c>
    </row>
    <row r="2158" spans="1:20" customFormat="1" ht="29" x14ac:dyDescent="0.35">
      <c r="A2158" s="9">
        <v>2156</v>
      </c>
      <c r="B2158" s="7" t="s">
        <v>2157</v>
      </c>
      <c r="C2158" s="7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2">
        <f>E2158/D2158</f>
        <v>2.6660714285714284E-2</v>
      </c>
      <c r="P2158" s="22">
        <f>IF(ISERROR(E2158/L2158),0,E2158/L2158)</f>
        <v>17.987951807228917</v>
      </c>
      <c r="Q2158" s="1" t="s">
        <v>8327</v>
      </c>
      <c r="R2158" s="39" t="s">
        <v>8328</v>
      </c>
      <c r="S2158" s="41">
        <f>(((J2158/60)/60)/24)+DATE(1970,1,1)</f>
        <v>41488.85423611111</v>
      </c>
      <c r="T2158" s="42">
        <f>(((I2158/60)/60)/24)+DATE(1970,1,1)</f>
        <v>41533.85423611111</v>
      </c>
    </row>
    <row r="2159" spans="1:20" customFormat="1" ht="29" x14ac:dyDescent="0.35">
      <c r="A2159" s="9">
        <v>2157</v>
      </c>
      <c r="B2159" s="7" t="s">
        <v>2158</v>
      </c>
      <c r="C2159" s="7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2">
        <f>E2159/D2159</f>
        <v>0.28192</v>
      </c>
      <c r="P2159" s="22">
        <f>IF(ISERROR(E2159/L2159),0,E2159/L2159)</f>
        <v>370.94736842105266</v>
      </c>
      <c r="Q2159" s="1" t="s">
        <v>8327</v>
      </c>
      <c r="R2159" s="39" t="s">
        <v>8328</v>
      </c>
      <c r="S2159" s="41">
        <f>(((J2159/60)/60)/24)+DATE(1970,1,1)</f>
        <v>42694.98128472222</v>
      </c>
      <c r="T2159" s="42">
        <f>(((I2159/60)/60)/24)+DATE(1970,1,1)</f>
        <v>42727.332638888889</v>
      </c>
    </row>
    <row r="2160" spans="1:20" customFormat="1" ht="43.5" x14ac:dyDescent="0.35">
      <c r="A2160" s="9">
        <v>2158</v>
      </c>
      <c r="B2160" s="7" t="s">
        <v>2159</v>
      </c>
      <c r="C2160" s="7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2">
        <f>E2160/D2160</f>
        <v>6.5900366666666668E-2</v>
      </c>
      <c r="P2160" s="22">
        <f>IF(ISERROR(E2160/L2160),0,E2160/L2160)</f>
        <v>63.569485530546629</v>
      </c>
      <c r="Q2160" s="1" t="s">
        <v>8327</v>
      </c>
      <c r="R2160" s="39" t="s">
        <v>8328</v>
      </c>
      <c r="S2160" s="41">
        <f>(((J2160/60)/60)/24)+DATE(1970,1,1)</f>
        <v>41264.853865740741</v>
      </c>
      <c r="T2160" s="42">
        <f>(((I2160/60)/60)/24)+DATE(1970,1,1)</f>
        <v>41309.853865740741</v>
      </c>
    </row>
    <row r="2161" spans="1:20" customFormat="1" ht="58" x14ac:dyDescent="0.35">
      <c r="A2161" s="9">
        <v>2159</v>
      </c>
      <c r="B2161" s="7" t="s">
        <v>2160</v>
      </c>
      <c r="C2161" s="7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2">
        <f>E2161/D2161</f>
        <v>7.2222222222222219E-3</v>
      </c>
      <c r="P2161" s="22">
        <f>IF(ISERROR(E2161/L2161),0,E2161/L2161)</f>
        <v>13</v>
      </c>
      <c r="Q2161" s="1" t="s">
        <v>8327</v>
      </c>
      <c r="R2161" s="39" t="s">
        <v>8328</v>
      </c>
      <c r="S2161" s="41">
        <f>(((J2161/60)/60)/24)+DATE(1970,1,1)</f>
        <v>40710.731180555551</v>
      </c>
      <c r="T2161" s="42">
        <f>(((I2161/60)/60)/24)+DATE(1970,1,1)</f>
        <v>40740.731180555551</v>
      </c>
    </row>
    <row r="2162" spans="1:20" customFormat="1" ht="43.5" x14ac:dyDescent="0.35">
      <c r="A2162" s="9">
        <v>2160</v>
      </c>
      <c r="B2162" s="7" t="s">
        <v>2161</v>
      </c>
      <c r="C2162" s="7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2">
        <f>E2162/D2162</f>
        <v>8.5000000000000006E-3</v>
      </c>
      <c r="P2162" s="22">
        <f>IF(ISERROR(E2162/L2162),0,E2162/L2162)</f>
        <v>5.3125</v>
      </c>
      <c r="Q2162" s="1" t="s">
        <v>8327</v>
      </c>
      <c r="R2162" s="39" t="s">
        <v>8328</v>
      </c>
      <c r="S2162" s="41">
        <f>(((J2162/60)/60)/24)+DATE(1970,1,1)</f>
        <v>41018.711863425924</v>
      </c>
      <c r="T2162" s="42">
        <f>(((I2162/60)/60)/24)+DATE(1970,1,1)</f>
        <v>41048.711863425924</v>
      </c>
    </row>
    <row r="2163" spans="1:20" customFormat="1" x14ac:dyDescent="0.35">
      <c r="A2163" s="9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3" t="s">
        <v>8219</v>
      </c>
      <c r="G2163" s="3" t="s">
        <v>8224</v>
      </c>
      <c r="H2163" s="3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3" t="s">
        <v>8276</v>
      </c>
      <c r="O2163" s="12">
        <f>E2163/D2163</f>
        <v>1.1575</v>
      </c>
      <c r="P2163" s="22">
        <f>IF(ISERROR(E2163/L2163),0,E2163/L2163)</f>
        <v>35.615384615384613</v>
      </c>
      <c r="Q2163" s="1" t="s">
        <v>8322</v>
      </c>
      <c r="R2163" s="39" t="s">
        <v>8354</v>
      </c>
      <c r="S2163" s="41">
        <f>(((J2163/60)/60)/24)+DATE(1970,1,1)</f>
        <v>42240.852534722217</v>
      </c>
      <c r="T2163" s="42">
        <f>(((I2163/60)/60)/24)+DATE(1970,1,1)</f>
        <v>42270.852534722217</v>
      </c>
    </row>
    <row r="2164" spans="1:20" customFormat="1" ht="43.5" x14ac:dyDescent="0.35">
      <c r="A2164" s="9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3" t="s">
        <v>8219</v>
      </c>
      <c r="G2164" s="3" t="s">
        <v>8224</v>
      </c>
      <c r="H2164" s="3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3" t="s">
        <v>8276</v>
      </c>
      <c r="O2164" s="12">
        <f>E2164/D2164</f>
        <v>1.1226666666666667</v>
      </c>
      <c r="P2164" s="22">
        <f>IF(ISERROR(E2164/L2164),0,E2164/L2164)</f>
        <v>87.103448275862064</v>
      </c>
      <c r="Q2164" s="1" t="s">
        <v>8322</v>
      </c>
      <c r="R2164" s="39" t="s">
        <v>8354</v>
      </c>
      <c r="S2164" s="41">
        <f>(((J2164/60)/60)/24)+DATE(1970,1,1)</f>
        <v>41813.766099537039</v>
      </c>
      <c r="T2164" s="42">
        <f>(((I2164/60)/60)/24)+DATE(1970,1,1)</f>
        <v>41844.766099537039</v>
      </c>
    </row>
    <row r="2165" spans="1:20" customFormat="1" ht="43.5" x14ac:dyDescent="0.35">
      <c r="A2165" s="9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3" t="s">
        <v>8219</v>
      </c>
      <c r="G2165" s="3" t="s">
        <v>8224</v>
      </c>
      <c r="H2165" s="3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3" t="s">
        <v>8276</v>
      </c>
      <c r="O2165" s="12">
        <f>E2165/D2165</f>
        <v>1.3220000000000001</v>
      </c>
      <c r="P2165" s="22">
        <f>IF(ISERROR(E2165/L2165),0,E2165/L2165)</f>
        <v>75.11363636363636</v>
      </c>
      <c r="Q2165" s="1" t="s">
        <v>8322</v>
      </c>
      <c r="R2165" s="39" t="s">
        <v>8354</v>
      </c>
      <c r="S2165" s="41">
        <f>(((J2165/60)/60)/24)+DATE(1970,1,1)</f>
        <v>42111.899537037039</v>
      </c>
      <c r="T2165" s="42">
        <f>(((I2165/60)/60)/24)+DATE(1970,1,1)</f>
        <v>42163.159722222219</v>
      </c>
    </row>
    <row r="2166" spans="1:20" customFormat="1" ht="29" x14ac:dyDescent="0.35">
      <c r="A2166" s="9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3" t="s">
        <v>8219</v>
      </c>
      <c r="G2166" s="3" t="s">
        <v>8224</v>
      </c>
      <c r="H2166" s="3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3" t="s">
        <v>8276</v>
      </c>
      <c r="O2166" s="12">
        <f>E2166/D2166</f>
        <v>1.0263636363636364</v>
      </c>
      <c r="P2166" s="22">
        <f>IF(ISERROR(E2166/L2166),0,E2166/L2166)</f>
        <v>68.01204819277109</v>
      </c>
      <c r="Q2166" s="1" t="s">
        <v>8322</v>
      </c>
      <c r="R2166" s="39" t="s">
        <v>8354</v>
      </c>
      <c r="S2166" s="41">
        <f>(((J2166/60)/60)/24)+DATE(1970,1,1)</f>
        <v>42515.71775462963</v>
      </c>
      <c r="T2166" s="42">
        <f>(((I2166/60)/60)/24)+DATE(1970,1,1)</f>
        <v>42546.165972222225</v>
      </c>
    </row>
    <row r="2167" spans="1:20" customFormat="1" ht="43.5" x14ac:dyDescent="0.35">
      <c r="A2167" s="9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3" t="s">
        <v>8219</v>
      </c>
      <c r="G2167" s="3" t="s">
        <v>8230</v>
      </c>
      <c r="H2167" s="3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3" t="s">
        <v>8276</v>
      </c>
      <c r="O2167" s="12">
        <f>E2167/D2167</f>
        <v>1.3864000000000001</v>
      </c>
      <c r="P2167" s="22">
        <f>IF(ISERROR(E2167/L2167),0,E2167/L2167)</f>
        <v>29.623931623931625</v>
      </c>
      <c r="Q2167" s="1" t="s">
        <v>8322</v>
      </c>
      <c r="R2167" s="39" t="s">
        <v>8354</v>
      </c>
      <c r="S2167" s="41">
        <f>(((J2167/60)/60)/24)+DATE(1970,1,1)</f>
        <v>42438.667071759264</v>
      </c>
      <c r="T2167" s="42">
        <f>(((I2167/60)/60)/24)+DATE(1970,1,1)</f>
        <v>42468.625405092593</v>
      </c>
    </row>
    <row r="2168" spans="1:20" customFormat="1" ht="43.5" x14ac:dyDescent="0.35">
      <c r="A2168" s="9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3" t="s">
        <v>8219</v>
      </c>
      <c r="G2168" s="3" t="s">
        <v>8224</v>
      </c>
      <c r="H2168" s="3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3" t="s">
        <v>8276</v>
      </c>
      <c r="O2168" s="12">
        <f>E2168/D2168</f>
        <v>1.466</v>
      </c>
      <c r="P2168" s="22">
        <f>IF(ISERROR(E2168/L2168),0,E2168/L2168)</f>
        <v>91.625</v>
      </c>
      <c r="Q2168" s="1" t="s">
        <v>8322</v>
      </c>
      <c r="R2168" s="39" t="s">
        <v>8354</v>
      </c>
      <c r="S2168" s="41">
        <f>(((J2168/60)/60)/24)+DATE(1970,1,1)</f>
        <v>41933.838171296295</v>
      </c>
      <c r="T2168" s="42">
        <f>(((I2168/60)/60)/24)+DATE(1970,1,1)</f>
        <v>41978.879837962959</v>
      </c>
    </row>
    <row r="2169" spans="1:20" customFormat="1" ht="29" x14ac:dyDescent="0.35">
      <c r="A2169" s="9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3" t="s">
        <v>8219</v>
      </c>
      <c r="G2169" s="3" t="s">
        <v>8224</v>
      </c>
      <c r="H2169" s="3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3" t="s">
        <v>8276</v>
      </c>
      <c r="O2169" s="12">
        <f>E2169/D2169</f>
        <v>1.2</v>
      </c>
      <c r="P2169" s="22">
        <f>IF(ISERROR(E2169/L2169),0,E2169/L2169)</f>
        <v>22.5</v>
      </c>
      <c r="Q2169" s="1" t="s">
        <v>8322</v>
      </c>
      <c r="R2169" s="39" t="s">
        <v>8354</v>
      </c>
      <c r="S2169" s="41">
        <f>(((J2169/60)/60)/24)+DATE(1970,1,1)</f>
        <v>41153.066400462965</v>
      </c>
      <c r="T2169" s="42">
        <f>(((I2169/60)/60)/24)+DATE(1970,1,1)</f>
        <v>41167.066400462965</v>
      </c>
    </row>
    <row r="2170" spans="1:20" customFormat="1" ht="29" x14ac:dyDescent="0.35">
      <c r="A2170" s="9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3" t="s">
        <v>8219</v>
      </c>
      <c r="G2170" s="3" t="s">
        <v>8224</v>
      </c>
      <c r="H2170" s="3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3" t="s">
        <v>8276</v>
      </c>
      <c r="O2170" s="12">
        <f>E2170/D2170</f>
        <v>1.215816111111111</v>
      </c>
      <c r="P2170" s="22">
        <f>IF(ISERROR(E2170/L2170),0,E2170/L2170)</f>
        <v>64.366735294117646</v>
      </c>
      <c r="Q2170" s="1" t="s">
        <v>8322</v>
      </c>
      <c r="R2170" s="39" t="s">
        <v>8354</v>
      </c>
      <c r="S2170" s="41">
        <f>(((J2170/60)/60)/24)+DATE(1970,1,1)</f>
        <v>42745.600243055553</v>
      </c>
      <c r="T2170" s="42">
        <f>(((I2170/60)/60)/24)+DATE(1970,1,1)</f>
        <v>42776.208333333328</v>
      </c>
    </row>
    <row r="2171" spans="1:20" customFormat="1" ht="43.5" x14ac:dyDescent="0.35">
      <c r="A2171" s="9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3" t="s">
        <v>8219</v>
      </c>
      <c r="G2171" s="3" t="s">
        <v>8224</v>
      </c>
      <c r="H2171" s="3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3" t="s">
        <v>8276</v>
      </c>
      <c r="O2171" s="12">
        <f>E2171/D2171</f>
        <v>1</v>
      </c>
      <c r="P2171" s="22">
        <f>IF(ISERROR(E2171/L2171),0,E2171/L2171)</f>
        <v>21.857142857142858</v>
      </c>
      <c r="Q2171" s="1" t="s">
        <v>8322</v>
      </c>
      <c r="R2171" s="39" t="s">
        <v>8354</v>
      </c>
      <c r="S2171" s="41">
        <f>(((J2171/60)/60)/24)+DATE(1970,1,1)</f>
        <v>42793.700821759259</v>
      </c>
      <c r="T2171" s="42">
        <f>(((I2171/60)/60)/24)+DATE(1970,1,1)</f>
        <v>42796.700821759259</v>
      </c>
    </row>
    <row r="2172" spans="1:20" customFormat="1" ht="43.5" x14ac:dyDescent="0.35">
      <c r="A2172" s="9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3" t="s">
        <v>8219</v>
      </c>
      <c r="G2172" s="3" t="s">
        <v>8224</v>
      </c>
      <c r="H2172" s="3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3" t="s">
        <v>8276</v>
      </c>
      <c r="O2172" s="12">
        <f>E2172/D2172</f>
        <v>1.8085714285714285</v>
      </c>
      <c r="P2172" s="22">
        <f>IF(ISERROR(E2172/L2172),0,E2172/L2172)</f>
        <v>33.315789473684212</v>
      </c>
      <c r="Q2172" s="1" t="s">
        <v>8322</v>
      </c>
      <c r="R2172" s="39" t="s">
        <v>8354</v>
      </c>
      <c r="S2172" s="41">
        <f>(((J2172/60)/60)/24)+DATE(1970,1,1)</f>
        <v>42198.750254629631</v>
      </c>
      <c r="T2172" s="42">
        <f>(((I2172/60)/60)/24)+DATE(1970,1,1)</f>
        <v>42238.750254629631</v>
      </c>
    </row>
    <row r="2173" spans="1:20" customFormat="1" ht="43.5" x14ac:dyDescent="0.35">
      <c r="A2173" s="9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3" t="s">
        <v>8219</v>
      </c>
      <c r="G2173" s="3" t="s">
        <v>8224</v>
      </c>
      <c r="H2173" s="3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3" t="s">
        <v>8276</v>
      </c>
      <c r="O2173" s="12">
        <f>E2173/D2173</f>
        <v>1.0607500000000001</v>
      </c>
      <c r="P2173" s="22">
        <f>IF(ISERROR(E2173/L2173),0,E2173/L2173)</f>
        <v>90.276595744680847</v>
      </c>
      <c r="Q2173" s="1" t="s">
        <v>8322</v>
      </c>
      <c r="R2173" s="39" t="s">
        <v>8354</v>
      </c>
      <c r="S2173" s="41">
        <f>(((J2173/60)/60)/24)+DATE(1970,1,1)</f>
        <v>42141.95711805555</v>
      </c>
      <c r="T2173" s="42">
        <f>(((I2173/60)/60)/24)+DATE(1970,1,1)</f>
        <v>42177.208333333328</v>
      </c>
    </row>
    <row r="2174" spans="1:20" customFormat="1" ht="43.5" x14ac:dyDescent="0.35">
      <c r="A2174" s="9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3" t="s">
        <v>8219</v>
      </c>
      <c r="G2174" s="3" t="s">
        <v>8224</v>
      </c>
      <c r="H2174" s="3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3" t="s">
        <v>8276</v>
      </c>
      <c r="O2174" s="12">
        <f>E2174/D2174</f>
        <v>1</v>
      </c>
      <c r="P2174" s="22">
        <f>IF(ISERROR(E2174/L2174),0,E2174/L2174)</f>
        <v>76.92307692307692</v>
      </c>
      <c r="Q2174" s="1" t="s">
        <v>8322</v>
      </c>
      <c r="R2174" s="39" t="s">
        <v>8354</v>
      </c>
      <c r="S2174" s="41">
        <f>(((J2174/60)/60)/24)+DATE(1970,1,1)</f>
        <v>42082.580092592587</v>
      </c>
      <c r="T2174" s="42">
        <f>(((I2174/60)/60)/24)+DATE(1970,1,1)</f>
        <v>42112.580092592587</v>
      </c>
    </row>
    <row r="2175" spans="1:20" customFormat="1" ht="43.5" x14ac:dyDescent="0.35">
      <c r="A2175" s="9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3" t="s">
        <v>8219</v>
      </c>
      <c r="G2175" s="3" t="s">
        <v>8224</v>
      </c>
      <c r="H2175" s="3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3" t="s">
        <v>8276</v>
      </c>
      <c r="O2175" s="12">
        <f>E2175/D2175</f>
        <v>1.2692857142857144</v>
      </c>
      <c r="P2175" s="22">
        <f>IF(ISERROR(E2175/L2175),0,E2175/L2175)</f>
        <v>59.233333333333334</v>
      </c>
      <c r="Q2175" s="1" t="s">
        <v>8322</v>
      </c>
      <c r="R2175" s="39" t="s">
        <v>8354</v>
      </c>
      <c r="S2175" s="41">
        <f>(((J2175/60)/60)/24)+DATE(1970,1,1)</f>
        <v>41495.692627314813</v>
      </c>
      <c r="T2175" s="42">
        <f>(((I2175/60)/60)/24)+DATE(1970,1,1)</f>
        <v>41527.165972222225</v>
      </c>
    </row>
    <row r="2176" spans="1:20" customFormat="1" ht="43.5" x14ac:dyDescent="0.35">
      <c r="A2176" s="9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3" t="s">
        <v>8219</v>
      </c>
      <c r="G2176" s="3" t="s">
        <v>8225</v>
      </c>
      <c r="H2176" s="3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3" t="s">
        <v>8276</v>
      </c>
      <c r="O2176" s="12">
        <f>E2176/D2176</f>
        <v>1.0297499999999999</v>
      </c>
      <c r="P2176" s="22">
        <f>IF(ISERROR(E2176/L2176),0,E2176/L2176)</f>
        <v>65.38095238095238</v>
      </c>
      <c r="Q2176" s="1" t="s">
        <v>8322</v>
      </c>
      <c r="R2176" s="39" t="s">
        <v>8354</v>
      </c>
      <c r="S2176" s="41">
        <f>(((J2176/60)/60)/24)+DATE(1970,1,1)</f>
        <v>42465.542905092589</v>
      </c>
      <c r="T2176" s="42">
        <f>(((I2176/60)/60)/24)+DATE(1970,1,1)</f>
        <v>42495.542905092589</v>
      </c>
    </row>
    <row r="2177" spans="1:20" customFormat="1" ht="43.5" x14ac:dyDescent="0.35">
      <c r="A2177" s="9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3" t="s">
        <v>8219</v>
      </c>
      <c r="G2177" s="3" t="s">
        <v>8224</v>
      </c>
      <c r="H2177" s="3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3" t="s">
        <v>8276</v>
      </c>
      <c r="O2177" s="12">
        <f>E2177/D2177</f>
        <v>2.5</v>
      </c>
      <c r="P2177" s="22">
        <f>IF(ISERROR(E2177/L2177),0,E2177/L2177)</f>
        <v>67.307692307692307</v>
      </c>
      <c r="Q2177" s="1" t="s">
        <v>8322</v>
      </c>
      <c r="R2177" s="39" t="s">
        <v>8354</v>
      </c>
      <c r="S2177" s="41">
        <f>(((J2177/60)/60)/24)+DATE(1970,1,1)</f>
        <v>42565.009097222224</v>
      </c>
      <c r="T2177" s="42">
        <f>(((I2177/60)/60)/24)+DATE(1970,1,1)</f>
        <v>42572.009097222224</v>
      </c>
    </row>
    <row r="2178" spans="1:20" customFormat="1" ht="43.5" x14ac:dyDescent="0.35">
      <c r="A2178" s="9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3" t="s">
        <v>8219</v>
      </c>
      <c r="G2178" s="3" t="s">
        <v>8224</v>
      </c>
      <c r="H2178" s="3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3" t="s">
        <v>8276</v>
      </c>
      <c r="O2178" s="12">
        <f>E2178/D2178</f>
        <v>1.2602</v>
      </c>
      <c r="P2178" s="22">
        <f>IF(ISERROR(E2178/L2178),0,E2178/L2178)</f>
        <v>88.74647887323944</v>
      </c>
      <c r="Q2178" s="1" t="s">
        <v>8322</v>
      </c>
      <c r="R2178" s="39" t="s">
        <v>8354</v>
      </c>
      <c r="S2178" s="41">
        <f>(((J2178/60)/60)/24)+DATE(1970,1,1)</f>
        <v>42096.633206018523</v>
      </c>
      <c r="T2178" s="42">
        <f>(((I2178/60)/60)/24)+DATE(1970,1,1)</f>
        <v>42126.633206018523</v>
      </c>
    </row>
    <row r="2179" spans="1:20" customFormat="1" ht="43.5" x14ac:dyDescent="0.35">
      <c r="A2179" s="9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3" t="s">
        <v>8219</v>
      </c>
      <c r="G2179" s="3" t="s">
        <v>8224</v>
      </c>
      <c r="H2179" s="3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3" t="s">
        <v>8276</v>
      </c>
      <c r="O2179" s="12">
        <f>E2179/D2179</f>
        <v>1.0012000000000001</v>
      </c>
      <c r="P2179" s="22">
        <f>IF(ISERROR(E2179/L2179),0,E2179/L2179)</f>
        <v>65.868421052631575</v>
      </c>
      <c r="Q2179" s="1" t="s">
        <v>8322</v>
      </c>
      <c r="R2179" s="39" t="s">
        <v>8354</v>
      </c>
      <c r="S2179" s="41">
        <f>(((J2179/60)/60)/24)+DATE(1970,1,1)</f>
        <v>42502.250775462962</v>
      </c>
      <c r="T2179" s="42">
        <f>(((I2179/60)/60)/24)+DATE(1970,1,1)</f>
        <v>42527.250775462962</v>
      </c>
    </row>
    <row r="2180" spans="1:20" customFormat="1" ht="43.5" x14ac:dyDescent="0.35">
      <c r="A2180" s="9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3" t="s">
        <v>8219</v>
      </c>
      <c r="G2180" s="3" t="s">
        <v>8224</v>
      </c>
      <c r="H2180" s="3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3" t="s">
        <v>8276</v>
      </c>
      <c r="O2180" s="12">
        <f>E2180/D2180</f>
        <v>1.3864000000000001</v>
      </c>
      <c r="P2180" s="22">
        <f>IF(ISERROR(E2180/L2180),0,E2180/L2180)</f>
        <v>40.349243306169967</v>
      </c>
      <c r="Q2180" s="1" t="s">
        <v>8322</v>
      </c>
      <c r="R2180" s="39" t="s">
        <v>8354</v>
      </c>
      <c r="S2180" s="41">
        <f>(((J2180/60)/60)/24)+DATE(1970,1,1)</f>
        <v>42723.63653935185</v>
      </c>
      <c r="T2180" s="42">
        <f>(((I2180/60)/60)/24)+DATE(1970,1,1)</f>
        <v>42753.63653935185</v>
      </c>
    </row>
    <row r="2181" spans="1:20" customFormat="1" ht="29" x14ac:dyDescent="0.35">
      <c r="A2181" s="9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3" t="s">
        <v>8219</v>
      </c>
      <c r="G2181" s="3" t="s">
        <v>8224</v>
      </c>
      <c r="H2181" s="3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3" t="s">
        <v>8276</v>
      </c>
      <c r="O2181" s="12">
        <f>E2181/D2181</f>
        <v>1.6140000000000001</v>
      </c>
      <c r="P2181" s="22">
        <f>IF(ISERROR(E2181/L2181),0,E2181/L2181)</f>
        <v>76.857142857142861</v>
      </c>
      <c r="Q2181" s="1" t="s">
        <v>8322</v>
      </c>
      <c r="R2181" s="39" t="s">
        <v>8354</v>
      </c>
      <c r="S2181" s="41">
        <f>(((J2181/60)/60)/24)+DATE(1970,1,1)</f>
        <v>42075.171203703707</v>
      </c>
      <c r="T2181" s="42">
        <f>(((I2181/60)/60)/24)+DATE(1970,1,1)</f>
        <v>42105.171203703707</v>
      </c>
    </row>
    <row r="2182" spans="1:20" customFormat="1" ht="29" x14ac:dyDescent="0.35">
      <c r="A2182" s="9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3" t="s">
        <v>8219</v>
      </c>
      <c r="G2182" s="3" t="s">
        <v>8224</v>
      </c>
      <c r="H2182" s="3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3" t="s">
        <v>8276</v>
      </c>
      <c r="O2182" s="12">
        <f>E2182/D2182</f>
        <v>1.071842</v>
      </c>
      <c r="P2182" s="22">
        <f>IF(ISERROR(E2182/L2182),0,E2182/L2182)</f>
        <v>68.707820512820518</v>
      </c>
      <c r="Q2182" s="1" t="s">
        <v>8322</v>
      </c>
      <c r="R2182" s="39" t="s">
        <v>8354</v>
      </c>
      <c r="S2182" s="41">
        <f>(((J2182/60)/60)/24)+DATE(1970,1,1)</f>
        <v>42279.669768518521</v>
      </c>
      <c r="T2182" s="42">
        <f>(((I2182/60)/60)/24)+DATE(1970,1,1)</f>
        <v>42321.711435185185</v>
      </c>
    </row>
    <row r="2183" spans="1:20" customFormat="1" ht="43.5" x14ac:dyDescent="0.35">
      <c r="A2183" s="9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3" t="s">
        <v>8219</v>
      </c>
      <c r="G2183" s="3" t="s">
        <v>8224</v>
      </c>
      <c r="H2183" s="3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3" t="s">
        <v>8297</v>
      </c>
      <c r="O2183" s="12">
        <f>E2183/D2183</f>
        <v>1.5309999999999999</v>
      </c>
      <c r="P2183" s="22">
        <f>IF(ISERROR(E2183/L2183),0,E2183/L2183)</f>
        <v>57.773584905660378</v>
      </c>
      <c r="Q2183" s="1" t="s">
        <v>8327</v>
      </c>
      <c r="R2183" s="39" t="s">
        <v>8360</v>
      </c>
      <c r="S2183" s="41">
        <f>(((J2183/60)/60)/24)+DATE(1970,1,1)</f>
        <v>42773.005243055552</v>
      </c>
      <c r="T2183" s="42">
        <f>(((I2183/60)/60)/24)+DATE(1970,1,1)</f>
        <v>42787.005243055552</v>
      </c>
    </row>
    <row r="2184" spans="1:20" customFormat="1" ht="29" x14ac:dyDescent="0.35">
      <c r="A2184" s="9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3" t="s">
        <v>8219</v>
      </c>
      <c r="G2184" s="3" t="s">
        <v>8229</v>
      </c>
      <c r="H2184" s="3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3" t="s">
        <v>8297</v>
      </c>
      <c r="O2184" s="12">
        <f>E2184/D2184</f>
        <v>5.2416666666666663</v>
      </c>
      <c r="P2184" s="22">
        <f>IF(ISERROR(E2184/L2184),0,E2184/L2184)</f>
        <v>44.171348314606739</v>
      </c>
      <c r="Q2184" s="1" t="s">
        <v>8327</v>
      </c>
      <c r="R2184" s="39" t="s">
        <v>8360</v>
      </c>
      <c r="S2184" s="41">
        <f>(((J2184/60)/60)/24)+DATE(1970,1,1)</f>
        <v>41879.900752314818</v>
      </c>
      <c r="T2184" s="42">
        <f>(((I2184/60)/60)/24)+DATE(1970,1,1)</f>
        <v>41914.900752314818</v>
      </c>
    </row>
    <row r="2185" spans="1:20" customFormat="1" ht="43.5" x14ac:dyDescent="0.35">
      <c r="A2185" s="9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3" t="s">
        <v>8219</v>
      </c>
      <c r="G2185" s="3" t="s">
        <v>8224</v>
      </c>
      <c r="H2185" s="3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3" t="s">
        <v>8297</v>
      </c>
      <c r="O2185" s="12">
        <f>E2185/D2185</f>
        <v>4.8927777777777779</v>
      </c>
      <c r="P2185" s="22">
        <f>IF(ISERROR(E2185/L2185),0,E2185/L2185)</f>
        <v>31.566308243727597</v>
      </c>
      <c r="Q2185" s="1" t="s">
        <v>8327</v>
      </c>
      <c r="R2185" s="39" t="s">
        <v>8360</v>
      </c>
      <c r="S2185" s="41">
        <f>(((J2185/60)/60)/24)+DATE(1970,1,1)</f>
        <v>42745.365474537044</v>
      </c>
      <c r="T2185" s="42">
        <f>(((I2185/60)/60)/24)+DATE(1970,1,1)</f>
        <v>42775.208333333328</v>
      </c>
    </row>
    <row r="2186" spans="1:20" customFormat="1" ht="43.5" x14ac:dyDescent="0.35">
      <c r="A2186" s="9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3" t="s">
        <v>8219</v>
      </c>
      <c r="G2186" s="3" t="s">
        <v>8224</v>
      </c>
      <c r="H2186" s="3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3" t="s">
        <v>8297</v>
      </c>
      <c r="O2186" s="12">
        <f>E2186/D2186</f>
        <v>2.8473999999999999</v>
      </c>
      <c r="P2186" s="22">
        <f>IF(ISERROR(E2186/L2186),0,E2186/L2186)</f>
        <v>107.04511278195488</v>
      </c>
      <c r="Q2186" s="1" t="s">
        <v>8327</v>
      </c>
      <c r="R2186" s="39" t="s">
        <v>8360</v>
      </c>
      <c r="S2186" s="41">
        <f>(((J2186/60)/60)/24)+DATE(1970,1,1)</f>
        <v>42380.690289351856</v>
      </c>
      <c r="T2186" s="42">
        <f>(((I2186/60)/60)/24)+DATE(1970,1,1)</f>
        <v>42394.666666666672</v>
      </c>
    </row>
    <row r="2187" spans="1:20" customFormat="1" ht="43.5" x14ac:dyDescent="0.35">
      <c r="A2187" s="9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3" t="s">
        <v>8219</v>
      </c>
      <c r="G2187" s="3" t="s">
        <v>8225</v>
      </c>
      <c r="H2187" s="3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3" t="s">
        <v>8297</v>
      </c>
      <c r="O2187" s="12">
        <f>E2187/D2187</f>
        <v>18.569700000000001</v>
      </c>
      <c r="P2187" s="22">
        <f>IF(ISERROR(E2187/L2187),0,E2187/L2187)</f>
        <v>149.03451043338683</v>
      </c>
      <c r="Q2187" s="1" t="s">
        <v>8327</v>
      </c>
      <c r="R2187" s="39" t="s">
        <v>8360</v>
      </c>
      <c r="S2187" s="41">
        <f>(((J2187/60)/60)/24)+DATE(1970,1,1)</f>
        <v>41319.349988425929</v>
      </c>
      <c r="T2187" s="42">
        <f>(((I2187/60)/60)/24)+DATE(1970,1,1)</f>
        <v>41359.349988425929</v>
      </c>
    </row>
    <row r="2188" spans="1:20" customFormat="1" ht="29" x14ac:dyDescent="0.35">
      <c r="A2188" s="9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3" t="s">
        <v>8219</v>
      </c>
      <c r="G2188" s="3" t="s">
        <v>8224</v>
      </c>
      <c r="H2188" s="3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3" t="s">
        <v>8297</v>
      </c>
      <c r="O2188" s="12">
        <f>E2188/D2188</f>
        <v>1.0967499999999999</v>
      </c>
      <c r="P2188" s="22">
        <f>IF(ISERROR(E2188/L2188),0,E2188/L2188)</f>
        <v>55.956632653061227</v>
      </c>
      <c r="Q2188" s="1" t="s">
        <v>8327</v>
      </c>
      <c r="R2188" s="39" t="s">
        <v>8360</v>
      </c>
      <c r="S2188" s="41">
        <f>(((J2188/60)/60)/24)+DATE(1970,1,1)</f>
        <v>42583.615081018521</v>
      </c>
      <c r="T2188" s="42">
        <f>(((I2188/60)/60)/24)+DATE(1970,1,1)</f>
        <v>42620.083333333328</v>
      </c>
    </row>
    <row r="2189" spans="1:20" customFormat="1" ht="43.5" x14ac:dyDescent="0.35">
      <c r="A2189" s="9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3" t="s">
        <v>8219</v>
      </c>
      <c r="G2189" s="3" t="s">
        <v>8224</v>
      </c>
      <c r="H2189" s="3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3" t="s">
        <v>8297</v>
      </c>
      <c r="O2189" s="12">
        <f>E2189/D2189</f>
        <v>10.146425000000001</v>
      </c>
      <c r="P2189" s="22">
        <f>IF(ISERROR(E2189/L2189),0,E2189/L2189)</f>
        <v>56.970381807973048</v>
      </c>
      <c r="Q2189" s="1" t="s">
        <v>8327</v>
      </c>
      <c r="R2189" s="39" t="s">
        <v>8360</v>
      </c>
      <c r="S2189" s="41">
        <f>(((J2189/60)/60)/24)+DATE(1970,1,1)</f>
        <v>42068.209097222221</v>
      </c>
      <c r="T2189" s="42">
        <f>(((I2189/60)/60)/24)+DATE(1970,1,1)</f>
        <v>42097.165972222225</v>
      </c>
    </row>
    <row r="2190" spans="1:20" customFormat="1" ht="43.5" x14ac:dyDescent="0.35">
      <c r="A2190" s="9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3" t="s">
        <v>8219</v>
      </c>
      <c r="G2190" s="3" t="s">
        <v>8226</v>
      </c>
      <c r="H2190" s="3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3" t="s">
        <v>8297</v>
      </c>
      <c r="O2190" s="12">
        <f>E2190/D2190</f>
        <v>4.1217692027666546</v>
      </c>
      <c r="P2190" s="22">
        <f>IF(ISERROR(E2190/L2190),0,E2190/L2190)</f>
        <v>44.056420233463037</v>
      </c>
      <c r="Q2190" s="1" t="s">
        <v>8327</v>
      </c>
      <c r="R2190" s="39" t="s">
        <v>8360</v>
      </c>
      <c r="S2190" s="41">
        <f>(((J2190/60)/60)/24)+DATE(1970,1,1)</f>
        <v>42633.586122685185</v>
      </c>
      <c r="T2190" s="42">
        <f>(((I2190/60)/60)/24)+DATE(1970,1,1)</f>
        <v>42668.708333333328</v>
      </c>
    </row>
    <row r="2191" spans="1:20" customFormat="1" ht="43.5" x14ac:dyDescent="0.35">
      <c r="A2191" s="9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3" t="s">
        <v>8219</v>
      </c>
      <c r="G2191" s="3" t="s">
        <v>8225</v>
      </c>
      <c r="H2191" s="3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3" t="s">
        <v>8297</v>
      </c>
      <c r="O2191" s="12">
        <f>E2191/D2191</f>
        <v>5.0324999999999998</v>
      </c>
      <c r="P2191" s="22">
        <f>IF(ISERROR(E2191/L2191),0,E2191/L2191)</f>
        <v>68.625</v>
      </c>
      <c r="Q2191" s="1" t="s">
        <v>8327</v>
      </c>
      <c r="R2191" s="39" t="s">
        <v>8360</v>
      </c>
      <c r="S2191" s="41">
        <f>(((J2191/60)/60)/24)+DATE(1970,1,1)</f>
        <v>42467.788194444445</v>
      </c>
      <c r="T2191" s="42">
        <f>(((I2191/60)/60)/24)+DATE(1970,1,1)</f>
        <v>42481.916666666672</v>
      </c>
    </row>
    <row r="2192" spans="1:20" customFormat="1" ht="43.5" x14ac:dyDescent="0.35">
      <c r="A2192" s="9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3" t="s">
        <v>8219</v>
      </c>
      <c r="G2192" s="3" t="s">
        <v>8224</v>
      </c>
      <c r="H2192" s="3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3" t="s">
        <v>8297</v>
      </c>
      <c r="O2192" s="12">
        <f>E2192/D2192</f>
        <v>1.8461052631578947</v>
      </c>
      <c r="P2192" s="22">
        <f>IF(ISERROR(E2192/L2192),0,E2192/L2192)</f>
        <v>65.318435754189949</v>
      </c>
      <c r="Q2192" s="1" t="s">
        <v>8327</v>
      </c>
      <c r="R2192" s="39" t="s">
        <v>8360</v>
      </c>
      <c r="S2192" s="41">
        <f>(((J2192/60)/60)/24)+DATE(1970,1,1)</f>
        <v>42417.625046296293</v>
      </c>
      <c r="T2192" s="42">
        <f>(((I2192/60)/60)/24)+DATE(1970,1,1)</f>
        <v>42452.290972222225</v>
      </c>
    </row>
    <row r="2193" spans="1:20" customFormat="1" ht="43.5" x14ac:dyDescent="0.35">
      <c r="A2193" s="9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3" t="s">
        <v>8219</v>
      </c>
      <c r="G2193" s="3" t="s">
        <v>8225</v>
      </c>
      <c r="H2193" s="3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3" t="s">
        <v>8297</v>
      </c>
      <c r="O2193" s="12">
        <f>E2193/D2193</f>
        <v>1.1973333333333334</v>
      </c>
      <c r="P2193" s="22">
        <f>IF(ISERROR(E2193/L2193),0,E2193/L2193)</f>
        <v>35.92</v>
      </c>
      <c r="Q2193" s="1" t="s">
        <v>8327</v>
      </c>
      <c r="R2193" s="39" t="s">
        <v>8360</v>
      </c>
      <c r="S2193" s="41">
        <f>(((J2193/60)/60)/24)+DATE(1970,1,1)</f>
        <v>42768.833645833336</v>
      </c>
      <c r="T2193" s="42">
        <f>(((I2193/60)/60)/24)+DATE(1970,1,1)</f>
        <v>42780.833645833336</v>
      </c>
    </row>
    <row r="2194" spans="1:20" customFormat="1" ht="43.5" x14ac:dyDescent="0.35">
      <c r="A2194" s="9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3" t="s">
        <v>8219</v>
      </c>
      <c r="G2194" s="3" t="s">
        <v>8225</v>
      </c>
      <c r="H2194" s="3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3" t="s">
        <v>8297</v>
      </c>
      <c r="O2194" s="12">
        <f>E2194/D2194</f>
        <v>10.812401666666668</v>
      </c>
      <c r="P2194" s="22">
        <f>IF(ISERROR(E2194/L2194),0,E2194/L2194)</f>
        <v>40.070667078443485</v>
      </c>
      <c r="Q2194" s="1" t="s">
        <v>8327</v>
      </c>
      <c r="R2194" s="39" t="s">
        <v>8360</v>
      </c>
      <c r="S2194" s="41">
        <f>(((J2194/60)/60)/24)+DATE(1970,1,1)</f>
        <v>42691.8512037037</v>
      </c>
      <c r="T2194" s="42">
        <f>(((I2194/60)/60)/24)+DATE(1970,1,1)</f>
        <v>42719.958333333328</v>
      </c>
    </row>
    <row r="2195" spans="1:20" customFormat="1" ht="43.5" x14ac:dyDescent="0.35">
      <c r="A2195" s="9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3" t="s">
        <v>8219</v>
      </c>
      <c r="G2195" s="3" t="s">
        <v>8224</v>
      </c>
      <c r="H2195" s="3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3" t="s">
        <v>8297</v>
      </c>
      <c r="O2195" s="12">
        <f>E2195/D2195</f>
        <v>4.5237333333333334</v>
      </c>
      <c r="P2195" s="22">
        <f>IF(ISERROR(E2195/L2195),0,E2195/L2195)</f>
        <v>75.647714604236342</v>
      </c>
      <c r="Q2195" s="1" t="s">
        <v>8327</v>
      </c>
      <c r="R2195" s="39" t="s">
        <v>8360</v>
      </c>
      <c r="S2195" s="41">
        <f>(((J2195/60)/60)/24)+DATE(1970,1,1)</f>
        <v>42664.405925925923</v>
      </c>
      <c r="T2195" s="42">
        <f>(((I2195/60)/60)/24)+DATE(1970,1,1)</f>
        <v>42695.207638888889</v>
      </c>
    </row>
    <row r="2196" spans="1:20" customFormat="1" ht="43.5" x14ac:dyDescent="0.35">
      <c r="A2196" s="9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3" t="s">
        <v>8219</v>
      </c>
      <c r="G2196" s="3" t="s">
        <v>8224</v>
      </c>
      <c r="H2196" s="3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3" t="s">
        <v>8297</v>
      </c>
      <c r="O2196" s="12">
        <f>E2196/D2196</f>
        <v>5.3737000000000004</v>
      </c>
      <c r="P2196" s="22">
        <f>IF(ISERROR(E2196/L2196),0,E2196/L2196)</f>
        <v>61.203872437357631</v>
      </c>
      <c r="Q2196" s="1" t="s">
        <v>8327</v>
      </c>
      <c r="R2196" s="39" t="s">
        <v>8360</v>
      </c>
      <c r="S2196" s="41">
        <f>(((J2196/60)/60)/24)+DATE(1970,1,1)</f>
        <v>42425.757986111115</v>
      </c>
      <c r="T2196" s="42">
        <f>(((I2196/60)/60)/24)+DATE(1970,1,1)</f>
        <v>42455.716319444444</v>
      </c>
    </row>
    <row r="2197" spans="1:20" customFormat="1" ht="29" x14ac:dyDescent="0.35">
      <c r="A2197" s="9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3" t="s">
        <v>8219</v>
      </c>
      <c r="G2197" s="3" t="s">
        <v>8224</v>
      </c>
      <c r="H2197" s="3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3" t="s">
        <v>8297</v>
      </c>
      <c r="O2197" s="12">
        <f>E2197/D2197</f>
        <v>1.2032608695652174</v>
      </c>
      <c r="P2197" s="22">
        <f>IF(ISERROR(E2197/L2197),0,E2197/L2197)</f>
        <v>48.130434782608695</v>
      </c>
      <c r="Q2197" s="1" t="s">
        <v>8327</v>
      </c>
      <c r="R2197" s="39" t="s">
        <v>8360</v>
      </c>
      <c r="S2197" s="41">
        <f>(((J2197/60)/60)/24)+DATE(1970,1,1)</f>
        <v>42197.771990740745</v>
      </c>
      <c r="T2197" s="42">
        <f>(((I2197/60)/60)/24)+DATE(1970,1,1)</f>
        <v>42227.771990740745</v>
      </c>
    </row>
    <row r="2198" spans="1:20" customFormat="1" ht="29" x14ac:dyDescent="0.35">
      <c r="A2198" s="9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3" t="s">
        <v>8219</v>
      </c>
      <c r="G2198" s="3" t="s">
        <v>8224</v>
      </c>
      <c r="H2198" s="3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3" t="s">
        <v>8297</v>
      </c>
      <c r="O2198" s="12">
        <f>E2198/D2198</f>
        <v>1.1383571428571428</v>
      </c>
      <c r="P2198" s="22">
        <f>IF(ISERROR(E2198/L2198),0,E2198/L2198)</f>
        <v>68.106837606837601</v>
      </c>
      <c r="Q2198" s="1" t="s">
        <v>8327</v>
      </c>
      <c r="R2198" s="39" t="s">
        <v>8360</v>
      </c>
      <c r="S2198" s="41">
        <f>(((J2198/60)/60)/24)+DATE(1970,1,1)</f>
        <v>42675.487291666665</v>
      </c>
      <c r="T2198" s="42">
        <f>(((I2198/60)/60)/24)+DATE(1970,1,1)</f>
        <v>42706.291666666672</v>
      </c>
    </row>
    <row r="2199" spans="1:20" customFormat="1" ht="43.5" x14ac:dyDescent="0.35">
      <c r="A2199" s="9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3" t="s">
        <v>8219</v>
      </c>
      <c r="G2199" s="3" t="s">
        <v>8224</v>
      </c>
      <c r="H2199" s="3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3" t="s">
        <v>8297</v>
      </c>
      <c r="O2199" s="12">
        <f>E2199/D2199</f>
        <v>9.5103109999999997</v>
      </c>
      <c r="P2199" s="22">
        <f>IF(ISERROR(E2199/L2199),0,E2199/L2199)</f>
        <v>65.891300230946882</v>
      </c>
      <c r="Q2199" s="1" t="s">
        <v>8327</v>
      </c>
      <c r="R2199" s="39" t="s">
        <v>8360</v>
      </c>
      <c r="S2199" s="41">
        <f>(((J2199/60)/60)/24)+DATE(1970,1,1)</f>
        <v>42033.584016203706</v>
      </c>
      <c r="T2199" s="42">
        <f>(((I2199/60)/60)/24)+DATE(1970,1,1)</f>
        <v>42063.584016203706</v>
      </c>
    </row>
    <row r="2200" spans="1:20" customFormat="1" ht="43.5" x14ac:dyDescent="0.35">
      <c r="A2200" s="9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3" t="s">
        <v>8219</v>
      </c>
      <c r="G2200" s="3" t="s">
        <v>8224</v>
      </c>
      <c r="H2200" s="3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3" t="s">
        <v>8297</v>
      </c>
      <c r="O2200" s="12">
        <f>E2200/D2200</f>
        <v>1.3289249999999999</v>
      </c>
      <c r="P2200" s="22">
        <f>IF(ISERROR(E2200/L2200),0,E2200/L2200)</f>
        <v>81.654377880184327</v>
      </c>
      <c r="Q2200" s="1" t="s">
        <v>8327</v>
      </c>
      <c r="R2200" s="39" t="s">
        <v>8360</v>
      </c>
      <c r="S2200" s="41">
        <f>(((J2200/60)/60)/24)+DATE(1970,1,1)</f>
        <v>42292.513888888891</v>
      </c>
      <c r="T2200" s="42">
        <f>(((I2200/60)/60)/24)+DATE(1970,1,1)</f>
        <v>42322.555555555555</v>
      </c>
    </row>
    <row r="2201" spans="1:20" customFormat="1" ht="29" x14ac:dyDescent="0.35">
      <c r="A2201" s="9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3" t="s">
        <v>8219</v>
      </c>
      <c r="G2201" s="3" t="s">
        <v>8241</v>
      </c>
      <c r="H2201" s="3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3" t="s">
        <v>8297</v>
      </c>
      <c r="O2201" s="12">
        <f>E2201/D2201</f>
        <v>1.4697777777777778</v>
      </c>
      <c r="P2201" s="22">
        <f>IF(ISERROR(E2201/L2201),0,E2201/L2201)</f>
        <v>52.701195219123505</v>
      </c>
      <c r="Q2201" s="1" t="s">
        <v>8327</v>
      </c>
      <c r="R2201" s="39" t="s">
        <v>8360</v>
      </c>
      <c r="S2201" s="41">
        <f>(((J2201/60)/60)/24)+DATE(1970,1,1)</f>
        <v>42262.416643518518</v>
      </c>
      <c r="T2201" s="42">
        <f>(((I2201/60)/60)/24)+DATE(1970,1,1)</f>
        <v>42292.416643518518</v>
      </c>
    </row>
    <row r="2202" spans="1:20" customFormat="1" ht="43.5" x14ac:dyDescent="0.35">
      <c r="A2202" s="9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3" t="s">
        <v>8219</v>
      </c>
      <c r="G2202" s="3" t="s">
        <v>8225</v>
      </c>
      <c r="H2202" s="3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3" t="s">
        <v>8297</v>
      </c>
      <c r="O2202" s="12">
        <f>E2202/D2202</f>
        <v>5.4215</v>
      </c>
      <c r="P2202" s="22">
        <f>IF(ISERROR(E2202/L2202),0,E2202/L2202)</f>
        <v>41.228136882129277</v>
      </c>
      <c r="Q2202" s="1" t="s">
        <v>8327</v>
      </c>
      <c r="R2202" s="39" t="s">
        <v>8360</v>
      </c>
      <c r="S2202" s="41">
        <f>(((J2202/60)/60)/24)+DATE(1970,1,1)</f>
        <v>42163.625787037032</v>
      </c>
      <c r="T2202" s="42">
        <f>(((I2202/60)/60)/24)+DATE(1970,1,1)</f>
        <v>42191.125</v>
      </c>
    </row>
    <row r="2203" spans="1:20" customFormat="1" ht="43.5" x14ac:dyDescent="0.35">
      <c r="A2203" s="9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3" t="s">
        <v>8219</v>
      </c>
      <c r="G2203" s="3" t="s">
        <v>8225</v>
      </c>
      <c r="H2203" s="3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3" t="s">
        <v>8280</v>
      </c>
      <c r="O2203" s="12">
        <f>E2203/D2203</f>
        <v>3.8271818181818182</v>
      </c>
      <c r="P2203" s="22">
        <f>IF(ISERROR(E2203/L2203),0,E2203/L2203)</f>
        <v>15.035357142857142</v>
      </c>
      <c r="Q2203" s="1" t="s">
        <v>8322</v>
      </c>
      <c r="R2203" s="39" t="s">
        <v>8358</v>
      </c>
      <c r="S2203" s="41">
        <f>(((J2203/60)/60)/24)+DATE(1970,1,1)</f>
        <v>41276.846817129634</v>
      </c>
      <c r="T2203" s="42">
        <f>(((I2203/60)/60)/24)+DATE(1970,1,1)</f>
        <v>41290.846817129634</v>
      </c>
    </row>
    <row r="2204" spans="1:20" customFormat="1" ht="29" x14ac:dyDescent="0.35">
      <c r="A2204" s="9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3" t="s">
        <v>8219</v>
      </c>
      <c r="G2204" s="3" t="s">
        <v>8224</v>
      </c>
      <c r="H2204" s="3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3" t="s">
        <v>8280</v>
      </c>
      <c r="O2204" s="12">
        <f>E2204/D2204</f>
        <v>7.0418124999999998</v>
      </c>
      <c r="P2204" s="22">
        <f>IF(ISERROR(E2204/L2204),0,E2204/L2204)</f>
        <v>39.066920943134534</v>
      </c>
      <c r="Q2204" s="1" t="s">
        <v>8322</v>
      </c>
      <c r="R2204" s="39" t="s">
        <v>8358</v>
      </c>
      <c r="S2204" s="41">
        <f>(((J2204/60)/60)/24)+DATE(1970,1,1)</f>
        <v>41184.849166666667</v>
      </c>
      <c r="T2204" s="42">
        <f>(((I2204/60)/60)/24)+DATE(1970,1,1)</f>
        <v>41214.849166666667</v>
      </c>
    </row>
    <row r="2205" spans="1:20" customFormat="1" ht="43.5" x14ac:dyDescent="0.35">
      <c r="A2205" s="9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3" t="s">
        <v>8219</v>
      </c>
      <c r="G2205" s="3" t="s">
        <v>8229</v>
      </c>
      <c r="H2205" s="3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3" t="s">
        <v>8280</v>
      </c>
      <c r="O2205" s="12">
        <f>E2205/D2205</f>
        <v>1.0954999999999999</v>
      </c>
      <c r="P2205" s="22">
        <f>IF(ISERROR(E2205/L2205),0,E2205/L2205)</f>
        <v>43.82</v>
      </c>
      <c r="Q2205" s="1" t="s">
        <v>8322</v>
      </c>
      <c r="R2205" s="39" t="s">
        <v>8358</v>
      </c>
      <c r="S2205" s="41">
        <f>(((J2205/60)/60)/24)+DATE(1970,1,1)</f>
        <v>42241.85974537037</v>
      </c>
      <c r="T2205" s="42">
        <f>(((I2205/60)/60)/24)+DATE(1970,1,1)</f>
        <v>42271.85974537037</v>
      </c>
    </row>
    <row r="2206" spans="1:20" customFormat="1" ht="43.5" x14ac:dyDescent="0.35">
      <c r="A2206" s="9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3" t="s">
        <v>8219</v>
      </c>
      <c r="G2206" s="3" t="s">
        <v>8224</v>
      </c>
      <c r="H2206" s="3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3" t="s">
        <v>8280</v>
      </c>
      <c r="O2206" s="12">
        <f>E2206/D2206</f>
        <v>1.3286666666666667</v>
      </c>
      <c r="P2206" s="22">
        <f>IF(ISERROR(E2206/L2206),0,E2206/L2206)</f>
        <v>27.301369863013697</v>
      </c>
      <c r="Q2206" s="1" t="s">
        <v>8322</v>
      </c>
      <c r="R2206" s="39" t="s">
        <v>8358</v>
      </c>
      <c r="S2206" s="41">
        <f>(((J2206/60)/60)/24)+DATE(1970,1,1)</f>
        <v>41312.311562499999</v>
      </c>
      <c r="T2206" s="42">
        <f>(((I2206/60)/60)/24)+DATE(1970,1,1)</f>
        <v>41342.311562499999</v>
      </c>
    </row>
    <row r="2207" spans="1:20" customFormat="1" ht="43.5" x14ac:dyDescent="0.35">
      <c r="A2207" s="9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3" t="s">
        <v>8219</v>
      </c>
      <c r="G2207" s="3" t="s">
        <v>8224</v>
      </c>
      <c r="H2207" s="3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3" t="s">
        <v>8280</v>
      </c>
      <c r="O2207" s="12">
        <f>E2207/D2207</f>
        <v>1.52</v>
      </c>
      <c r="P2207" s="22">
        <f>IF(ISERROR(E2207/L2207),0,E2207/L2207)</f>
        <v>42.222222222222221</v>
      </c>
      <c r="Q2207" s="1" t="s">
        <v>8322</v>
      </c>
      <c r="R2207" s="39" t="s">
        <v>8358</v>
      </c>
      <c r="S2207" s="41">
        <f>(((J2207/60)/60)/24)+DATE(1970,1,1)</f>
        <v>41031.82163194444</v>
      </c>
      <c r="T2207" s="42">
        <f>(((I2207/60)/60)/24)+DATE(1970,1,1)</f>
        <v>41061.82163194444</v>
      </c>
    </row>
    <row r="2208" spans="1:20" customFormat="1" ht="43.5" x14ac:dyDescent="0.35">
      <c r="A2208" s="9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3" t="s">
        <v>8219</v>
      </c>
      <c r="G2208" s="3" t="s">
        <v>8224</v>
      </c>
      <c r="H2208" s="3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3" t="s">
        <v>8280</v>
      </c>
      <c r="O2208" s="12">
        <f>E2208/D2208</f>
        <v>1.0272727272727273</v>
      </c>
      <c r="P2208" s="22">
        <f>IF(ISERROR(E2208/L2208),0,E2208/L2208)</f>
        <v>33.235294117647058</v>
      </c>
      <c r="Q2208" s="1" t="s">
        <v>8322</v>
      </c>
      <c r="R2208" s="39" t="s">
        <v>8358</v>
      </c>
      <c r="S2208" s="41">
        <f>(((J2208/60)/60)/24)+DATE(1970,1,1)</f>
        <v>40997.257222222222</v>
      </c>
      <c r="T2208" s="42">
        <f>(((I2208/60)/60)/24)+DATE(1970,1,1)</f>
        <v>41015.257222222222</v>
      </c>
    </row>
    <row r="2209" spans="1:20" customFormat="1" ht="43.5" x14ac:dyDescent="0.35">
      <c r="A2209" s="9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3" t="s">
        <v>8219</v>
      </c>
      <c r="G2209" s="3" t="s">
        <v>8224</v>
      </c>
      <c r="H2209" s="3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3" t="s">
        <v>8280</v>
      </c>
      <c r="O2209" s="12">
        <f>E2209/D2209</f>
        <v>1</v>
      </c>
      <c r="P2209" s="22">
        <f>IF(ISERROR(E2209/L2209),0,E2209/L2209)</f>
        <v>285.71428571428572</v>
      </c>
      <c r="Q2209" s="1" t="s">
        <v>8322</v>
      </c>
      <c r="R2209" s="39" t="s">
        <v>8358</v>
      </c>
      <c r="S2209" s="41">
        <f>(((J2209/60)/60)/24)+DATE(1970,1,1)</f>
        <v>41564.194131944445</v>
      </c>
      <c r="T2209" s="42">
        <f>(((I2209/60)/60)/24)+DATE(1970,1,1)</f>
        <v>41594.235798611109</v>
      </c>
    </row>
    <row r="2210" spans="1:20" customFormat="1" ht="43.5" x14ac:dyDescent="0.35">
      <c r="A2210" s="9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3" t="s">
        <v>8219</v>
      </c>
      <c r="G2210" s="3" t="s">
        <v>8224</v>
      </c>
      <c r="H2210" s="3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3" t="s">
        <v>8280</v>
      </c>
      <c r="O2210" s="12">
        <f>E2210/D2210</f>
        <v>1.016</v>
      </c>
      <c r="P2210" s="22">
        <f>IF(ISERROR(E2210/L2210),0,E2210/L2210)</f>
        <v>42.333333333333336</v>
      </c>
      <c r="Q2210" s="1" t="s">
        <v>8322</v>
      </c>
      <c r="R2210" s="39" t="s">
        <v>8358</v>
      </c>
      <c r="S2210" s="41">
        <f>(((J2210/60)/60)/24)+DATE(1970,1,1)</f>
        <v>40946.882245370369</v>
      </c>
      <c r="T2210" s="42">
        <f>(((I2210/60)/60)/24)+DATE(1970,1,1)</f>
        <v>41006.166666666664</v>
      </c>
    </row>
    <row r="2211" spans="1:20" customFormat="1" ht="29" x14ac:dyDescent="0.35">
      <c r="A2211" s="9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3" t="s">
        <v>8219</v>
      </c>
      <c r="G2211" s="3" t="s">
        <v>8225</v>
      </c>
      <c r="H2211" s="3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3" t="s">
        <v>8280</v>
      </c>
      <c r="O2211" s="12">
        <f>E2211/D2211</f>
        <v>1.508</v>
      </c>
      <c r="P2211" s="22">
        <f>IF(ISERROR(E2211/L2211),0,E2211/L2211)</f>
        <v>50.266666666666666</v>
      </c>
      <c r="Q2211" s="1" t="s">
        <v>8322</v>
      </c>
      <c r="R2211" s="39" t="s">
        <v>8358</v>
      </c>
      <c r="S2211" s="41">
        <f>(((J2211/60)/60)/24)+DATE(1970,1,1)</f>
        <v>41732.479675925926</v>
      </c>
      <c r="T2211" s="42">
        <f>(((I2211/60)/60)/24)+DATE(1970,1,1)</f>
        <v>41743.958333333336</v>
      </c>
    </row>
    <row r="2212" spans="1:20" customFormat="1" ht="43.5" x14ac:dyDescent="0.35">
      <c r="A2212" s="9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3" t="s">
        <v>8219</v>
      </c>
      <c r="G2212" s="3" t="s">
        <v>8224</v>
      </c>
      <c r="H2212" s="3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3" t="s">
        <v>8280</v>
      </c>
      <c r="O2212" s="12">
        <f>E2212/D2212</f>
        <v>1.11425</v>
      </c>
      <c r="P2212" s="22">
        <f>IF(ISERROR(E2212/L2212),0,E2212/L2212)</f>
        <v>61.902777777777779</v>
      </c>
      <c r="Q2212" s="1" t="s">
        <v>8322</v>
      </c>
      <c r="R2212" s="39" t="s">
        <v>8358</v>
      </c>
      <c r="S2212" s="41">
        <f>(((J2212/60)/60)/24)+DATE(1970,1,1)</f>
        <v>40956.066087962965</v>
      </c>
      <c r="T2212" s="42">
        <f>(((I2212/60)/60)/24)+DATE(1970,1,1)</f>
        <v>41013.73333333333</v>
      </c>
    </row>
    <row r="2213" spans="1:20" customFormat="1" ht="43.5" x14ac:dyDescent="0.35">
      <c r="A2213" s="9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3" t="s">
        <v>8219</v>
      </c>
      <c r="G2213" s="3" t="s">
        <v>8224</v>
      </c>
      <c r="H2213" s="3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3" t="s">
        <v>8280</v>
      </c>
      <c r="O2213" s="12">
        <f>E2213/D2213</f>
        <v>1.956</v>
      </c>
      <c r="P2213" s="22">
        <f>IF(ISERROR(E2213/L2213),0,E2213/L2213)</f>
        <v>40.75</v>
      </c>
      <c r="Q2213" s="1" t="s">
        <v>8322</v>
      </c>
      <c r="R2213" s="39" t="s">
        <v>8358</v>
      </c>
      <c r="S2213" s="41">
        <f>(((J2213/60)/60)/24)+DATE(1970,1,1)</f>
        <v>41716.785011574073</v>
      </c>
      <c r="T2213" s="42">
        <f>(((I2213/60)/60)/24)+DATE(1970,1,1)</f>
        <v>41739.290972222225</v>
      </c>
    </row>
    <row r="2214" spans="1:20" customFormat="1" ht="43.5" x14ac:dyDescent="0.35">
      <c r="A2214" s="9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3" t="s">
        <v>8219</v>
      </c>
      <c r="G2214" s="3" t="s">
        <v>8224</v>
      </c>
      <c r="H2214" s="3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3" t="s">
        <v>8280</v>
      </c>
      <c r="O2214" s="12">
        <f>E2214/D2214</f>
        <v>1.1438333333333333</v>
      </c>
      <c r="P2214" s="22">
        <f>IF(ISERROR(E2214/L2214),0,E2214/L2214)</f>
        <v>55.796747967479675</v>
      </c>
      <c r="Q2214" s="1" t="s">
        <v>8322</v>
      </c>
      <c r="R2214" s="39" t="s">
        <v>8358</v>
      </c>
      <c r="S2214" s="41">
        <f>(((J2214/60)/60)/24)+DATE(1970,1,1)</f>
        <v>41548.747418981482</v>
      </c>
      <c r="T2214" s="42">
        <f>(((I2214/60)/60)/24)+DATE(1970,1,1)</f>
        <v>41582.041666666664</v>
      </c>
    </row>
    <row r="2215" spans="1:20" customFormat="1" ht="43.5" x14ac:dyDescent="0.35">
      <c r="A2215" s="9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3" t="s">
        <v>8219</v>
      </c>
      <c r="G2215" s="3" t="s">
        <v>8224</v>
      </c>
      <c r="H2215" s="3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3" t="s">
        <v>8280</v>
      </c>
      <c r="O2215" s="12">
        <f>E2215/D2215</f>
        <v>2</v>
      </c>
      <c r="P2215" s="22">
        <f>IF(ISERROR(E2215/L2215),0,E2215/L2215)</f>
        <v>10</v>
      </c>
      <c r="Q2215" s="1" t="s">
        <v>8322</v>
      </c>
      <c r="R2215" s="39" t="s">
        <v>8358</v>
      </c>
      <c r="S2215" s="41">
        <f>(((J2215/60)/60)/24)+DATE(1970,1,1)</f>
        <v>42109.826145833329</v>
      </c>
      <c r="T2215" s="42">
        <f>(((I2215/60)/60)/24)+DATE(1970,1,1)</f>
        <v>42139.826145833329</v>
      </c>
    </row>
    <row r="2216" spans="1:20" customFormat="1" ht="43.5" x14ac:dyDescent="0.35">
      <c r="A2216" s="9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3" t="s">
        <v>8219</v>
      </c>
      <c r="G2216" s="3" t="s">
        <v>8224</v>
      </c>
      <c r="H2216" s="3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3" t="s">
        <v>8280</v>
      </c>
      <c r="O2216" s="12">
        <f>E2216/D2216</f>
        <v>2.9250166666666666</v>
      </c>
      <c r="P2216" s="22">
        <f>IF(ISERROR(E2216/L2216),0,E2216/L2216)</f>
        <v>73.125416666666666</v>
      </c>
      <c r="Q2216" s="1" t="s">
        <v>8322</v>
      </c>
      <c r="R2216" s="39" t="s">
        <v>8358</v>
      </c>
      <c r="S2216" s="41">
        <f>(((J2216/60)/60)/24)+DATE(1970,1,1)</f>
        <v>41646.792222222226</v>
      </c>
      <c r="T2216" s="42">
        <f>(((I2216/60)/60)/24)+DATE(1970,1,1)</f>
        <v>41676.792222222226</v>
      </c>
    </row>
    <row r="2217" spans="1:20" customFormat="1" ht="29" x14ac:dyDescent="0.35">
      <c r="A2217" s="9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3" t="s">
        <v>8219</v>
      </c>
      <c r="G2217" s="3" t="s">
        <v>8224</v>
      </c>
      <c r="H2217" s="3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3" t="s">
        <v>8280</v>
      </c>
      <c r="O2217" s="12">
        <f>E2217/D2217</f>
        <v>1.5636363636363637</v>
      </c>
      <c r="P2217" s="22">
        <f>IF(ISERROR(E2217/L2217),0,E2217/L2217)</f>
        <v>26.060606060606062</v>
      </c>
      <c r="Q2217" s="1" t="s">
        <v>8322</v>
      </c>
      <c r="R2217" s="39" t="s">
        <v>8358</v>
      </c>
      <c r="S2217" s="41">
        <f>(((J2217/60)/60)/24)+DATE(1970,1,1)</f>
        <v>40958.717268518521</v>
      </c>
      <c r="T2217" s="42">
        <f>(((I2217/60)/60)/24)+DATE(1970,1,1)</f>
        <v>40981.290972222225</v>
      </c>
    </row>
    <row r="2218" spans="1:20" customFormat="1" ht="43.5" x14ac:dyDescent="0.35">
      <c r="A2218" s="9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3" t="s">
        <v>8219</v>
      </c>
      <c r="G2218" s="3" t="s">
        <v>8224</v>
      </c>
      <c r="H2218" s="3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3" t="s">
        <v>8280</v>
      </c>
      <c r="O2218" s="12">
        <f>E2218/D2218</f>
        <v>1.0566666666666666</v>
      </c>
      <c r="P2218" s="22">
        <f>IF(ISERROR(E2218/L2218),0,E2218/L2218)</f>
        <v>22.642857142857142</v>
      </c>
      <c r="Q2218" s="1" t="s">
        <v>8322</v>
      </c>
      <c r="R2218" s="39" t="s">
        <v>8358</v>
      </c>
      <c r="S2218" s="41">
        <f>(((J2218/60)/60)/24)+DATE(1970,1,1)</f>
        <v>42194.751678240747</v>
      </c>
      <c r="T2218" s="42">
        <f>(((I2218/60)/60)/24)+DATE(1970,1,1)</f>
        <v>42208.751678240747</v>
      </c>
    </row>
    <row r="2219" spans="1:20" customFormat="1" ht="43.5" x14ac:dyDescent="0.35">
      <c r="A2219" s="9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3" t="s">
        <v>8219</v>
      </c>
      <c r="G2219" s="3" t="s">
        <v>8224</v>
      </c>
      <c r="H2219" s="3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3" t="s">
        <v>8280</v>
      </c>
      <c r="O2219" s="12">
        <f>E2219/D2219</f>
        <v>1.0119047619047619</v>
      </c>
      <c r="P2219" s="22">
        <f>IF(ISERROR(E2219/L2219),0,E2219/L2219)</f>
        <v>47.222222222222221</v>
      </c>
      <c r="Q2219" s="1" t="s">
        <v>8322</v>
      </c>
      <c r="R2219" s="39" t="s">
        <v>8358</v>
      </c>
      <c r="S2219" s="41">
        <f>(((J2219/60)/60)/24)+DATE(1970,1,1)</f>
        <v>42299.776770833334</v>
      </c>
      <c r="T2219" s="42">
        <f>(((I2219/60)/60)/24)+DATE(1970,1,1)</f>
        <v>42310.333333333328</v>
      </c>
    </row>
    <row r="2220" spans="1:20" customFormat="1" ht="43.5" x14ac:dyDescent="0.35">
      <c r="A2220" s="9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3" t="s">
        <v>8219</v>
      </c>
      <c r="G2220" s="3" t="s">
        <v>8224</v>
      </c>
      <c r="H2220" s="3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3" t="s">
        <v>8280</v>
      </c>
      <c r="O2220" s="12">
        <f>E2220/D2220</f>
        <v>1.2283299999999999</v>
      </c>
      <c r="P2220" s="22">
        <f>IF(ISERROR(E2220/L2220),0,E2220/L2220)</f>
        <v>32.324473684210524</v>
      </c>
      <c r="Q2220" s="1" t="s">
        <v>8322</v>
      </c>
      <c r="R2220" s="39" t="s">
        <v>8358</v>
      </c>
      <c r="S2220" s="41">
        <f>(((J2220/60)/60)/24)+DATE(1970,1,1)</f>
        <v>41127.812303240738</v>
      </c>
      <c r="T2220" s="42">
        <f>(((I2220/60)/60)/24)+DATE(1970,1,1)</f>
        <v>41150</v>
      </c>
    </row>
    <row r="2221" spans="1:20" customFormat="1" ht="43.5" x14ac:dyDescent="0.35">
      <c r="A2221" s="9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3" t="s">
        <v>8219</v>
      </c>
      <c r="G2221" s="3" t="s">
        <v>8224</v>
      </c>
      <c r="H2221" s="3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3" t="s">
        <v>8280</v>
      </c>
      <c r="O2221" s="12">
        <f>E2221/D2221</f>
        <v>1.0149999999999999</v>
      </c>
      <c r="P2221" s="22">
        <f>IF(ISERROR(E2221/L2221),0,E2221/L2221)</f>
        <v>53.421052631578945</v>
      </c>
      <c r="Q2221" s="1" t="s">
        <v>8322</v>
      </c>
      <c r="R2221" s="39" t="s">
        <v>8358</v>
      </c>
      <c r="S2221" s="41">
        <f>(((J2221/60)/60)/24)+DATE(1970,1,1)</f>
        <v>42205.718888888892</v>
      </c>
      <c r="T2221" s="42">
        <f>(((I2221/60)/60)/24)+DATE(1970,1,1)</f>
        <v>42235.718888888892</v>
      </c>
    </row>
    <row r="2222" spans="1:20" customFormat="1" ht="43.5" x14ac:dyDescent="0.35">
      <c r="A2222" s="9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3" t="s">
        <v>8219</v>
      </c>
      <c r="G2222" s="3" t="s">
        <v>8224</v>
      </c>
      <c r="H2222" s="3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3" t="s">
        <v>8280</v>
      </c>
      <c r="O2222" s="12">
        <f>E2222/D2222</f>
        <v>1.0114285714285713</v>
      </c>
      <c r="P2222" s="22">
        <f>IF(ISERROR(E2222/L2222),0,E2222/L2222)</f>
        <v>51.304347826086953</v>
      </c>
      <c r="Q2222" s="1" t="s">
        <v>8322</v>
      </c>
      <c r="R2222" s="39" t="s">
        <v>8358</v>
      </c>
      <c r="S2222" s="41">
        <f>(((J2222/60)/60)/24)+DATE(1970,1,1)</f>
        <v>41452.060601851852</v>
      </c>
      <c r="T2222" s="42">
        <f>(((I2222/60)/60)/24)+DATE(1970,1,1)</f>
        <v>41482.060601851852</v>
      </c>
    </row>
    <row r="2223" spans="1:20" customFormat="1" ht="43.5" x14ac:dyDescent="0.35">
      <c r="A2223" s="9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3" t="s">
        <v>8219</v>
      </c>
      <c r="G2223" s="3" t="s">
        <v>8224</v>
      </c>
      <c r="H2223" s="3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3" t="s">
        <v>8297</v>
      </c>
      <c r="O2223" s="12">
        <f>E2223/D2223</f>
        <v>1.0811999999999999</v>
      </c>
      <c r="P2223" s="22">
        <f>IF(ISERROR(E2223/L2223),0,E2223/L2223)</f>
        <v>37.197247706422019</v>
      </c>
      <c r="Q2223" s="1" t="s">
        <v>8327</v>
      </c>
      <c r="R2223" s="39" t="s">
        <v>8360</v>
      </c>
      <c r="S2223" s="41">
        <f>(((J2223/60)/60)/24)+DATE(1970,1,1)</f>
        <v>42452.666770833333</v>
      </c>
      <c r="T2223" s="42">
        <f>(((I2223/60)/60)/24)+DATE(1970,1,1)</f>
        <v>42483</v>
      </c>
    </row>
    <row r="2224" spans="1:20" customFormat="1" ht="43.5" x14ac:dyDescent="0.35">
      <c r="A2224" s="9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3" t="s">
        <v>8219</v>
      </c>
      <c r="G2224" s="3" t="s">
        <v>8224</v>
      </c>
      <c r="H2224" s="3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3" t="s">
        <v>8297</v>
      </c>
      <c r="O2224" s="12">
        <f>E2224/D2224</f>
        <v>1.6259999999999999</v>
      </c>
      <c r="P2224" s="22">
        <f>IF(ISERROR(E2224/L2224),0,E2224/L2224)</f>
        <v>27.1</v>
      </c>
      <c r="Q2224" s="1" t="s">
        <v>8327</v>
      </c>
      <c r="R2224" s="39" t="s">
        <v>8360</v>
      </c>
      <c r="S2224" s="41">
        <f>(((J2224/60)/60)/24)+DATE(1970,1,1)</f>
        <v>40906.787581018521</v>
      </c>
      <c r="T2224" s="42">
        <f>(((I2224/60)/60)/24)+DATE(1970,1,1)</f>
        <v>40936.787581018521</v>
      </c>
    </row>
    <row r="2225" spans="1:20" customFormat="1" ht="43.5" x14ac:dyDescent="0.35">
      <c r="A2225" s="9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3" t="s">
        <v>8219</v>
      </c>
      <c r="G2225" s="3" t="s">
        <v>8229</v>
      </c>
      <c r="H2225" s="3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3" t="s">
        <v>8297</v>
      </c>
      <c r="O2225" s="12">
        <f>E2225/D2225</f>
        <v>1.0580000000000001</v>
      </c>
      <c r="P2225" s="22">
        <f>IF(ISERROR(E2225/L2225),0,E2225/L2225)</f>
        <v>206.31</v>
      </c>
      <c r="Q2225" s="1" t="s">
        <v>8327</v>
      </c>
      <c r="R2225" s="39" t="s">
        <v>8360</v>
      </c>
      <c r="S2225" s="41">
        <f>(((J2225/60)/60)/24)+DATE(1970,1,1)</f>
        <v>42152.640833333338</v>
      </c>
      <c r="T2225" s="42">
        <f>(((I2225/60)/60)/24)+DATE(1970,1,1)</f>
        <v>42182.640833333338</v>
      </c>
    </row>
    <row r="2226" spans="1:20" customFormat="1" ht="43.5" x14ac:dyDescent="0.35">
      <c r="A2226" s="9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3" t="s">
        <v>8219</v>
      </c>
      <c r="G2226" s="3" t="s">
        <v>8224</v>
      </c>
      <c r="H2226" s="3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3" t="s">
        <v>8297</v>
      </c>
      <c r="O2226" s="12">
        <f>E2226/D2226</f>
        <v>2.4315000000000002</v>
      </c>
      <c r="P2226" s="22">
        <f>IF(ISERROR(E2226/L2226),0,E2226/L2226)</f>
        <v>82.145270270270274</v>
      </c>
      <c r="Q2226" s="1" t="s">
        <v>8327</v>
      </c>
      <c r="R2226" s="39" t="s">
        <v>8360</v>
      </c>
      <c r="S2226" s="41">
        <f>(((J2226/60)/60)/24)+DATE(1970,1,1)</f>
        <v>42644.667534722219</v>
      </c>
      <c r="T2226" s="42">
        <f>(((I2226/60)/60)/24)+DATE(1970,1,1)</f>
        <v>42672.791666666672</v>
      </c>
    </row>
    <row r="2227" spans="1:20" customFormat="1" ht="43.5" x14ac:dyDescent="0.35">
      <c r="A2227" s="9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3" t="s">
        <v>8219</v>
      </c>
      <c r="G2227" s="3" t="s">
        <v>8225</v>
      </c>
      <c r="H2227" s="3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3" t="s">
        <v>8297</v>
      </c>
      <c r="O2227" s="12">
        <f>E2227/D2227</f>
        <v>9.4483338095238096</v>
      </c>
      <c r="P2227" s="22">
        <f>IF(ISERROR(E2227/L2227),0,E2227/L2227)</f>
        <v>164.79651993355483</v>
      </c>
      <c r="Q2227" s="1" t="s">
        <v>8327</v>
      </c>
      <c r="R2227" s="39" t="s">
        <v>8360</v>
      </c>
      <c r="S2227" s="41">
        <f>(((J2227/60)/60)/24)+DATE(1970,1,1)</f>
        <v>41873.79184027778</v>
      </c>
      <c r="T2227" s="42">
        <f>(((I2227/60)/60)/24)+DATE(1970,1,1)</f>
        <v>41903.79184027778</v>
      </c>
    </row>
    <row r="2228" spans="1:20" customFormat="1" ht="43.5" x14ac:dyDescent="0.35">
      <c r="A2228" s="9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3" t="s">
        <v>8219</v>
      </c>
      <c r="G2228" s="3" t="s">
        <v>8224</v>
      </c>
      <c r="H2228" s="3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3" t="s">
        <v>8297</v>
      </c>
      <c r="O2228" s="12">
        <f>E2228/D2228</f>
        <v>1.0846283333333333</v>
      </c>
      <c r="P2228" s="22">
        <f>IF(ISERROR(E2228/L2228),0,E2228/L2228)</f>
        <v>60.820280373831778</v>
      </c>
      <c r="Q2228" s="1" t="s">
        <v>8327</v>
      </c>
      <c r="R2228" s="39" t="s">
        <v>8360</v>
      </c>
      <c r="S2228" s="41">
        <f>(((J2228/60)/60)/24)+DATE(1970,1,1)</f>
        <v>42381.79886574074</v>
      </c>
      <c r="T2228" s="42">
        <f>(((I2228/60)/60)/24)+DATE(1970,1,1)</f>
        <v>42412.207638888889</v>
      </c>
    </row>
    <row r="2229" spans="1:20" customFormat="1" ht="43.5" x14ac:dyDescent="0.35">
      <c r="A2229" s="9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3" t="s">
        <v>8219</v>
      </c>
      <c r="G2229" s="3" t="s">
        <v>8225</v>
      </c>
      <c r="H2229" s="3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3" t="s">
        <v>8297</v>
      </c>
      <c r="O2229" s="12">
        <f>E2229/D2229</f>
        <v>1.5737692307692308</v>
      </c>
      <c r="P2229" s="22">
        <f>IF(ISERROR(E2229/L2229),0,E2229/L2229)</f>
        <v>67.970099667774093</v>
      </c>
      <c r="Q2229" s="1" t="s">
        <v>8327</v>
      </c>
      <c r="R2229" s="39" t="s">
        <v>8360</v>
      </c>
      <c r="S2229" s="41">
        <f>(((J2229/60)/60)/24)+DATE(1970,1,1)</f>
        <v>41561.807349537034</v>
      </c>
      <c r="T2229" s="42">
        <f>(((I2229/60)/60)/24)+DATE(1970,1,1)</f>
        <v>41591.849016203705</v>
      </c>
    </row>
    <row r="2230" spans="1:20" customFormat="1" ht="43.5" x14ac:dyDescent="0.35">
      <c r="A2230" s="9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3" t="s">
        <v>8219</v>
      </c>
      <c r="G2230" s="3" t="s">
        <v>8236</v>
      </c>
      <c r="H2230" s="3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3" t="s">
        <v>8297</v>
      </c>
      <c r="O2230" s="12">
        <f>E2230/D2230</f>
        <v>11.744899999999999</v>
      </c>
      <c r="P2230" s="22">
        <f>IF(ISERROR(E2230/L2230),0,E2230/L2230)</f>
        <v>81.561805555555551</v>
      </c>
      <c r="Q2230" s="1" t="s">
        <v>8327</v>
      </c>
      <c r="R2230" s="39" t="s">
        <v>8360</v>
      </c>
      <c r="S2230" s="41">
        <f>(((J2230/60)/60)/24)+DATE(1970,1,1)</f>
        <v>42202.278194444443</v>
      </c>
      <c r="T2230" s="42">
        <f>(((I2230/60)/60)/24)+DATE(1970,1,1)</f>
        <v>42232.278194444443</v>
      </c>
    </row>
    <row r="2231" spans="1:20" customFormat="1" ht="43.5" x14ac:dyDescent="0.35">
      <c r="A2231" s="9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3" t="s">
        <v>8219</v>
      </c>
      <c r="G2231" s="3" t="s">
        <v>8224</v>
      </c>
      <c r="H2231" s="3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3" t="s">
        <v>8297</v>
      </c>
      <c r="O2231" s="12">
        <f>E2231/D2231</f>
        <v>1.7104755366949576</v>
      </c>
      <c r="P2231" s="22">
        <f>IF(ISERROR(E2231/L2231),0,E2231/L2231)</f>
        <v>25.42547309833024</v>
      </c>
      <c r="Q2231" s="1" t="s">
        <v>8327</v>
      </c>
      <c r="R2231" s="39" t="s">
        <v>8360</v>
      </c>
      <c r="S2231" s="41">
        <f>(((J2231/60)/60)/24)+DATE(1970,1,1)</f>
        <v>41484.664247685185</v>
      </c>
      <c r="T2231" s="42">
        <f>(((I2231/60)/60)/24)+DATE(1970,1,1)</f>
        <v>41520.166666666664</v>
      </c>
    </row>
    <row r="2232" spans="1:20" customFormat="1" ht="43.5" x14ac:dyDescent="0.35">
      <c r="A2232" s="9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3" t="s">
        <v>8219</v>
      </c>
      <c r="G2232" s="3" t="s">
        <v>8224</v>
      </c>
      <c r="H2232" s="3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3" t="s">
        <v>8297</v>
      </c>
      <c r="O2232" s="12">
        <f>E2232/D2232</f>
        <v>1.2595294117647058</v>
      </c>
      <c r="P2232" s="22">
        <f>IF(ISERROR(E2232/L2232),0,E2232/L2232)</f>
        <v>21.497991967871485</v>
      </c>
      <c r="Q2232" s="1" t="s">
        <v>8327</v>
      </c>
      <c r="R2232" s="39" t="s">
        <v>8360</v>
      </c>
      <c r="S2232" s="41">
        <f>(((J2232/60)/60)/24)+DATE(1970,1,1)</f>
        <v>41724.881099537037</v>
      </c>
      <c r="T2232" s="42">
        <f>(((I2232/60)/60)/24)+DATE(1970,1,1)</f>
        <v>41754.881099537037</v>
      </c>
    </row>
    <row r="2233" spans="1:20" customFormat="1" ht="43.5" x14ac:dyDescent="0.35">
      <c r="A2233" s="9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3" t="s">
        <v>8219</v>
      </c>
      <c r="G2233" s="3" t="s">
        <v>8224</v>
      </c>
      <c r="H2233" s="3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3" t="s">
        <v>8297</v>
      </c>
      <c r="O2233" s="12">
        <f>E2233/D2233</f>
        <v>12.121296000000001</v>
      </c>
      <c r="P2233" s="22">
        <f>IF(ISERROR(E2233/L2233),0,E2233/L2233)</f>
        <v>27.226630727762803</v>
      </c>
      <c r="Q2233" s="1" t="s">
        <v>8327</v>
      </c>
      <c r="R2233" s="39" t="s">
        <v>8360</v>
      </c>
      <c r="S2233" s="41">
        <f>(((J2233/60)/60)/24)+DATE(1970,1,1)</f>
        <v>41423.910891203705</v>
      </c>
      <c r="T2233" s="42">
        <f>(((I2233/60)/60)/24)+DATE(1970,1,1)</f>
        <v>41450.208333333336</v>
      </c>
    </row>
    <row r="2234" spans="1:20" customFormat="1" ht="43.5" x14ac:dyDescent="0.35">
      <c r="A2234" s="9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3" t="s">
        <v>8219</v>
      </c>
      <c r="G2234" s="3" t="s">
        <v>8224</v>
      </c>
      <c r="H2234" s="3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3" t="s">
        <v>8297</v>
      </c>
      <c r="O2234" s="12">
        <f>E2234/D2234</f>
        <v>4.9580000000000002</v>
      </c>
      <c r="P2234" s="22">
        <f>IF(ISERROR(E2234/L2234),0,E2234/L2234)</f>
        <v>25.091093117408906</v>
      </c>
      <c r="Q2234" s="1" t="s">
        <v>8327</v>
      </c>
      <c r="R2234" s="39" t="s">
        <v>8360</v>
      </c>
      <c r="S2234" s="41">
        <f>(((J2234/60)/60)/24)+DATE(1970,1,1)</f>
        <v>41806.794074074074</v>
      </c>
      <c r="T2234" s="42">
        <f>(((I2234/60)/60)/24)+DATE(1970,1,1)</f>
        <v>41839.125</v>
      </c>
    </row>
    <row r="2235" spans="1:20" customFormat="1" ht="43.5" x14ac:dyDescent="0.35">
      <c r="A2235" s="9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3" t="s">
        <v>8219</v>
      </c>
      <c r="G2235" s="3" t="s">
        <v>8225</v>
      </c>
      <c r="H2235" s="3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3" t="s">
        <v>8297</v>
      </c>
      <c r="O2235" s="12">
        <f>E2235/D2235</f>
        <v>3.3203999999999998</v>
      </c>
      <c r="P2235" s="22">
        <f>IF(ISERROR(E2235/L2235),0,E2235/L2235)</f>
        <v>21.230179028132991</v>
      </c>
      <c r="Q2235" s="1" t="s">
        <v>8327</v>
      </c>
      <c r="R2235" s="39" t="s">
        <v>8360</v>
      </c>
      <c r="S2235" s="41">
        <f>(((J2235/60)/60)/24)+DATE(1970,1,1)</f>
        <v>42331.378923611104</v>
      </c>
      <c r="T2235" s="42">
        <f>(((I2235/60)/60)/24)+DATE(1970,1,1)</f>
        <v>42352</v>
      </c>
    </row>
    <row r="2236" spans="1:20" customFormat="1" ht="43.5" x14ac:dyDescent="0.35">
      <c r="A2236" s="9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3" t="s">
        <v>8219</v>
      </c>
      <c r="G2236" s="3" t="s">
        <v>8224</v>
      </c>
      <c r="H2236" s="3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3" t="s">
        <v>8297</v>
      </c>
      <c r="O2236" s="12">
        <f>E2236/D2236</f>
        <v>11.65</v>
      </c>
      <c r="P2236" s="22">
        <f>IF(ISERROR(E2236/L2236),0,E2236/L2236)</f>
        <v>41.607142857142854</v>
      </c>
      <c r="Q2236" s="1" t="s">
        <v>8327</v>
      </c>
      <c r="R2236" s="39" t="s">
        <v>8360</v>
      </c>
      <c r="S2236" s="41">
        <f>(((J2236/60)/60)/24)+DATE(1970,1,1)</f>
        <v>42710.824618055558</v>
      </c>
      <c r="T2236" s="42">
        <f>(((I2236/60)/60)/24)+DATE(1970,1,1)</f>
        <v>42740.824618055558</v>
      </c>
    </row>
    <row r="2237" spans="1:20" customFormat="1" ht="29" x14ac:dyDescent="0.35">
      <c r="A2237" s="9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3" t="s">
        <v>8219</v>
      </c>
      <c r="G2237" s="3" t="s">
        <v>8229</v>
      </c>
      <c r="H2237" s="3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3" t="s">
        <v>8297</v>
      </c>
      <c r="O2237" s="12">
        <f>E2237/D2237</f>
        <v>1.5331538461538461</v>
      </c>
      <c r="P2237" s="22">
        <f>IF(ISERROR(E2237/L2237),0,E2237/L2237)</f>
        <v>135.58503401360545</v>
      </c>
      <c r="Q2237" s="1" t="s">
        <v>8327</v>
      </c>
      <c r="R2237" s="39" t="s">
        <v>8360</v>
      </c>
      <c r="S2237" s="41">
        <f>(((J2237/60)/60)/24)+DATE(1970,1,1)</f>
        <v>42062.022118055553</v>
      </c>
      <c r="T2237" s="42">
        <f>(((I2237/60)/60)/24)+DATE(1970,1,1)</f>
        <v>42091.980451388896</v>
      </c>
    </row>
    <row r="2238" spans="1:20" customFormat="1" ht="29" x14ac:dyDescent="0.35">
      <c r="A2238" s="9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3" t="s">
        <v>8219</v>
      </c>
      <c r="G2238" s="3" t="s">
        <v>8224</v>
      </c>
      <c r="H2238" s="3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3" t="s">
        <v>8297</v>
      </c>
      <c r="O2238" s="12">
        <f>E2238/D2238</f>
        <v>5.3710714285714287</v>
      </c>
      <c r="P2238" s="22">
        <f>IF(ISERROR(E2238/L2238),0,E2238/L2238)</f>
        <v>22.116176470588236</v>
      </c>
      <c r="Q2238" s="1" t="s">
        <v>8327</v>
      </c>
      <c r="R2238" s="39" t="s">
        <v>8360</v>
      </c>
      <c r="S2238" s="41">
        <f>(((J2238/60)/60)/24)+DATE(1970,1,1)</f>
        <v>42371.617164351846</v>
      </c>
      <c r="T2238" s="42">
        <f>(((I2238/60)/60)/24)+DATE(1970,1,1)</f>
        <v>42401.617164351846</v>
      </c>
    </row>
    <row r="2239" spans="1:20" customFormat="1" ht="43.5" x14ac:dyDescent="0.35">
      <c r="A2239" s="9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3" t="s">
        <v>8219</v>
      </c>
      <c r="G2239" s="3" t="s">
        <v>8224</v>
      </c>
      <c r="H2239" s="3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3" t="s">
        <v>8297</v>
      </c>
      <c r="O2239" s="12">
        <f>E2239/D2239</f>
        <v>3.5292777777777777</v>
      </c>
      <c r="P2239" s="22">
        <f>IF(ISERROR(E2239/L2239),0,E2239/L2239)</f>
        <v>64.625635808748726</v>
      </c>
      <c r="Q2239" s="1" t="s">
        <v>8327</v>
      </c>
      <c r="R2239" s="39" t="s">
        <v>8360</v>
      </c>
      <c r="S2239" s="41">
        <f>(((J2239/60)/60)/24)+DATE(1970,1,1)</f>
        <v>41915.003275462965</v>
      </c>
      <c r="T2239" s="42">
        <f>(((I2239/60)/60)/24)+DATE(1970,1,1)</f>
        <v>41955.332638888889</v>
      </c>
    </row>
    <row r="2240" spans="1:20" customFormat="1" ht="29" x14ac:dyDescent="0.35">
      <c r="A2240" s="9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3" t="s">
        <v>8219</v>
      </c>
      <c r="G2240" s="3" t="s">
        <v>8236</v>
      </c>
      <c r="H2240" s="3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3" t="s">
        <v>8297</v>
      </c>
      <c r="O2240" s="12">
        <f>E2240/D2240</f>
        <v>1.3740000000000001</v>
      </c>
      <c r="P2240" s="22">
        <f>IF(ISERROR(E2240/L2240),0,E2240/L2240)</f>
        <v>69.569620253164558</v>
      </c>
      <c r="Q2240" s="1" t="s">
        <v>8327</v>
      </c>
      <c r="R2240" s="39" t="s">
        <v>8360</v>
      </c>
      <c r="S2240" s="41">
        <f>(((J2240/60)/60)/24)+DATE(1970,1,1)</f>
        <v>42774.621712962966</v>
      </c>
      <c r="T2240" s="42">
        <f>(((I2240/60)/60)/24)+DATE(1970,1,1)</f>
        <v>42804.621712962966</v>
      </c>
    </row>
    <row r="2241" spans="1:20" customFormat="1" ht="29" x14ac:dyDescent="0.35">
      <c r="A2241" s="9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3" t="s">
        <v>8219</v>
      </c>
      <c r="G2241" s="3" t="s">
        <v>8224</v>
      </c>
      <c r="H2241" s="3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3" t="s">
        <v>8297</v>
      </c>
      <c r="O2241" s="12">
        <f>E2241/D2241</f>
        <v>1.2802667999999999</v>
      </c>
      <c r="P2241" s="22">
        <f>IF(ISERROR(E2241/L2241),0,E2241/L2241)</f>
        <v>75.133028169014082</v>
      </c>
      <c r="Q2241" s="1" t="s">
        <v>8327</v>
      </c>
      <c r="R2241" s="39" t="s">
        <v>8360</v>
      </c>
      <c r="S2241" s="41">
        <f>(((J2241/60)/60)/24)+DATE(1970,1,1)</f>
        <v>41572.958495370374</v>
      </c>
      <c r="T2241" s="42">
        <f>(((I2241/60)/60)/24)+DATE(1970,1,1)</f>
        <v>41609.168055555558</v>
      </c>
    </row>
    <row r="2242" spans="1:20" customFormat="1" ht="43.5" x14ac:dyDescent="0.35">
      <c r="A2242" s="9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3" t="s">
        <v>8219</v>
      </c>
      <c r="G2242" s="3" t="s">
        <v>8224</v>
      </c>
      <c r="H2242" s="3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3" t="s">
        <v>8297</v>
      </c>
      <c r="O2242" s="12">
        <f>E2242/D2242</f>
        <v>2.7067999999999999</v>
      </c>
      <c r="P2242" s="22">
        <f>IF(ISERROR(E2242/L2242),0,E2242/L2242)</f>
        <v>140.97916666666666</v>
      </c>
      <c r="Q2242" s="1" t="s">
        <v>8327</v>
      </c>
      <c r="R2242" s="39" t="s">
        <v>8360</v>
      </c>
      <c r="S2242" s="41">
        <f>(((J2242/60)/60)/24)+DATE(1970,1,1)</f>
        <v>42452.825740740736</v>
      </c>
      <c r="T2242" s="42">
        <f>(((I2242/60)/60)/24)+DATE(1970,1,1)</f>
        <v>42482.825740740736</v>
      </c>
    </row>
    <row r="2243" spans="1:20" customFormat="1" ht="43.5" x14ac:dyDescent="0.35">
      <c r="A2243" s="9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3" t="s">
        <v>8219</v>
      </c>
      <c r="G2243" s="3" t="s">
        <v>8225</v>
      </c>
      <c r="H2243" s="3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3" t="s">
        <v>8297</v>
      </c>
      <c r="O2243" s="12">
        <f>E2243/D2243</f>
        <v>8.0640000000000001</v>
      </c>
      <c r="P2243" s="22">
        <f>IF(ISERROR(E2243/L2243),0,E2243/L2243)</f>
        <v>49.472392638036808</v>
      </c>
      <c r="Q2243" s="1" t="s">
        <v>8327</v>
      </c>
      <c r="R2243" s="39" t="s">
        <v>8360</v>
      </c>
      <c r="S2243" s="41">
        <f>(((J2243/60)/60)/24)+DATE(1970,1,1)</f>
        <v>42766.827546296292</v>
      </c>
      <c r="T2243" s="42">
        <f>(((I2243/60)/60)/24)+DATE(1970,1,1)</f>
        <v>42796.827546296292</v>
      </c>
    </row>
    <row r="2244" spans="1:20" customFormat="1" ht="29" x14ac:dyDescent="0.35">
      <c r="A2244" s="9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3" t="s">
        <v>8219</v>
      </c>
      <c r="G2244" s="3" t="s">
        <v>8224</v>
      </c>
      <c r="H2244" s="3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3" t="s">
        <v>8297</v>
      </c>
      <c r="O2244" s="12">
        <f>E2244/D2244</f>
        <v>13.600976000000001</v>
      </c>
      <c r="P2244" s="22">
        <f>IF(ISERROR(E2244/L2244),0,E2244/L2244)</f>
        <v>53.865251485148519</v>
      </c>
      <c r="Q2244" s="1" t="s">
        <v>8327</v>
      </c>
      <c r="R2244" s="39" t="s">
        <v>8360</v>
      </c>
      <c r="S2244" s="41">
        <f>(((J2244/60)/60)/24)+DATE(1970,1,1)</f>
        <v>41569.575613425928</v>
      </c>
      <c r="T2244" s="42">
        <f>(((I2244/60)/60)/24)+DATE(1970,1,1)</f>
        <v>41605.126388888886</v>
      </c>
    </row>
    <row r="2245" spans="1:20" customFormat="1" ht="43.5" x14ac:dyDescent="0.35">
      <c r="A2245" s="9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3" t="s">
        <v>8219</v>
      </c>
      <c r="G2245" s="3" t="s">
        <v>8224</v>
      </c>
      <c r="H2245" s="3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3" t="s">
        <v>8297</v>
      </c>
      <c r="O2245" s="12">
        <f>E2245/D2245</f>
        <v>9302.5</v>
      </c>
      <c r="P2245" s="22">
        <f>IF(ISERROR(E2245/L2245),0,E2245/L2245)</f>
        <v>4.5712530712530715</v>
      </c>
      <c r="Q2245" s="1" t="s">
        <v>8327</v>
      </c>
      <c r="R2245" s="39" t="s">
        <v>8360</v>
      </c>
      <c r="S2245" s="41">
        <f>(((J2245/60)/60)/24)+DATE(1970,1,1)</f>
        <v>42800.751041666663</v>
      </c>
      <c r="T2245" s="42">
        <f>(((I2245/60)/60)/24)+DATE(1970,1,1)</f>
        <v>42807.125</v>
      </c>
    </row>
    <row r="2246" spans="1:20" customFormat="1" ht="43.5" x14ac:dyDescent="0.35">
      <c r="A2246" s="9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3" t="s">
        <v>8219</v>
      </c>
      <c r="G2246" s="3" t="s">
        <v>8224</v>
      </c>
      <c r="H2246" s="3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3" t="s">
        <v>8297</v>
      </c>
      <c r="O2246" s="12">
        <f>E2246/D2246</f>
        <v>3.7702</v>
      </c>
      <c r="P2246" s="22">
        <f>IF(ISERROR(E2246/L2246),0,E2246/L2246)</f>
        <v>65.00344827586207</v>
      </c>
      <c r="Q2246" s="1" t="s">
        <v>8327</v>
      </c>
      <c r="R2246" s="39" t="s">
        <v>8360</v>
      </c>
      <c r="S2246" s="41">
        <f>(((J2246/60)/60)/24)+DATE(1970,1,1)</f>
        <v>42647.818819444445</v>
      </c>
      <c r="T2246" s="42">
        <f>(((I2246/60)/60)/24)+DATE(1970,1,1)</f>
        <v>42659.854166666672</v>
      </c>
    </row>
    <row r="2247" spans="1:20" customFormat="1" ht="43.5" x14ac:dyDescent="0.35">
      <c r="A2247" s="9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3" t="s">
        <v>8219</v>
      </c>
      <c r="G2247" s="3" t="s">
        <v>8224</v>
      </c>
      <c r="H2247" s="3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3" t="s">
        <v>8297</v>
      </c>
      <c r="O2247" s="12">
        <f>E2247/D2247</f>
        <v>26.47025</v>
      </c>
      <c r="P2247" s="22">
        <f>IF(ISERROR(E2247/L2247),0,E2247/L2247)</f>
        <v>53.475252525252522</v>
      </c>
      <c r="Q2247" s="1" t="s">
        <v>8327</v>
      </c>
      <c r="R2247" s="39" t="s">
        <v>8360</v>
      </c>
      <c r="S2247" s="41">
        <f>(((J2247/60)/60)/24)+DATE(1970,1,1)</f>
        <v>41660.708530092597</v>
      </c>
      <c r="T2247" s="42">
        <f>(((I2247/60)/60)/24)+DATE(1970,1,1)</f>
        <v>41691.75</v>
      </c>
    </row>
    <row r="2248" spans="1:20" customFormat="1" ht="43.5" x14ac:dyDescent="0.35">
      <c r="A2248" s="9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3" t="s">
        <v>8219</v>
      </c>
      <c r="G2248" s="3" t="s">
        <v>8225</v>
      </c>
      <c r="H2248" s="3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3" t="s">
        <v>8297</v>
      </c>
      <c r="O2248" s="12">
        <f>E2248/D2248</f>
        <v>1.0012000000000001</v>
      </c>
      <c r="P2248" s="22">
        <f>IF(ISERROR(E2248/L2248),0,E2248/L2248)</f>
        <v>43.912280701754383</v>
      </c>
      <c r="Q2248" s="1" t="s">
        <v>8327</v>
      </c>
      <c r="R2248" s="39" t="s">
        <v>8360</v>
      </c>
      <c r="S2248" s="41">
        <f>(((J2248/60)/60)/24)+DATE(1970,1,1)</f>
        <v>42221.79178240741</v>
      </c>
      <c r="T2248" s="42">
        <f>(((I2248/60)/60)/24)+DATE(1970,1,1)</f>
        <v>42251.79178240741</v>
      </c>
    </row>
    <row r="2249" spans="1:20" customFormat="1" ht="29" x14ac:dyDescent="0.35">
      <c r="A2249" s="9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3" t="s">
        <v>8219</v>
      </c>
      <c r="G2249" s="3" t="s">
        <v>8224</v>
      </c>
      <c r="H2249" s="3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3" t="s">
        <v>8297</v>
      </c>
      <c r="O2249" s="12">
        <f>E2249/D2249</f>
        <v>1.0445405405405406</v>
      </c>
      <c r="P2249" s="22">
        <f>IF(ISERROR(E2249/L2249),0,E2249/L2249)</f>
        <v>50.852631578947367</v>
      </c>
      <c r="Q2249" s="1" t="s">
        <v>8327</v>
      </c>
      <c r="R2249" s="39" t="s">
        <v>8360</v>
      </c>
      <c r="S2249" s="41">
        <f>(((J2249/60)/60)/24)+DATE(1970,1,1)</f>
        <v>42200.666261574079</v>
      </c>
      <c r="T2249" s="42">
        <f>(((I2249/60)/60)/24)+DATE(1970,1,1)</f>
        <v>42214.666261574079</v>
      </c>
    </row>
    <row r="2250" spans="1:20" customFormat="1" ht="43.5" x14ac:dyDescent="0.35">
      <c r="A2250" s="9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3" t="s">
        <v>8219</v>
      </c>
      <c r="G2250" s="3" t="s">
        <v>8225</v>
      </c>
      <c r="H2250" s="3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3" t="s">
        <v>8297</v>
      </c>
      <c r="O2250" s="12">
        <f>E2250/D2250</f>
        <v>1.0721428571428571</v>
      </c>
      <c r="P2250" s="22">
        <f>IF(ISERROR(E2250/L2250),0,E2250/L2250)</f>
        <v>58.6328125</v>
      </c>
      <c r="Q2250" s="1" t="s">
        <v>8327</v>
      </c>
      <c r="R2250" s="39" t="s">
        <v>8360</v>
      </c>
      <c r="S2250" s="41">
        <f>(((J2250/60)/60)/24)+DATE(1970,1,1)</f>
        <v>42688.875902777778</v>
      </c>
      <c r="T2250" s="42">
        <f>(((I2250/60)/60)/24)+DATE(1970,1,1)</f>
        <v>42718.875902777778</v>
      </c>
    </row>
    <row r="2251" spans="1:20" customFormat="1" ht="29" x14ac:dyDescent="0.35">
      <c r="A2251" s="9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3" t="s">
        <v>8219</v>
      </c>
      <c r="G2251" s="3" t="s">
        <v>8224</v>
      </c>
      <c r="H2251" s="3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3" t="s">
        <v>8297</v>
      </c>
      <c r="O2251" s="12">
        <f>E2251/D2251</f>
        <v>1.6877142857142857</v>
      </c>
      <c r="P2251" s="22">
        <f>IF(ISERROR(E2251/L2251),0,E2251/L2251)</f>
        <v>32.81666666666667</v>
      </c>
      <c r="Q2251" s="1" t="s">
        <v>8327</v>
      </c>
      <c r="R2251" s="39" t="s">
        <v>8360</v>
      </c>
      <c r="S2251" s="41">
        <f>(((J2251/60)/60)/24)+DATE(1970,1,1)</f>
        <v>41336.703298611108</v>
      </c>
      <c r="T2251" s="42">
        <f>(((I2251/60)/60)/24)+DATE(1970,1,1)</f>
        <v>41366.661631944444</v>
      </c>
    </row>
    <row r="2252" spans="1:20" customFormat="1" ht="43.5" x14ac:dyDescent="0.35">
      <c r="A2252" s="9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3" t="s">
        <v>8219</v>
      </c>
      <c r="G2252" s="3" t="s">
        <v>8224</v>
      </c>
      <c r="H2252" s="3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3" t="s">
        <v>8297</v>
      </c>
      <c r="O2252" s="12">
        <f>E2252/D2252</f>
        <v>9.7511200000000002</v>
      </c>
      <c r="P2252" s="22">
        <f>IF(ISERROR(E2252/L2252),0,E2252/L2252)</f>
        <v>426.93169877408059</v>
      </c>
      <c r="Q2252" s="1" t="s">
        <v>8327</v>
      </c>
      <c r="R2252" s="39" t="s">
        <v>8360</v>
      </c>
      <c r="S2252" s="41">
        <f>(((J2252/60)/60)/24)+DATE(1970,1,1)</f>
        <v>42677.005474537036</v>
      </c>
      <c r="T2252" s="42">
        <f>(((I2252/60)/60)/24)+DATE(1970,1,1)</f>
        <v>42707.0471412037</v>
      </c>
    </row>
    <row r="2253" spans="1:20" customFormat="1" ht="43.5" x14ac:dyDescent="0.35">
      <c r="A2253" s="9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3" t="s">
        <v>8219</v>
      </c>
      <c r="G2253" s="3" t="s">
        <v>8224</v>
      </c>
      <c r="H2253" s="3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3" t="s">
        <v>8297</v>
      </c>
      <c r="O2253" s="12">
        <f>E2253/D2253</f>
        <v>1.3444929411764706</v>
      </c>
      <c r="P2253" s="22">
        <f>IF(ISERROR(E2253/L2253),0,E2253/L2253)</f>
        <v>23.808729166666669</v>
      </c>
      <c r="Q2253" s="1" t="s">
        <v>8327</v>
      </c>
      <c r="R2253" s="39" t="s">
        <v>8360</v>
      </c>
      <c r="S2253" s="41">
        <f>(((J2253/60)/60)/24)+DATE(1970,1,1)</f>
        <v>41846.34579861111</v>
      </c>
      <c r="T2253" s="42">
        <f>(((I2253/60)/60)/24)+DATE(1970,1,1)</f>
        <v>41867.34579861111</v>
      </c>
    </row>
    <row r="2254" spans="1:20" customFormat="1" ht="43.5" x14ac:dyDescent="0.35">
      <c r="A2254" s="9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3" t="s">
        <v>8219</v>
      </c>
      <c r="G2254" s="3" t="s">
        <v>8227</v>
      </c>
      <c r="H2254" s="3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3" t="s">
        <v>8297</v>
      </c>
      <c r="O2254" s="12">
        <f>E2254/D2254</f>
        <v>2.722777777777778</v>
      </c>
      <c r="P2254" s="22">
        <f>IF(ISERROR(E2254/L2254),0,E2254/L2254)</f>
        <v>98.413654618473899</v>
      </c>
      <c r="Q2254" s="1" t="s">
        <v>8327</v>
      </c>
      <c r="R2254" s="39" t="s">
        <v>8360</v>
      </c>
      <c r="S2254" s="41">
        <f>(((J2254/60)/60)/24)+DATE(1970,1,1)</f>
        <v>42573.327986111108</v>
      </c>
      <c r="T2254" s="42">
        <f>(((I2254/60)/60)/24)+DATE(1970,1,1)</f>
        <v>42588.327986111108</v>
      </c>
    </row>
    <row r="2255" spans="1:20" customFormat="1" ht="43.5" x14ac:dyDescent="0.35">
      <c r="A2255" s="9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3" t="s">
        <v>8219</v>
      </c>
      <c r="G2255" s="3" t="s">
        <v>8224</v>
      </c>
      <c r="H2255" s="3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3" t="s">
        <v>8297</v>
      </c>
      <c r="O2255" s="12">
        <f>E2255/D2255</f>
        <v>1.1268750000000001</v>
      </c>
      <c r="P2255" s="22">
        <f>IF(ISERROR(E2255/L2255),0,E2255/L2255)</f>
        <v>107.32142857142857</v>
      </c>
      <c r="Q2255" s="1" t="s">
        <v>8327</v>
      </c>
      <c r="R2255" s="39" t="s">
        <v>8360</v>
      </c>
      <c r="S2255" s="41">
        <f>(((J2255/60)/60)/24)+DATE(1970,1,1)</f>
        <v>42296.631331018521</v>
      </c>
      <c r="T2255" s="42">
        <f>(((I2255/60)/60)/24)+DATE(1970,1,1)</f>
        <v>42326.672997685186</v>
      </c>
    </row>
    <row r="2256" spans="1:20" customFormat="1" ht="29" x14ac:dyDescent="0.35">
      <c r="A2256" s="9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3" t="s">
        <v>8219</v>
      </c>
      <c r="G2256" s="3" t="s">
        <v>8224</v>
      </c>
      <c r="H2256" s="3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3" t="s">
        <v>8297</v>
      </c>
      <c r="O2256" s="12">
        <f>E2256/D2256</f>
        <v>4.5979999999999999</v>
      </c>
      <c r="P2256" s="22">
        <f>IF(ISERROR(E2256/L2256),0,E2256/L2256)</f>
        <v>11.67005076142132</v>
      </c>
      <c r="Q2256" s="1" t="s">
        <v>8327</v>
      </c>
      <c r="R2256" s="39" t="s">
        <v>8360</v>
      </c>
      <c r="S2256" s="41">
        <f>(((J2256/60)/60)/24)+DATE(1970,1,1)</f>
        <v>42752.647777777776</v>
      </c>
      <c r="T2256" s="42">
        <f>(((I2256/60)/60)/24)+DATE(1970,1,1)</f>
        <v>42759.647777777776</v>
      </c>
    </row>
    <row r="2257" spans="1:20" customFormat="1" ht="29" x14ac:dyDescent="0.35">
      <c r="A2257" s="9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3" t="s">
        <v>8219</v>
      </c>
      <c r="G2257" s="3" t="s">
        <v>8224</v>
      </c>
      <c r="H2257" s="3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3" t="s">
        <v>8297</v>
      </c>
      <c r="O2257" s="12">
        <f>E2257/D2257</f>
        <v>2.8665822784810127</v>
      </c>
      <c r="P2257" s="22">
        <f>IF(ISERROR(E2257/L2257),0,E2257/L2257)</f>
        <v>41.782287822878232</v>
      </c>
      <c r="Q2257" s="1" t="s">
        <v>8327</v>
      </c>
      <c r="R2257" s="39" t="s">
        <v>8360</v>
      </c>
      <c r="S2257" s="41">
        <f>(((J2257/60)/60)/24)+DATE(1970,1,1)</f>
        <v>42467.951979166668</v>
      </c>
      <c r="T2257" s="42">
        <f>(((I2257/60)/60)/24)+DATE(1970,1,1)</f>
        <v>42497.951979166668</v>
      </c>
    </row>
    <row r="2258" spans="1:20" customFormat="1" ht="43.5" x14ac:dyDescent="0.35">
      <c r="A2258" s="9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3" t="s">
        <v>8219</v>
      </c>
      <c r="G2258" s="3" t="s">
        <v>8225</v>
      </c>
      <c r="H2258" s="3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3" t="s">
        <v>8297</v>
      </c>
      <c r="O2258" s="12">
        <f>E2258/D2258</f>
        <v>2.2270833333333333</v>
      </c>
      <c r="P2258" s="22">
        <f>IF(ISERROR(E2258/L2258),0,E2258/L2258)</f>
        <v>21.38</v>
      </c>
      <c r="Q2258" s="1" t="s">
        <v>8327</v>
      </c>
      <c r="R2258" s="39" t="s">
        <v>8360</v>
      </c>
      <c r="S2258" s="41">
        <f>(((J2258/60)/60)/24)+DATE(1970,1,1)</f>
        <v>42682.451921296291</v>
      </c>
      <c r="T2258" s="42">
        <f>(((I2258/60)/60)/24)+DATE(1970,1,1)</f>
        <v>42696.451921296291</v>
      </c>
    </row>
    <row r="2259" spans="1:20" customFormat="1" ht="43.5" x14ac:dyDescent="0.35">
      <c r="A2259" s="9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3" t="s">
        <v>8219</v>
      </c>
      <c r="G2259" s="3" t="s">
        <v>8225</v>
      </c>
      <c r="H2259" s="3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3" t="s">
        <v>8297</v>
      </c>
      <c r="O2259" s="12">
        <f>E2259/D2259</f>
        <v>6.3613999999999997</v>
      </c>
      <c r="P2259" s="22">
        <f>IF(ISERROR(E2259/L2259),0,E2259/L2259)</f>
        <v>94.103550295857985</v>
      </c>
      <c r="Q2259" s="1" t="s">
        <v>8327</v>
      </c>
      <c r="R2259" s="39" t="s">
        <v>8360</v>
      </c>
      <c r="S2259" s="41">
        <f>(((J2259/60)/60)/24)+DATE(1970,1,1)</f>
        <v>42505.936678240745</v>
      </c>
      <c r="T2259" s="42">
        <f>(((I2259/60)/60)/24)+DATE(1970,1,1)</f>
        <v>42540.958333333328</v>
      </c>
    </row>
    <row r="2260" spans="1:20" customFormat="1" ht="29" x14ac:dyDescent="0.35">
      <c r="A2260" s="9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3" t="s">
        <v>8219</v>
      </c>
      <c r="G2260" s="3" t="s">
        <v>8224</v>
      </c>
      <c r="H2260" s="3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3" t="s">
        <v>8297</v>
      </c>
      <c r="O2260" s="12">
        <f>E2260/D2260</f>
        <v>1.4650000000000001</v>
      </c>
      <c r="P2260" s="22">
        <f>IF(ISERROR(E2260/L2260),0,E2260/L2260)</f>
        <v>15.721951219512196</v>
      </c>
      <c r="Q2260" s="1" t="s">
        <v>8327</v>
      </c>
      <c r="R2260" s="39" t="s">
        <v>8360</v>
      </c>
      <c r="S2260" s="41">
        <f>(((J2260/60)/60)/24)+DATE(1970,1,1)</f>
        <v>42136.75100694444</v>
      </c>
      <c r="T2260" s="42">
        <f>(((I2260/60)/60)/24)+DATE(1970,1,1)</f>
        <v>42166.75100694444</v>
      </c>
    </row>
    <row r="2261" spans="1:20" customFormat="1" ht="43.5" x14ac:dyDescent="0.35">
      <c r="A2261" s="9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3" t="s">
        <v>8219</v>
      </c>
      <c r="G2261" s="3" t="s">
        <v>8225</v>
      </c>
      <c r="H2261" s="3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3" t="s">
        <v>8297</v>
      </c>
      <c r="O2261" s="12">
        <f>E2261/D2261</f>
        <v>18.670999999999999</v>
      </c>
      <c r="P2261" s="22">
        <f>IF(ISERROR(E2261/L2261),0,E2261/L2261)</f>
        <v>90.635922330097088</v>
      </c>
      <c r="Q2261" s="1" t="s">
        <v>8327</v>
      </c>
      <c r="R2261" s="39" t="s">
        <v>8360</v>
      </c>
      <c r="S2261" s="41">
        <f>(((J2261/60)/60)/24)+DATE(1970,1,1)</f>
        <v>42702.804814814815</v>
      </c>
      <c r="T2261" s="42">
        <f>(((I2261/60)/60)/24)+DATE(1970,1,1)</f>
        <v>42712.804814814815</v>
      </c>
    </row>
    <row r="2262" spans="1:20" customFormat="1" ht="43.5" x14ac:dyDescent="0.35">
      <c r="A2262" s="9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3" t="s">
        <v>8219</v>
      </c>
      <c r="G2262" s="3" t="s">
        <v>8224</v>
      </c>
      <c r="H2262" s="3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3" t="s">
        <v>8297</v>
      </c>
      <c r="O2262" s="12">
        <f>E2262/D2262</f>
        <v>3.2692000000000001</v>
      </c>
      <c r="P2262" s="22">
        <f>IF(ISERROR(E2262/L2262),0,E2262/L2262)</f>
        <v>97.297619047619051</v>
      </c>
      <c r="Q2262" s="1" t="s">
        <v>8327</v>
      </c>
      <c r="R2262" s="39" t="s">
        <v>8360</v>
      </c>
      <c r="S2262" s="41">
        <f>(((J2262/60)/60)/24)+DATE(1970,1,1)</f>
        <v>41695.016782407409</v>
      </c>
      <c r="T2262" s="42">
        <f>(((I2262/60)/60)/24)+DATE(1970,1,1)</f>
        <v>41724.975115740745</v>
      </c>
    </row>
    <row r="2263" spans="1:20" customFormat="1" ht="43.5" x14ac:dyDescent="0.35">
      <c r="A2263" s="9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3" t="s">
        <v>8219</v>
      </c>
      <c r="G2263" s="3" t="s">
        <v>8226</v>
      </c>
      <c r="H2263" s="3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3" t="s">
        <v>8297</v>
      </c>
      <c r="O2263" s="12">
        <f>E2263/D2263</f>
        <v>7.7949999999999999</v>
      </c>
      <c r="P2263" s="22">
        <f>IF(ISERROR(E2263/L2263),0,E2263/L2263)</f>
        <v>37.11904761904762</v>
      </c>
      <c r="Q2263" s="1" t="s">
        <v>8327</v>
      </c>
      <c r="R2263" s="39" t="s">
        <v>8360</v>
      </c>
      <c r="S2263" s="41">
        <f>(((J2263/60)/60)/24)+DATE(1970,1,1)</f>
        <v>42759.724768518514</v>
      </c>
      <c r="T2263" s="42">
        <f>(((I2263/60)/60)/24)+DATE(1970,1,1)</f>
        <v>42780.724768518514</v>
      </c>
    </row>
    <row r="2264" spans="1:20" customFormat="1" ht="29" x14ac:dyDescent="0.35">
      <c r="A2264" s="9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3" t="s">
        <v>8219</v>
      </c>
      <c r="G2264" s="3" t="s">
        <v>8224</v>
      </c>
      <c r="H2264" s="3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3" t="s">
        <v>8297</v>
      </c>
      <c r="O2264" s="12">
        <f>E2264/D2264</f>
        <v>1.5415151515151515</v>
      </c>
      <c r="P2264" s="22">
        <f>IF(ISERROR(E2264/L2264),0,E2264/L2264)</f>
        <v>28.104972375690608</v>
      </c>
      <c r="Q2264" s="1" t="s">
        <v>8327</v>
      </c>
      <c r="R2264" s="39" t="s">
        <v>8360</v>
      </c>
      <c r="S2264" s="41">
        <f>(((J2264/60)/60)/24)+DATE(1970,1,1)</f>
        <v>41926.585162037038</v>
      </c>
      <c r="T2264" s="42">
        <f>(((I2264/60)/60)/24)+DATE(1970,1,1)</f>
        <v>41961</v>
      </c>
    </row>
    <row r="2265" spans="1:20" customFormat="1" ht="43.5" x14ac:dyDescent="0.35">
      <c r="A2265" s="9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3" t="s">
        <v>8219</v>
      </c>
      <c r="G2265" s="3" t="s">
        <v>8235</v>
      </c>
      <c r="H2265" s="3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3" t="s">
        <v>8297</v>
      </c>
      <c r="O2265" s="12">
        <f>E2265/D2265</f>
        <v>1.1554666666666666</v>
      </c>
      <c r="P2265" s="22">
        <f>IF(ISERROR(E2265/L2265),0,E2265/L2265)</f>
        <v>144.43333333333334</v>
      </c>
      <c r="Q2265" s="1" t="s">
        <v>8327</v>
      </c>
      <c r="R2265" s="39" t="s">
        <v>8360</v>
      </c>
      <c r="S2265" s="41">
        <f>(((J2265/60)/60)/24)+DATE(1970,1,1)</f>
        <v>42014.832326388889</v>
      </c>
      <c r="T2265" s="42">
        <f>(((I2265/60)/60)/24)+DATE(1970,1,1)</f>
        <v>42035.832326388889</v>
      </c>
    </row>
    <row r="2266" spans="1:20" customFormat="1" ht="43.5" x14ac:dyDescent="0.35">
      <c r="A2266" s="9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3" t="s">
        <v>8219</v>
      </c>
      <c r="G2266" s="3" t="s">
        <v>8224</v>
      </c>
      <c r="H2266" s="3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3" t="s">
        <v>8297</v>
      </c>
      <c r="O2266" s="12">
        <f>E2266/D2266</f>
        <v>1.8003333333333333</v>
      </c>
      <c r="P2266" s="22">
        <f>IF(ISERROR(E2266/L2266),0,E2266/L2266)</f>
        <v>24.274157303370785</v>
      </c>
      <c r="Q2266" s="1" t="s">
        <v>8327</v>
      </c>
      <c r="R2266" s="39" t="s">
        <v>8360</v>
      </c>
      <c r="S2266" s="41">
        <f>(((J2266/60)/60)/24)+DATE(1970,1,1)</f>
        <v>42496.582337962958</v>
      </c>
      <c r="T2266" s="42">
        <f>(((I2266/60)/60)/24)+DATE(1970,1,1)</f>
        <v>42513.125</v>
      </c>
    </row>
    <row r="2267" spans="1:20" customFormat="1" ht="43.5" x14ac:dyDescent="0.35">
      <c r="A2267" s="9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3" t="s">
        <v>8219</v>
      </c>
      <c r="G2267" s="3" t="s">
        <v>8225</v>
      </c>
      <c r="H2267" s="3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3" t="s">
        <v>8297</v>
      </c>
      <c r="O2267" s="12">
        <f>E2267/D2267</f>
        <v>2.9849999999999999</v>
      </c>
      <c r="P2267" s="22">
        <f>IF(ISERROR(E2267/L2267),0,E2267/L2267)</f>
        <v>35.117647058823529</v>
      </c>
      <c r="Q2267" s="1" t="s">
        <v>8327</v>
      </c>
      <c r="R2267" s="39" t="s">
        <v>8360</v>
      </c>
      <c r="S2267" s="41">
        <f>(((J2267/60)/60)/24)+DATE(1970,1,1)</f>
        <v>42689.853090277778</v>
      </c>
      <c r="T2267" s="42">
        <f>(((I2267/60)/60)/24)+DATE(1970,1,1)</f>
        <v>42696.853090277778</v>
      </c>
    </row>
    <row r="2268" spans="1:20" customFormat="1" ht="29" x14ac:dyDescent="0.35">
      <c r="A2268" s="9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3" t="s">
        <v>8219</v>
      </c>
      <c r="G2268" s="3" t="s">
        <v>8224</v>
      </c>
      <c r="H2268" s="3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3" t="s">
        <v>8297</v>
      </c>
      <c r="O2268" s="12">
        <f>E2268/D2268</f>
        <v>3.2026666666666666</v>
      </c>
      <c r="P2268" s="22">
        <f>IF(ISERROR(E2268/L2268),0,E2268/L2268)</f>
        <v>24.762886597938145</v>
      </c>
      <c r="Q2268" s="1" t="s">
        <v>8327</v>
      </c>
      <c r="R2268" s="39" t="s">
        <v>8360</v>
      </c>
      <c r="S2268" s="41">
        <f>(((J2268/60)/60)/24)+DATE(1970,1,1)</f>
        <v>42469.874907407408</v>
      </c>
      <c r="T2268" s="42">
        <f>(((I2268/60)/60)/24)+DATE(1970,1,1)</f>
        <v>42487.083333333328</v>
      </c>
    </row>
    <row r="2269" spans="1:20" customFormat="1" ht="43.5" x14ac:dyDescent="0.35">
      <c r="A2269" s="9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3" t="s">
        <v>8219</v>
      </c>
      <c r="G2269" s="3" t="s">
        <v>8224</v>
      </c>
      <c r="H2269" s="3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3" t="s">
        <v>8297</v>
      </c>
      <c r="O2269" s="12">
        <f>E2269/D2269</f>
        <v>3.80525</v>
      </c>
      <c r="P2269" s="22">
        <f>IF(ISERROR(E2269/L2269),0,E2269/L2269)</f>
        <v>188.37871287128712</v>
      </c>
      <c r="Q2269" s="1" t="s">
        <v>8327</v>
      </c>
      <c r="R2269" s="39" t="s">
        <v>8360</v>
      </c>
      <c r="S2269" s="41">
        <f>(((J2269/60)/60)/24)+DATE(1970,1,1)</f>
        <v>41968.829826388886</v>
      </c>
      <c r="T2269" s="42">
        <f>(((I2269/60)/60)/24)+DATE(1970,1,1)</f>
        <v>41994.041666666672</v>
      </c>
    </row>
    <row r="2270" spans="1:20" customFormat="1" ht="43.5" x14ac:dyDescent="0.35">
      <c r="A2270" s="9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3" t="s">
        <v>8219</v>
      </c>
      <c r="G2270" s="3" t="s">
        <v>8224</v>
      </c>
      <c r="H2270" s="3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3" t="s">
        <v>8297</v>
      </c>
      <c r="O2270" s="12">
        <f>E2270/D2270</f>
        <v>1.026</v>
      </c>
      <c r="P2270" s="22">
        <f>IF(ISERROR(E2270/L2270),0,E2270/L2270)</f>
        <v>148.08247422680412</v>
      </c>
      <c r="Q2270" s="1" t="s">
        <v>8327</v>
      </c>
      <c r="R2270" s="39" t="s">
        <v>8360</v>
      </c>
      <c r="S2270" s="41">
        <f>(((J2270/60)/60)/24)+DATE(1970,1,1)</f>
        <v>42776.082349537035</v>
      </c>
      <c r="T2270" s="42">
        <f>(((I2270/60)/60)/24)+DATE(1970,1,1)</f>
        <v>42806.082349537035</v>
      </c>
    </row>
    <row r="2271" spans="1:20" customFormat="1" ht="43.5" x14ac:dyDescent="0.35">
      <c r="A2271" s="9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3" t="s">
        <v>8219</v>
      </c>
      <c r="G2271" s="3" t="s">
        <v>8224</v>
      </c>
      <c r="H2271" s="3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3" t="s">
        <v>8297</v>
      </c>
      <c r="O2271" s="12">
        <f>E2271/D2271</f>
        <v>18.016400000000001</v>
      </c>
      <c r="P2271" s="22">
        <f>IF(ISERROR(E2271/L2271),0,E2271/L2271)</f>
        <v>49.934589800443462</v>
      </c>
      <c r="Q2271" s="1" t="s">
        <v>8327</v>
      </c>
      <c r="R2271" s="39" t="s">
        <v>8360</v>
      </c>
      <c r="S2271" s="41">
        <f>(((J2271/60)/60)/24)+DATE(1970,1,1)</f>
        <v>42776.704432870371</v>
      </c>
      <c r="T2271" s="42">
        <f>(((I2271/60)/60)/24)+DATE(1970,1,1)</f>
        <v>42801.208333333328</v>
      </c>
    </row>
    <row r="2272" spans="1:20" customFormat="1" ht="43.5" x14ac:dyDescent="0.35">
      <c r="A2272" s="9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3" t="s">
        <v>8219</v>
      </c>
      <c r="G2272" s="3" t="s">
        <v>8224</v>
      </c>
      <c r="H2272" s="3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3" t="s">
        <v>8297</v>
      </c>
      <c r="O2272" s="12">
        <f>E2272/D2272</f>
        <v>7.2024800000000004</v>
      </c>
      <c r="P2272" s="22">
        <f>IF(ISERROR(E2272/L2272),0,E2272/L2272)</f>
        <v>107.82155688622754</v>
      </c>
      <c r="Q2272" s="1" t="s">
        <v>8327</v>
      </c>
      <c r="R2272" s="39" t="s">
        <v>8360</v>
      </c>
      <c r="S2272" s="41">
        <f>(((J2272/60)/60)/24)+DATE(1970,1,1)</f>
        <v>42725.869363425925</v>
      </c>
      <c r="T2272" s="42">
        <f>(((I2272/60)/60)/24)+DATE(1970,1,1)</f>
        <v>42745.915972222225</v>
      </c>
    </row>
    <row r="2273" spans="1:20" customFormat="1" ht="43.5" x14ac:dyDescent="0.35">
      <c r="A2273" s="9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3" t="s">
        <v>8219</v>
      </c>
      <c r="G2273" s="3" t="s">
        <v>8224</v>
      </c>
      <c r="H2273" s="3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3" t="s">
        <v>8297</v>
      </c>
      <c r="O2273" s="12">
        <f>E2273/D2273</f>
        <v>2.8309000000000002</v>
      </c>
      <c r="P2273" s="22">
        <f>IF(ISERROR(E2273/L2273),0,E2273/L2273)</f>
        <v>42.63403614457831</v>
      </c>
      <c r="Q2273" s="1" t="s">
        <v>8327</v>
      </c>
      <c r="R2273" s="39" t="s">
        <v>8360</v>
      </c>
      <c r="S2273" s="41">
        <f>(((J2273/60)/60)/24)+DATE(1970,1,1)</f>
        <v>42684.000046296293</v>
      </c>
      <c r="T2273" s="42">
        <f>(((I2273/60)/60)/24)+DATE(1970,1,1)</f>
        <v>42714.000046296293</v>
      </c>
    </row>
    <row r="2274" spans="1:20" customFormat="1" ht="43.5" x14ac:dyDescent="0.35">
      <c r="A2274" s="9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3" t="s">
        <v>8219</v>
      </c>
      <c r="G2274" s="3" t="s">
        <v>8224</v>
      </c>
      <c r="H2274" s="3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3" t="s">
        <v>8297</v>
      </c>
      <c r="O2274" s="12">
        <f>E2274/D2274</f>
        <v>13.566000000000001</v>
      </c>
      <c r="P2274" s="22">
        <f>IF(ISERROR(E2274/L2274),0,E2274/L2274)</f>
        <v>14.370762711864407</v>
      </c>
      <c r="Q2274" s="1" t="s">
        <v>8327</v>
      </c>
      <c r="R2274" s="39" t="s">
        <v>8360</v>
      </c>
      <c r="S2274" s="41">
        <f>(((J2274/60)/60)/24)+DATE(1970,1,1)</f>
        <v>42315.699490740735</v>
      </c>
      <c r="T2274" s="42">
        <f>(((I2274/60)/60)/24)+DATE(1970,1,1)</f>
        <v>42345.699490740735</v>
      </c>
    </row>
    <row r="2275" spans="1:20" customFormat="1" ht="43.5" x14ac:dyDescent="0.35">
      <c r="A2275" s="9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3" t="s">
        <v>8219</v>
      </c>
      <c r="G2275" s="3" t="s">
        <v>8229</v>
      </c>
      <c r="H2275" s="3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3" t="s">
        <v>8297</v>
      </c>
      <c r="O2275" s="12">
        <f>E2275/D2275</f>
        <v>2.2035999999999998</v>
      </c>
      <c r="P2275" s="22">
        <f>IF(ISERROR(E2275/L2275),0,E2275/L2275)</f>
        <v>37.476190476190474</v>
      </c>
      <c r="Q2275" s="1" t="s">
        <v>8327</v>
      </c>
      <c r="R2275" s="39" t="s">
        <v>8360</v>
      </c>
      <c r="S2275" s="41">
        <f>(((J2275/60)/60)/24)+DATE(1970,1,1)</f>
        <v>42781.549097222218</v>
      </c>
      <c r="T2275" s="42">
        <f>(((I2275/60)/60)/24)+DATE(1970,1,1)</f>
        <v>42806.507430555561</v>
      </c>
    </row>
    <row r="2276" spans="1:20" customFormat="1" ht="43.5" x14ac:dyDescent="0.35">
      <c r="A2276" s="9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3" t="s">
        <v>8219</v>
      </c>
      <c r="G2276" s="3" t="s">
        <v>8224</v>
      </c>
      <c r="H2276" s="3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3" t="s">
        <v>8297</v>
      </c>
      <c r="O2276" s="12">
        <f>E2276/D2276</f>
        <v>1.196</v>
      </c>
      <c r="P2276" s="22">
        <f>IF(ISERROR(E2276/L2276),0,E2276/L2276)</f>
        <v>30.202020202020201</v>
      </c>
      <c r="Q2276" s="1" t="s">
        <v>8327</v>
      </c>
      <c r="R2276" s="39" t="s">
        <v>8360</v>
      </c>
      <c r="S2276" s="41">
        <f>(((J2276/60)/60)/24)+DATE(1970,1,1)</f>
        <v>41663.500659722224</v>
      </c>
      <c r="T2276" s="42">
        <f>(((I2276/60)/60)/24)+DATE(1970,1,1)</f>
        <v>41693.500659722224</v>
      </c>
    </row>
    <row r="2277" spans="1:20" customFormat="1" ht="43.5" x14ac:dyDescent="0.35">
      <c r="A2277" s="9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3" t="s">
        <v>8219</v>
      </c>
      <c r="G2277" s="3" t="s">
        <v>8225</v>
      </c>
      <c r="H2277" s="3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3" t="s">
        <v>8297</v>
      </c>
      <c r="O2277" s="12">
        <f>E2277/D2277</f>
        <v>4.0776923076923079</v>
      </c>
      <c r="P2277" s="22">
        <f>IF(ISERROR(E2277/L2277),0,E2277/L2277)</f>
        <v>33.550632911392405</v>
      </c>
      <c r="Q2277" s="1" t="s">
        <v>8327</v>
      </c>
      <c r="R2277" s="39" t="s">
        <v>8360</v>
      </c>
      <c r="S2277" s="41">
        <f>(((J2277/60)/60)/24)+DATE(1970,1,1)</f>
        <v>41965.616655092599</v>
      </c>
      <c r="T2277" s="42">
        <f>(((I2277/60)/60)/24)+DATE(1970,1,1)</f>
        <v>41995.616655092599</v>
      </c>
    </row>
    <row r="2278" spans="1:20" customFormat="1" ht="43.5" x14ac:dyDescent="0.35">
      <c r="A2278" s="9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3" t="s">
        <v>8219</v>
      </c>
      <c r="G2278" s="3" t="s">
        <v>8224</v>
      </c>
      <c r="H2278" s="3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3" t="s">
        <v>8297</v>
      </c>
      <c r="O2278" s="12">
        <f>E2278/D2278</f>
        <v>1.0581826105905425</v>
      </c>
      <c r="P2278" s="22">
        <f>IF(ISERROR(E2278/L2278),0,E2278/L2278)</f>
        <v>64.74666666666667</v>
      </c>
      <c r="Q2278" s="1" t="s">
        <v>8327</v>
      </c>
      <c r="R2278" s="39" t="s">
        <v>8360</v>
      </c>
      <c r="S2278" s="41">
        <f>(((J2278/60)/60)/24)+DATE(1970,1,1)</f>
        <v>41614.651493055557</v>
      </c>
      <c r="T2278" s="42">
        <f>(((I2278/60)/60)/24)+DATE(1970,1,1)</f>
        <v>41644.651493055557</v>
      </c>
    </row>
    <row r="2279" spans="1:20" customFormat="1" ht="43.5" x14ac:dyDescent="0.35">
      <c r="A2279" s="9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3" t="s">
        <v>8219</v>
      </c>
      <c r="G2279" s="3" t="s">
        <v>8224</v>
      </c>
      <c r="H2279" s="3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3" t="s">
        <v>8297</v>
      </c>
      <c r="O2279" s="12">
        <f>E2279/D2279</f>
        <v>1.4108235294117648</v>
      </c>
      <c r="P2279" s="22">
        <f>IF(ISERROR(E2279/L2279),0,E2279/L2279)</f>
        <v>57.932367149758456</v>
      </c>
      <c r="Q2279" s="1" t="s">
        <v>8327</v>
      </c>
      <c r="R2279" s="39" t="s">
        <v>8360</v>
      </c>
      <c r="S2279" s="41">
        <f>(((J2279/60)/60)/24)+DATE(1970,1,1)</f>
        <v>40936.678506944445</v>
      </c>
      <c r="T2279" s="42">
        <f>(((I2279/60)/60)/24)+DATE(1970,1,1)</f>
        <v>40966.678506944445</v>
      </c>
    </row>
    <row r="2280" spans="1:20" customFormat="1" ht="29" x14ac:dyDescent="0.35">
      <c r="A2280" s="9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3" t="s">
        <v>8219</v>
      </c>
      <c r="G2280" s="3" t="s">
        <v>8237</v>
      </c>
      <c r="H2280" s="3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3" t="s">
        <v>8297</v>
      </c>
      <c r="O2280" s="12">
        <f>E2280/D2280</f>
        <v>2.7069999999999999</v>
      </c>
      <c r="P2280" s="22">
        <f>IF(ISERROR(E2280/L2280),0,E2280/L2280)</f>
        <v>53.078431372549019</v>
      </c>
      <c r="Q2280" s="1" t="s">
        <v>8327</v>
      </c>
      <c r="R2280" s="39" t="s">
        <v>8360</v>
      </c>
      <c r="S2280" s="41">
        <f>(((J2280/60)/60)/24)+DATE(1970,1,1)</f>
        <v>42338.709108796291</v>
      </c>
      <c r="T2280" s="42">
        <f>(((I2280/60)/60)/24)+DATE(1970,1,1)</f>
        <v>42372.957638888889</v>
      </c>
    </row>
    <row r="2281" spans="1:20" customFormat="1" ht="43.5" x14ac:dyDescent="0.35">
      <c r="A2281" s="9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3" t="s">
        <v>8219</v>
      </c>
      <c r="G2281" s="3" t="s">
        <v>8224</v>
      </c>
      <c r="H2281" s="3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3" t="s">
        <v>8297</v>
      </c>
      <c r="O2281" s="12">
        <f>E2281/D2281</f>
        <v>1.538</v>
      </c>
      <c r="P2281" s="22">
        <f>IF(ISERROR(E2281/L2281),0,E2281/L2281)</f>
        <v>48.0625</v>
      </c>
      <c r="Q2281" s="1" t="s">
        <v>8327</v>
      </c>
      <c r="R2281" s="39" t="s">
        <v>8360</v>
      </c>
      <c r="S2281" s="41">
        <f>(((J2281/60)/60)/24)+DATE(1970,1,1)</f>
        <v>42020.806701388887</v>
      </c>
      <c r="T2281" s="42">
        <f>(((I2281/60)/60)/24)+DATE(1970,1,1)</f>
        <v>42039.166666666672</v>
      </c>
    </row>
    <row r="2282" spans="1:20" customFormat="1" ht="43.5" x14ac:dyDescent="0.35">
      <c r="A2282" s="9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3" t="s">
        <v>8219</v>
      </c>
      <c r="G2282" s="3" t="s">
        <v>8224</v>
      </c>
      <c r="H2282" s="3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3" t="s">
        <v>8297</v>
      </c>
      <c r="O2282" s="12">
        <f>E2282/D2282</f>
        <v>4.0357653061224488</v>
      </c>
      <c r="P2282" s="22">
        <f>IF(ISERROR(E2282/L2282),0,E2282/L2282)</f>
        <v>82.396874999999994</v>
      </c>
      <c r="Q2282" s="1" t="s">
        <v>8327</v>
      </c>
      <c r="R2282" s="39" t="s">
        <v>8360</v>
      </c>
      <c r="S2282" s="41">
        <f>(((J2282/60)/60)/24)+DATE(1970,1,1)</f>
        <v>42234.624895833331</v>
      </c>
      <c r="T2282" s="42">
        <f>(((I2282/60)/60)/24)+DATE(1970,1,1)</f>
        <v>42264.624895833331</v>
      </c>
    </row>
    <row r="2283" spans="1:20" customFormat="1" ht="43.5" x14ac:dyDescent="0.35">
      <c r="A2283" s="9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3" t="s">
        <v>8219</v>
      </c>
      <c r="G2283" s="3" t="s">
        <v>8224</v>
      </c>
      <c r="H2283" s="3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3" t="s">
        <v>8276</v>
      </c>
      <c r="O2283" s="12">
        <f>E2283/D2283</f>
        <v>1.85</v>
      </c>
      <c r="P2283" s="22">
        <f>IF(ISERROR(E2283/L2283),0,E2283/L2283)</f>
        <v>50.454545454545453</v>
      </c>
      <c r="Q2283" s="1" t="s">
        <v>8322</v>
      </c>
      <c r="R2283" s="39" t="s">
        <v>8354</v>
      </c>
      <c r="S2283" s="41">
        <f>(((J2283/60)/60)/24)+DATE(1970,1,1)</f>
        <v>40687.285844907405</v>
      </c>
      <c r="T2283" s="42">
        <f>(((I2283/60)/60)/24)+DATE(1970,1,1)</f>
        <v>40749.284722222219</v>
      </c>
    </row>
    <row r="2284" spans="1:20" customFormat="1" ht="29" x14ac:dyDescent="0.35">
      <c r="A2284" s="9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3" t="s">
        <v>8219</v>
      </c>
      <c r="G2284" s="3" t="s">
        <v>8224</v>
      </c>
      <c r="H2284" s="3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3" t="s">
        <v>8276</v>
      </c>
      <c r="O2284" s="12">
        <f>E2284/D2284</f>
        <v>1.8533333333333333</v>
      </c>
      <c r="P2284" s="22">
        <f>IF(ISERROR(E2284/L2284),0,E2284/L2284)</f>
        <v>115.83333333333333</v>
      </c>
      <c r="Q2284" s="1" t="s">
        <v>8322</v>
      </c>
      <c r="R2284" s="39" t="s">
        <v>8354</v>
      </c>
      <c r="S2284" s="41">
        <f>(((J2284/60)/60)/24)+DATE(1970,1,1)</f>
        <v>42323.17460648148</v>
      </c>
      <c r="T2284" s="42">
        <f>(((I2284/60)/60)/24)+DATE(1970,1,1)</f>
        <v>42383.17460648148</v>
      </c>
    </row>
    <row r="2285" spans="1:20" customFormat="1" ht="43.5" x14ac:dyDescent="0.35">
      <c r="A2285" s="9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3" t="s">
        <v>8219</v>
      </c>
      <c r="G2285" s="3" t="s">
        <v>8224</v>
      </c>
      <c r="H2285" s="3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3" t="s">
        <v>8276</v>
      </c>
      <c r="O2285" s="12">
        <f>E2285/D2285</f>
        <v>1.0085533333333332</v>
      </c>
      <c r="P2285" s="22">
        <f>IF(ISERROR(E2285/L2285),0,E2285/L2285)</f>
        <v>63.03458333333333</v>
      </c>
      <c r="Q2285" s="1" t="s">
        <v>8322</v>
      </c>
      <c r="R2285" s="39" t="s">
        <v>8354</v>
      </c>
      <c r="S2285" s="41">
        <f>(((J2285/60)/60)/24)+DATE(1970,1,1)</f>
        <v>40978.125046296293</v>
      </c>
      <c r="T2285" s="42">
        <f>(((I2285/60)/60)/24)+DATE(1970,1,1)</f>
        <v>41038.083379629628</v>
      </c>
    </row>
    <row r="2286" spans="1:20" customFormat="1" ht="29" x14ac:dyDescent="0.35">
      <c r="A2286" s="9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3" t="s">
        <v>8219</v>
      </c>
      <c r="G2286" s="3" t="s">
        <v>8224</v>
      </c>
      <c r="H2286" s="3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3" t="s">
        <v>8276</v>
      </c>
      <c r="O2286" s="12">
        <f>E2286/D2286</f>
        <v>1.0622116666666668</v>
      </c>
      <c r="P2286" s="22">
        <f>IF(ISERROR(E2286/L2286),0,E2286/L2286)</f>
        <v>108.02152542372882</v>
      </c>
      <c r="Q2286" s="1" t="s">
        <v>8322</v>
      </c>
      <c r="R2286" s="39" t="s">
        <v>8354</v>
      </c>
      <c r="S2286" s="41">
        <f>(((J2286/60)/60)/24)+DATE(1970,1,1)</f>
        <v>40585.796817129631</v>
      </c>
      <c r="T2286" s="42">
        <f>(((I2286/60)/60)/24)+DATE(1970,1,1)</f>
        <v>40614.166666666664</v>
      </c>
    </row>
    <row r="2287" spans="1:20" customFormat="1" ht="43.5" x14ac:dyDescent="0.35">
      <c r="A2287" s="9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3" t="s">
        <v>8219</v>
      </c>
      <c r="G2287" s="3" t="s">
        <v>8224</v>
      </c>
      <c r="H2287" s="3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3" t="s">
        <v>8276</v>
      </c>
      <c r="O2287" s="12">
        <f>E2287/D2287</f>
        <v>1.2136666666666667</v>
      </c>
      <c r="P2287" s="22">
        <f>IF(ISERROR(E2287/L2287),0,E2287/L2287)</f>
        <v>46.088607594936711</v>
      </c>
      <c r="Q2287" s="1" t="s">
        <v>8322</v>
      </c>
      <c r="R2287" s="39" t="s">
        <v>8354</v>
      </c>
      <c r="S2287" s="41">
        <f>(((J2287/60)/60)/24)+DATE(1970,1,1)</f>
        <v>41059.185682870368</v>
      </c>
      <c r="T2287" s="42">
        <f>(((I2287/60)/60)/24)+DATE(1970,1,1)</f>
        <v>41089.185682870368</v>
      </c>
    </row>
    <row r="2288" spans="1:20" customFormat="1" ht="43.5" x14ac:dyDescent="0.35">
      <c r="A2288" s="9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3" t="s">
        <v>8219</v>
      </c>
      <c r="G2288" s="3" t="s">
        <v>8224</v>
      </c>
      <c r="H2288" s="3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3" t="s">
        <v>8276</v>
      </c>
      <c r="O2288" s="12">
        <f>E2288/D2288</f>
        <v>1.0006666666666666</v>
      </c>
      <c r="P2288" s="22">
        <f>IF(ISERROR(E2288/L2288),0,E2288/L2288)</f>
        <v>107.21428571428571</v>
      </c>
      <c r="Q2288" s="1" t="s">
        <v>8322</v>
      </c>
      <c r="R2288" s="39" t="s">
        <v>8354</v>
      </c>
      <c r="S2288" s="41">
        <f>(((J2288/60)/60)/24)+DATE(1970,1,1)</f>
        <v>41494.963587962964</v>
      </c>
      <c r="T2288" s="42">
        <f>(((I2288/60)/60)/24)+DATE(1970,1,1)</f>
        <v>41523.165972222225</v>
      </c>
    </row>
    <row r="2289" spans="1:20" customFormat="1" ht="43.5" x14ac:dyDescent="0.35">
      <c r="A2289" s="9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3" t="s">
        <v>8219</v>
      </c>
      <c r="G2289" s="3" t="s">
        <v>8224</v>
      </c>
      <c r="H2289" s="3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3" t="s">
        <v>8276</v>
      </c>
      <c r="O2289" s="12">
        <f>E2289/D2289</f>
        <v>1.1997755555555556</v>
      </c>
      <c r="P2289" s="22">
        <f>IF(ISERROR(E2289/L2289),0,E2289/L2289)</f>
        <v>50.9338679245283</v>
      </c>
      <c r="Q2289" s="1" t="s">
        <v>8322</v>
      </c>
      <c r="R2289" s="39" t="s">
        <v>8354</v>
      </c>
      <c r="S2289" s="41">
        <f>(((J2289/60)/60)/24)+DATE(1970,1,1)</f>
        <v>41792.667361111111</v>
      </c>
      <c r="T2289" s="42">
        <f>(((I2289/60)/60)/24)+DATE(1970,1,1)</f>
        <v>41813.667361111111</v>
      </c>
    </row>
    <row r="2290" spans="1:20" customFormat="1" ht="43.5" x14ac:dyDescent="0.35">
      <c r="A2290" s="9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3" t="s">
        <v>8219</v>
      </c>
      <c r="G2290" s="3" t="s">
        <v>8224</v>
      </c>
      <c r="H2290" s="3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3" t="s">
        <v>8276</v>
      </c>
      <c r="O2290" s="12">
        <f>E2290/D2290</f>
        <v>1.0009999999999999</v>
      </c>
      <c r="P2290" s="22">
        <f>IF(ISERROR(E2290/L2290),0,E2290/L2290)</f>
        <v>40.04</v>
      </c>
      <c r="Q2290" s="1" t="s">
        <v>8322</v>
      </c>
      <c r="R2290" s="39" t="s">
        <v>8354</v>
      </c>
      <c r="S2290" s="41">
        <f>(((J2290/60)/60)/24)+DATE(1970,1,1)</f>
        <v>41067.827418981484</v>
      </c>
      <c r="T2290" s="42">
        <f>(((I2290/60)/60)/24)+DATE(1970,1,1)</f>
        <v>41086.75</v>
      </c>
    </row>
    <row r="2291" spans="1:20" customFormat="1" ht="43.5" x14ac:dyDescent="0.35">
      <c r="A2291" s="9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3" t="s">
        <v>8219</v>
      </c>
      <c r="G2291" s="3" t="s">
        <v>8224</v>
      </c>
      <c r="H2291" s="3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3" t="s">
        <v>8276</v>
      </c>
      <c r="O2291" s="12">
        <f>E2291/D2291</f>
        <v>1.0740000000000001</v>
      </c>
      <c r="P2291" s="22">
        <f>IF(ISERROR(E2291/L2291),0,E2291/L2291)</f>
        <v>64.44</v>
      </c>
      <c r="Q2291" s="1" t="s">
        <v>8322</v>
      </c>
      <c r="R2291" s="39" t="s">
        <v>8354</v>
      </c>
      <c r="S2291" s="41">
        <f>(((J2291/60)/60)/24)+DATE(1970,1,1)</f>
        <v>41571.998379629629</v>
      </c>
      <c r="T2291" s="42">
        <f>(((I2291/60)/60)/24)+DATE(1970,1,1)</f>
        <v>41614.973611111112</v>
      </c>
    </row>
    <row r="2292" spans="1:20" customFormat="1" ht="43.5" x14ac:dyDescent="0.35">
      <c r="A2292" s="9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3" t="s">
        <v>8219</v>
      </c>
      <c r="G2292" s="3" t="s">
        <v>8224</v>
      </c>
      <c r="H2292" s="3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3" t="s">
        <v>8276</v>
      </c>
      <c r="O2292" s="12">
        <f>E2292/D2292</f>
        <v>1.0406666666666666</v>
      </c>
      <c r="P2292" s="22">
        <f>IF(ISERROR(E2292/L2292),0,E2292/L2292)</f>
        <v>53.827586206896555</v>
      </c>
      <c r="Q2292" s="1" t="s">
        <v>8322</v>
      </c>
      <c r="R2292" s="39" t="s">
        <v>8354</v>
      </c>
      <c r="S2292" s="41">
        <f>(((J2292/60)/60)/24)+DATE(1970,1,1)</f>
        <v>40070.253819444442</v>
      </c>
      <c r="T2292" s="42">
        <f>(((I2292/60)/60)/24)+DATE(1970,1,1)</f>
        <v>40148.708333333336</v>
      </c>
    </row>
    <row r="2293" spans="1:20" customFormat="1" ht="43.5" x14ac:dyDescent="0.35">
      <c r="A2293" s="9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3" t="s">
        <v>8219</v>
      </c>
      <c r="G2293" s="3" t="s">
        <v>8224</v>
      </c>
      <c r="H2293" s="3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3" t="s">
        <v>8276</v>
      </c>
      <c r="O2293" s="12">
        <f>E2293/D2293</f>
        <v>1.728</v>
      </c>
      <c r="P2293" s="22">
        <f>IF(ISERROR(E2293/L2293),0,E2293/L2293)</f>
        <v>100.46511627906976</v>
      </c>
      <c r="Q2293" s="1" t="s">
        <v>8322</v>
      </c>
      <c r="R2293" s="39" t="s">
        <v>8354</v>
      </c>
      <c r="S2293" s="41">
        <f>(((J2293/60)/60)/24)+DATE(1970,1,1)</f>
        <v>40987.977060185185</v>
      </c>
      <c r="T2293" s="42">
        <f>(((I2293/60)/60)/24)+DATE(1970,1,1)</f>
        <v>41022.166666666664</v>
      </c>
    </row>
    <row r="2294" spans="1:20" customFormat="1" ht="43.5" x14ac:dyDescent="0.35">
      <c r="A2294" s="9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3" t="s">
        <v>8219</v>
      </c>
      <c r="G2294" s="3" t="s">
        <v>8224</v>
      </c>
      <c r="H2294" s="3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3" t="s">
        <v>8276</v>
      </c>
      <c r="O2294" s="12">
        <f>E2294/D2294</f>
        <v>1.072505</v>
      </c>
      <c r="P2294" s="22">
        <f>IF(ISERROR(E2294/L2294),0,E2294/L2294)</f>
        <v>46.630652173913049</v>
      </c>
      <c r="Q2294" s="1" t="s">
        <v>8322</v>
      </c>
      <c r="R2294" s="39" t="s">
        <v>8354</v>
      </c>
      <c r="S2294" s="41">
        <f>(((J2294/60)/60)/24)+DATE(1970,1,1)</f>
        <v>40987.697638888887</v>
      </c>
      <c r="T2294" s="42">
        <f>(((I2294/60)/60)/24)+DATE(1970,1,1)</f>
        <v>41017.697638888887</v>
      </c>
    </row>
    <row r="2295" spans="1:20" customFormat="1" ht="29" x14ac:dyDescent="0.35">
      <c r="A2295" s="9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3" t="s">
        <v>8219</v>
      </c>
      <c r="G2295" s="3" t="s">
        <v>8224</v>
      </c>
      <c r="H2295" s="3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3" t="s">
        <v>8276</v>
      </c>
      <c r="O2295" s="12">
        <f>E2295/D2295</f>
        <v>1.0823529411764705</v>
      </c>
      <c r="P2295" s="22">
        <f>IF(ISERROR(E2295/L2295),0,E2295/L2295)</f>
        <v>34.074074074074076</v>
      </c>
      <c r="Q2295" s="1" t="s">
        <v>8322</v>
      </c>
      <c r="R2295" s="39" t="s">
        <v>8354</v>
      </c>
      <c r="S2295" s="41">
        <f>(((J2295/60)/60)/24)+DATE(1970,1,1)</f>
        <v>41151.708321759259</v>
      </c>
      <c r="T2295" s="42">
        <f>(((I2295/60)/60)/24)+DATE(1970,1,1)</f>
        <v>41177.165972222225</v>
      </c>
    </row>
    <row r="2296" spans="1:20" customFormat="1" ht="43.5" x14ac:dyDescent="0.35">
      <c r="A2296" s="9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3" t="s">
        <v>8219</v>
      </c>
      <c r="G2296" s="3" t="s">
        <v>8224</v>
      </c>
      <c r="H2296" s="3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3" t="s">
        <v>8276</v>
      </c>
      <c r="O2296" s="12">
        <f>E2296/D2296</f>
        <v>1.4608079999999999</v>
      </c>
      <c r="P2296" s="22">
        <f>IF(ISERROR(E2296/L2296),0,E2296/L2296)</f>
        <v>65.214642857142863</v>
      </c>
      <c r="Q2296" s="1" t="s">
        <v>8322</v>
      </c>
      <c r="R2296" s="39" t="s">
        <v>8354</v>
      </c>
      <c r="S2296" s="41">
        <f>(((J2296/60)/60)/24)+DATE(1970,1,1)</f>
        <v>41264.72314814815</v>
      </c>
      <c r="T2296" s="42">
        <f>(((I2296/60)/60)/24)+DATE(1970,1,1)</f>
        <v>41294.72314814815</v>
      </c>
    </row>
    <row r="2297" spans="1:20" customFormat="1" ht="43.5" x14ac:dyDescent="0.35">
      <c r="A2297" s="9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3" t="s">
        <v>8219</v>
      </c>
      <c r="G2297" s="3" t="s">
        <v>8224</v>
      </c>
      <c r="H2297" s="3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3" t="s">
        <v>8276</v>
      </c>
      <c r="O2297" s="12">
        <f>E2297/D2297</f>
        <v>1.2524999999999999</v>
      </c>
      <c r="P2297" s="22">
        <f>IF(ISERROR(E2297/L2297),0,E2297/L2297)</f>
        <v>44.205882352941174</v>
      </c>
      <c r="Q2297" s="1" t="s">
        <v>8322</v>
      </c>
      <c r="R2297" s="39" t="s">
        <v>8354</v>
      </c>
      <c r="S2297" s="41">
        <f>(((J2297/60)/60)/24)+DATE(1970,1,1)</f>
        <v>41270.954351851848</v>
      </c>
      <c r="T2297" s="42">
        <f>(((I2297/60)/60)/24)+DATE(1970,1,1)</f>
        <v>41300.954351851848</v>
      </c>
    </row>
    <row r="2298" spans="1:20" customFormat="1" ht="43.5" x14ac:dyDescent="0.35">
      <c r="A2298" s="9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3" t="s">
        <v>8219</v>
      </c>
      <c r="G2298" s="3" t="s">
        <v>8224</v>
      </c>
      <c r="H2298" s="3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3" t="s">
        <v>8276</v>
      </c>
      <c r="O2298" s="12">
        <f>E2298/D2298</f>
        <v>1.4907142857142857</v>
      </c>
      <c r="P2298" s="22">
        <f>IF(ISERROR(E2298/L2298),0,E2298/L2298)</f>
        <v>71.965517241379317</v>
      </c>
      <c r="Q2298" s="1" t="s">
        <v>8322</v>
      </c>
      <c r="R2298" s="39" t="s">
        <v>8354</v>
      </c>
      <c r="S2298" s="41">
        <f>(((J2298/60)/60)/24)+DATE(1970,1,1)</f>
        <v>40927.731782407405</v>
      </c>
      <c r="T2298" s="42">
        <f>(((I2298/60)/60)/24)+DATE(1970,1,1)</f>
        <v>40962.731782407405</v>
      </c>
    </row>
    <row r="2299" spans="1:20" customFormat="1" ht="29" x14ac:dyDescent="0.35">
      <c r="A2299" s="9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3" t="s">
        <v>8219</v>
      </c>
      <c r="G2299" s="3" t="s">
        <v>8224</v>
      </c>
      <c r="H2299" s="3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3" t="s">
        <v>8276</v>
      </c>
      <c r="O2299" s="12">
        <f>E2299/D2299</f>
        <v>1.006</v>
      </c>
      <c r="P2299" s="22">
        <f>IF(ISERROR(E2299/L2299),0,E2299/L2299)</f>
        <v>52.94736842105263</v>
      </c>
      <c r="Q2299" s="1" t="s">
        <v>8322</v>
      </c>
      <c r="R2299" s="39" t="s">
        <v>8354</v>
      </c>
      <c r="S2299" s="41">
        <f>(((J2299/60)/60)/24)+DATE(1970,1,1)</f>
        <v>40948.042233796295</v>
      </c>
      <c r="T2299" s="42">
        <f>(((I2299/60)/60)/24)+DATE(1970,1,1)</f>
        <v>40982.165972222225</v>
      </c>
    </row>
    <row r="2300" spans="1:20" customFormat="1" ht="29" x14ac:dyDescent="0.35">
      <c r="A2300" s="9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3" t="s">
        <v>8219</v>
      </c>
      <c r="G2300" s="3" t="s">
        <v>8224</v>
      </c>
      <c r="H2300" s="3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3" t="s">
        <v>8276</v>
      </c>
      <c r="O2300" s="12">
        <f>E2300/D2300</f>
        <v>1.0507333333333333</v>
      </c>
      <c r="P2300" s="22">
        <f>IF(ISERROR(E2300/L2300),0,E2300/L2300)</f>
        <v>109.45138888888889</v>
      </c>
      <c r="Q2300" s="1" t="s">
        <v>8322</v>
      </c>
      <c r="R2300" s="39" t="s">
        <v>8354</v>
      </c>
      <c r="S2300" s="41">
        <f>(((J2300/60)/60)/24)+DATE(1970,1,1)</f>
        <v>41694.84065972222</v>
      </c>
      <c r="T2300" s="42">
        <f>(((I2300/60)/60)/24)+DATE(1970,1,1)</f>
        <v>41724.798993055556</v>
      </c>
    </row>
    <row r="2301" spans="1:20" customFormat="1" ht="29" x14ac:dyDescent="0.35">
      <c r="A2301" s="9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3" t="s">
        <v>8219</v>
      </c>
      <c r="G2301" s="3" t="s">
        <v>8224</v>
      </c>
      <c r="H2301" s="3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3" t="s">
        <v>8276</v>
      </c>
      <c r="O2301" s="12">
        <f>E2301/D2301</f>
        <v>3.5016666666666665</v>
      </c>
      <c r="P2301" s="22">
        <f>IF(ISERROR(E2301/L2301),0,E2301/L2301)</f>
        <v>75.035714285714292</v>
      </c>
      <c r="Q2301" s="1" t="s">
        <v>8322</v>
      </c>
      <c r="R2301" s="39" t="s">
        <v>8354</v>
      </c>
      <c r="S2301" s="41">
        <f>(((J2301/60)/60)/24)+DATE(1970,1,1)</f>
        <v>40565.032511574071</v>
      </c>
      <c r="T2301" s="42">
        <f>(((I2301/60)/60)/24)+DATE(1970,1,1)</f>
        <v>40580.032511574071</v>
      </c>
    </row>
    <row r="2302" spans="1:20" customFormat="1" ht="43.5" x14ac:dyDescent="0.35">
      <c r="A2302" s="9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3" t="s">
        <v>8219</v>
      </c>
      <c r="G2302" s="3" t="s">
        <v>8224</v>
      </c>
      <c r="H2302" s="3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3" t="s">
        <v>8276</v>
      </c>
      <c r="O2302" s="12">
        <f>E2302/D2302</f>
        <v>1.0125</v>
      </c>
      <c r="P2302" s="22">
        <f>IF(ISERROR(E2302/L2302),0,E2302/L2302)</f>
        <v>115.71428571428571</v>
      </c>
      <c r="Q2302" s="1" t="s">
        <v>8322</v>
      </c>
      <c r="R2302" s="39" t="s">
        <v>8354</v>
      </c>
      <c r="S2302" s="41">
        <f>(((J2302/60)/60)/24)+DATE(1970,1,1)</f>
        <v>41074.727037037039</v>
      </c>
      <c r="T2302" s="42">
        <f>(((I2302/60)/60)/24)+DATE(1970,1,1)</f>
        <v>41088.727037037039</v>
      </c>
    </row>
    <row r="2303" spans="1:20" customFormat="1" ht="29" x14ac:dyDescent="0.35">
      <c r="A2303" s="9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3" t="s">
        <v>8219</v>
      </c>
      <c r="G2303" s="3" t="s">
        <v>8224</v>
      </c>
      <c r="H2303" s="3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3" t="s">
        <v>8279</v>
      </c>
      <c r="O2303" s="12">
        <f>E2303/D2303</f>
        <v>1.336044</v>
      </c>
      <c r="P2303" s="22">
        <f>IF(ISERROR(E2303/L2303),0,E2303/L2303)</f>
        <v>31.659810426540286</v>
      </c>
      <c r="Q2303" s="1" t="s">
        <v>8322</v>
      </c>
      <c r="R2303" s="39" t="s">
        <v>8324</v>
      </c>
      <c r="S2303" s="41">
        <f>(((J2303/60)/60)/24)+DATE(1970,1,1)</f>
        <v>41416.146944444445</v>
      </c>
      <c r="T2303" s="42">
        <f>(((I2303/60)/60)/24)+DATE(1970,1,1)</f>
        <v>41446.146944444445</v>
      </c>
    </row>
    <row r="2304" spans="1:20" customFormat="1" ht="43.5" x14ac:dyDescent="0.35">
      <c r="A2304" s="9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3" t="s">
        <v>8219</v>
      </c>
      <c r="G2304" s="3" t="s">
        <v>8224</v>
      </c>
      <c r="H2304" s="3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3" t="s">
        <v>8279</v>
      </c>
      <c r="O2304" s="12">
        <f>E2304/D2304</f>
        <v>1.7065217391304348</v>
      </c>
      <c r="P2304" s="22">
        <f>IF(ISERROR(E2304/L2304),0,E2304/L2304)</f>
        <v>46.176470588235297</v>
      </c>
      <c r="Q2304" s="1" t="s">
        <v>8322</v>
      </c>
      <c r="R2304" s="39" t="s">
        <v>8324</v>
      </c>
      <c r="S2304" s="41">
        <f>(((J2304/60)/60)/24)+DATE(1970,1,1)</f>
        <v>41605.868449074071</v>
      </c>
      <c r="T2304" s="42">
        <f>(((I2304/60)/60)/24)+DATE(1970,1,1)</f>
        <v>41639.291666666664</v>
      </c>
    </row>
    <row r="2305" spans="1:20" customFormat="1" ht="43.5" x14ac:dyDescent="0.35">
      <c r="A2305" s="9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3" t="s">
        <v>8219</v>
      </c>
      <c r="G2305" s="3" t="s">
        <v>8224</v>
      </c>
      <c r="H2305" s="3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3" t="s">
        <v>8279</v>
      </c>
      <c r="O2305" s="12">
        <f>E2305/D2305</f>
        <v>1.0935829457364341</v>
      </c>
      <c r="P2305" s="22">
        <f>IF(ISERROR(E2305/L2305),0,E2305/L2305)</f>
        <v>68.481650485436887</v>
      </c>
      <c r="Q2305" s="1" t="s">
        <v>8322</v>
      </c>
      <c r="R2305" s="39" t="s">
        <v>8324</v>
      </c>
      <c r="S2305" s="41">
        <f>(((J2305/60)/60)/24)+DATE(1970,1,1)</f>
        <v>40850.111064814817</v>
      </c>
      <c r="T2305" s="42">
        <f>(((I2305/60)/60)/24)+DATE(1970,1,1)</f>
        <v>40890.152731481481</v>
      </c>
    </row>
    <row r="2306" spans="1:20" customFormat="1" ht="43.5" x14ac:dyDescent="0.35">
      <c r="A2306" s="9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3" t="s">
        <v>8219</v>
      </c>
      <c r="G2306" s="3" t="s">
        <v>8224</v>
      </c>
      <c r="H2306" s="3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3" t="s">
        <v>8279</v>
      </c>
      <c r="O2306" s="12">
        <f>E2306/D2306</f>
        <v>1.0070033333333335</v>
      </c>
      <c r="P2306" s="22">
        <f>IF(ISERROR(E2306/L2306),0,E2306/L2306)</f>
        <v>53.469203539823013</v>
      </c>
      <c r="Q2306" s="1" t="s">
        <v>8322</v>
      </c>
      <c r="R2306" s="39" t="s">
        <v>8324</v>
      </c>
      <c r="S2306" s="41">
        <f>(((J2306/60)/60)/24)+DATE(1970,1,1)</f>
        <v>40502.815868055557</v>
      </c>
      <c r="T2306" s="42">
        <f>(((I2306/60)/60)/24)+DATE(1970,1,1)</f>
        <v>40544.207638888889</v>
      </c>
    </row>
    <row r="2307" spans="1:20" customFormat="1" ht="43.5" x14ac:dyDescent="0.35">
      <c r="A2307" s="9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3" t="s">
        <v>8219</v>
      </c>
      <c r="G2307" s="3" t="s">
        <v>8224</v>
      </c>
      <c r="H2307" s="3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3" t="s">
        <v>8279</v>
      </c>
      <c r="O2307" s="12">
        <f>E2307/D2307</f>
        <v>1.0122777777777778</v>
      </c>
      <c r="P2307" s="22">
        <f>IF(ISERROR(E2307/L2307),0,E2307/L2307)</f>
        <v>109.10778443113773</v>
      </c>
      <c r="Q2307" s="1" t="s">
        <v>8322</v>
      </c>
      <c r="R2307" s="39" t="s">
        <v>8324</v>
      </c>
      <c r="S2307" s="41">
        <f>(((J2307/60)/60)/24)+DATE(1970,1,1)</f>
        <v>41834.695277777777</v>
      </c>
      <c r="T2307" s="42">
        <f>(((I2307/60)/60)/24)+DATE(1970,1,1)</f>
        <v>41859.75</v>
      </c>
    </row>
    <row r="2308" spans="1:20" customFormat="1" ht="43.5" x14ac:dyDescent="0.35">
      <c r="A2308" s="9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3" t="s">
        <v>8219</v>
      </c>
      <c r="G2308" s="3" t="s">
        <v>8224</v>
      </c>
      <c r="H2308" s="3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3" t="s">
        <v>8279</v>
      </c>
      <c r="O2308" s="12">
        <f>E2308/D2308</f>
        <v>1.0675857142857144</v>
      </c>
      <c r="P2308" s="22">
        <f>IF(ISERROR(E2308/L2308),0,E2308/L2308)</f>
        <v>51.185616438356163</v>
      </c>
      <c r="Q2308" s="1" t="s">
        <v>8322</v>
      </c>
      <c r="R2308" s="39" t="s">
        <v>8324</v>
      </c>
      <c r="S2308" s="41">
        <f>(((J2308/60)/60)/24)+DATE(1970,1,1)</f>
        <v>40948.16815972222</v>
      </c>
      <c r="T2308" s="42">
        <f>(((I2308/60)/60)/24)+DATE(1970,1,1)</f>
        <v>40978.16815972222</v>
      </c>
    </row>
    <row r="2309" spans="1:20" customFormat="1" ht="43.5" x14ac:dyDescent="0.35">
      <c r="A2309" s="9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3" t="s">
        <v>8219</v>
      </c>
      <c r="G2309" s="3" t="s">
        <v>8224</v>
      </c>
      <c r="H2309" s="3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3" t="s">
        <v>8279</v>
      </c>
      <c r="O2309" s="12">
        <f>E2309/D2309</f>
        <v>1.0665777537961894</v>
      </c>
      <c r="P2309" s="22">
        <f>IF(ISERROR(E2309/L2309),0,E2309/L2309)</f>
        <v>27.936800000000002</v>
      </c>
      <c r="Q2309" s="1" t="s">
        <v>8322</v>
      </c>
      <c r="R2309" s="39" t="s">
        <v>8324</v>
      </c>
      <c r="S2309" s="41">
        <f>(((J2309/60)/60)/24)+DATE(1970,1,1)</f>
        <v>41004.802465277775</v>
      </c>
      <c r="T2309" s="42">
        <f>(((I2309/60)/60)/24)+DATE(1970,1,1)</f>
        <v>41034.802407407406</v>
      </c>
    </row>
    <row r="2310" spans="1:20" customFormat="1" ht="43.5" x14ac:dyDescent="0.35">
      <c r="A2310" s="9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3" t="s">
        <v>8219</v>
      </c>
      <c r="G2310" s="3" t="s">
        <v>8224</v>
      </c>
      <c r="H2310" s="3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3" t="s">
        <v>8279</v>
      </c>
      <c r="O2310" s="12">
        <f>E2310/D2310</f>
        <v>1.0130622</v>
      </c>
      <c r="P2310" s="22">
        <f>IF(ISERROR(E2310/L2310),0,E2310/L2310)</f>
        <v>82.496921824104234</v>
      </c>
      <c r="Q2310" s="1" t="s">
        <v>8322</v>
      </c>
      <c r="R2310" s="39" t="s">
        <v>8324</v>
      </c>
      <c r="S2310" s="41">
        <f>(((J2310/60)/60)/24)+DATE(1970,1,1)</f>
        <v>41851.962916666671</v>
      </c>
      <c r="T2310" s="42">
        <f>(((I2310/60)/60)/24)+DATE(1970,1,1)</f>
        <v>41880.041666666664</v>
      </c>
    </row>
    <row r="2311" spans="1:20" customFormat="1" ht="43.5" x14ac:dyDescent="0.35">
      <c r="A2311" s="9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3" t="s">
        <v>8219</v>
      </c>
      <c r="G2311" s="3" t="s">
        <v>8224</v>
      </c>
      <c r="H2311" s="3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3" t="s">
        <v>8279</v>
      </c>
      <c r="O2311" s="12">
        <f>E2311/D2311</f>
        <v>1.0667450000000001</v>
      </c>
      <c r="P2311" s="22">
        <f>IF(ISERROR(E2311/L2311),0,E2311/L2311)</f>
        <v>59.817476635514019</v>
      </c>
      <c r="Q2311" s="1" t="s">
        <v>8322</v>
      </c>
      <c r="R2311" s="39" t="s">
        <v>8324</v>
      </c>
      <c r="S2311" s="41">
        <f>(((J2311/60)/60)/24)+DATE(1970,1,1)</f>
        <v>41307.987696759257</v>
      </c>
      <c r="T2311" s="42">
        <f>(((I2311/60)/60)/24)+DATE(1970,1,1)</f>
        <v>41342.987696759257</v>
      </c>
    </row>
    <row r="2312" spans="1:20" customFormat="1" ht="43.5" x14ac:dyDescent="0.35">
      <c r="A2312" s="9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3" t="s">
        <v>8219</v>
      </c>
      <c r="G2312" s="3" t="s">
        <v>8224</v>
      </c>
      <c r="H2312" s="3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3" t="s">
        <v>8279</v>
      </c>
      <c r="O2312" s="12">
        <f>E2312/D2312</f>
        <v>4.288397837837838</v>
      </c>
      <c r="P2312" s="22">
        <f>IF(ISERROR(E2312/L2312),0,E2312/L2312)</f>
        <v>64.816470588235291</v>
      </c>
      <c r="Q2312" s="1" t="s">
        <v>8322</v>
      </c>
      <c r="R2312" s="39" t="s">
        <v>8324</v>
      </c>
      <c r="S2312" s="41">
        <f>(((J2312/60)/60)/24)+DATE(1970,1,1)</f>
        <v>41324.79415509259</v>
      </c>
      <c r="T2312" s="42">
        <f>(((I2312/60)/60)/24)+DATE(1970,1,1)</f>
        <v>41354.752488425926</v>
      </c>
    </row>
    <row r="2313" spans="1:20" customFormat="1" ht="43.5" x14ac:dyDescent="0.35">
      <c r="A2313" s="9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3" t="s">
        <v>8219</v>
      </c>
      <c r="G2313" s="3" t="s">
        <v>8224</v>
      </c>
      <c r="H2313" s="3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3" t="s">
        <v>8279</v>
      </c>
      <c r="O2313" s="12">
        <f>E2313/D2313</f>
        <v>1.0411111111111111</v>
      </c>
      <c r="P2313" s="22">
        <f>IF(ISERROR(E2313/L2313),0,E2313/L2313)</f>
        <v>90.09615384615384</v>
      </c>
      <c r="Q2313" s="1" t="s">
        <v>8322</v>
      </c>
      <c r="R2313" s="39" t="s">
        <v>8324</v>
      </c>
      <c r="S2313" s="41">
        <f>(((J2313/60)/60)/24)+DATE(1970,1,1)</f>
        <v>41736.004502314812</v>
      </c>
      <c r="T2313" s="42">
        <f>(((I2313/60)/60)/24)+DATE(1970,1,1)</f>
        <v>41766.004502314812</v>
      </c>
    </row>
    <row r="2314" spans="1:20" customFormat="1" ht="43.5" x14ac:dyDescent="0.35">
      <c r="A2314" s="9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3" t="s">
        <v>8219</v>
      </c>
      <c r="G2314" s="3" t="s">
        <v>8224</v>
      </c>
      <c r="H2314" s="3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3" t="s">
        <v>8279</v>
      </c>
      <c r="O2314" s="12">
        <f>E2314/D2314</f>
        <v>1.0786666666666667</v>
      </c>
      <c r="P2314" s="22">
        <f>IF(ISERROR(E2314/L2314),0,E2314/L2314)</f>
        <v>40.962025316455694</v>
      </c>
      <c r="Q2314" s="1" t="s">
        <v>8322</v>
      </c>
      <c r="R2314" s="39" t="s">
        <v>8324</v>
      </c>
      <c r="S2314" s="41">
        <f>(((J2314/60)/60)/24)+DATE(1970,1,1)</f>
        <v>41716.632847222223</v>
      </c>
      <c r="T2314" s="42">
        <f>(((I2314/60)/60)/24)+DATE(1970,1,1)</f>
        <v>41747.958333333336</v>
      </c>
    </row>
    <row r="2315" spans="1:20" customFormat="1" ht="29" x14ac:dyDescent="0.35">
      <c r="A2315" s="9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3" t="s">
        <v>8219</v>
      </c>
      <c r="G2315" s="3" t="s">
        <v>8224</v>
      </c>
      <c r="H2315" s="3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3" t="s">
        <v>8279</v>
      </c>
      <c r="O2315" s="12">
        <f>E2315/D2315</f>
        <v>1.7584040000000001</v>
      </c>
      <c r="P2315" s="22">
        <f>IF(ISERROR(E2315/L2315),0,E2315/L2315)</f>
        <v>56.000127388535034</v>
      </c>
      <c r="Q2315" s="1" t="s">
        <v>8322</v>
      </c>
      <c r="R2315" s="39" t="s">
        <v>8324</v>
      </c>
      <c r="S2315" s="41">
        <f>(((J2315/60)/60)/24)+DATE(1970,1,1)</f>
        <v>41002.958634259259</v>
      </c>
      <c r="T2315" s="42">
        <f>(((I2315/60)/60)/24)+DATE(1970,1,1)</f>
        <v>41032.958634259259</v>
      </c>
    </row>
    <row r="2316" spans="1:20" customFormat="1" ht="43.5" x14ac:dyDescent="0.35">
      <c r="A2316" s="9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3" t="s">
        <v>8219</v>
      </c>
      <c r="G2316" s="3" t="s">
        <v>8224</v>
      </c>
      <c r="H2316" s="3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3" t="s">
        <v>8279</v>
      </c>
      <c r="O2316" s="12">
        <f>E2316/D2316</f>
        <v>1.5697000000000001</v>
      </c>
      <c r="P2316" s="22">
        <f>IF(ISERROR(E2316/L2316),0,E2316/L2316)</f>
        <v>37.672800000000002</v>
      </c>
      <c r="Q2316" s="1" t="s">
        <v>8322</v>
      </c>
      <c r="R2316" s="39" t="s">
        <v>8324</v>
      </c>
      <c r="S2316" s="41">
        <f>(((J2316/60)/60)/24)+DATE(1970,1,1)</f>
        <v>41037.551585648151</v>
      </c>
      <c r="T2316" s="42">
        <f>(((I2316/60)/60)/24)+DATE(1970,1,1)</f>
        <v>41067.551585648151</v>
      </c>
    </row>
    <row r="2317" spans="1:20" customFormat="1" ht="29" x14ac:dyDescent="0.35">
      <c r="A2317" s="9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3" t="s">
        <v>8219</v>
      </c>
      <c r="G2317" s="3" t="s">
        <v>8224</v>
      </c>
      <c r="H2317" s="3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3" t="s">
        <v>8279</v>
      </c>
      <c r="O2317" s="12">
        <f>E2317/D2317</f>
        <v>1.026</v>
      </c>
      <c r="P2317" s="22">
        <f>IF(ISERROR(E2317/L2317),0,E2317/L2317)</f>
        <v>40.078125</v>
      </c>
      <c r="Q2317" s="1" t="s">
        <v>8322</v>
      </c>
      <c r="R2317" s="39" t="s">
        <v>8324</v>
      </c>
      <c r="S2317" s="41">
        <f>(((J2317/60)/60)/24)+DATE(1970,1,1)</f>
        <v>41004.72619212963</v>
      </c>
      <c r="T2317" s="42">
        <f>(((I2317/60)/60)/24)+DATE(1970,1,1)</f>
        <v>41034.72619212963</v>
      </c>
    </row>
    <row r="2318" spans="1:20" customFormat="1" ht="43.5" x14ac:dyDescent="0.35">
      <c r="A2318" s="9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3" t="s">
        <v>8219</v>
      </c>
      <c r="G2318" s="3" t="s">
        <v>8224</v>
      </c>
      <c r="H2318" s="3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3" t="s">
        <v>8279</v>
      </c>
      <c r="O2318" s="12">
        <f>E2318/D2318</f>
        <v>1.0404266666666666</v>
      </c>
      <c r="P2318" s="22">
        <f>IF(ISERROR(E2318/L2318),0,E2318/L2318)</f>
        <v>78.031999999999996</v>
      </c>
      <c r="Q2318" s="1" t="s">
        <v>8322</v>
      </c>
      <c r="R2318" s="39" t="s">
        <v>8324</v>
      </c>
      <c r="S2318" s="41">
        <f>(((J2318/60)/60)/24)+DATE(1970,1,1)</f>
        <v>40079.725115740745</v>
      </c>
      <c r="T2318" s="42">
        <f>(((I2318/60)/60)/24)+DATE(1970,1,1)</f>
        <v>40156.76666666667</v>
      </c>
    </row>
    <row r="2319" spans="1:20" customFormat="1" ht="43.5" x14ac:dyDescent="0.35">
      <c r="A2319" s="9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3" t="s">
        <v>8219</v>
      </c>
      <c r="G2319" s="3" t="s">
        <v>8224</v>
      </c>
      <c r="H2319" s="3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3" t="s">
        <v>8279</v>
      </c>
      <c r="O2319" s="12">
        <f>E2319/D2319</f>
        <v>1.04</v>
      </c>
      <c r="P2319" s="22">
        <f>IF(ISERROR(E2319/L2319),0,E2319/L2319)</f>
        <v>18.90909090909091</v>
      </c>
      <c r="Q2319" s="1" t="s">
        <v>8322</v>
      </c>
      <c r="R2319" s="39" t="s">
        <v>8324</v>
      </c>
      <c r="S2319" s="41">
        <f>(((J2319/60)/60)/24)+DATE(1970,1,1)</f>
        <v>40192.542233796295</v>
      </c>
      <c r="T2319" s="42">
        <f>(((I2319/60)/60)/24)+DATE(1970,1,1)</f>
        <v>40224.208333333336</v>
      </c>
    </row>
    <row r="2320" spans="1:20" customFormat="1" ht="43.5" x14ac:dyDescent="0.35">
      <c r="A2320" s="9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3" t="s">
        <v>8219</v>
      </c>
      <c r="G2320" s="3" t="s">
        <v>8224</v>
      </c>
      <c r="H2320" s="3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3" t="s">
        <v>8279</v>
      </c>
      <c r="O2320" s="12">
        <f>E2320/D2320</f>
        <v>1.2105999999999999</v>
      </c>
      <c r="P2320" s="22">
        <f>IF(ISERROR(E2320/L2320),0,E2320/L2320)</f>
        <v>37.134969325153371</v>
      </c>
      <c r="Q2320" s="1" t="s">
        <v>8322</v>
      </c>
      <c r="R2320" s="39" t="s">
        <v>8324</v>
      </c>
      <c r="S2320" s="41">
        <f>(((J2320/60)/60)/24)+DATE(1970,1,1)</f>
        <v>40050.643680555557</v>
      </c>
      <c r="T2320" s="42">
        <f>(((I2320/60)/60)/24)+DATE(1970,1,1)</f>
        <v>40082.165972222225</v>
      </c>
    </row>
    <row r="2321" spans="1:20" customFormat="1" ht="43.5" x14ac:dyDescent="0.35">
      <c r="A2321" s="9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3" t="s">
        <v>8219</v>
      </c>
      <c r="G2321" s="3" t="s">
        <v>8224</v>
      </c>
      <c r="H2321" s="3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3" t="s">
        <v>8279</v>
      </c>
      <c r="O2321" s="12">
        <f>E2321/D2321</f>
        <v>1.077</v>
      </c>
      <c r="P2321" s="22">
        <f>IF(ISERROR(E2321/L2321),0,E2321/L2321)</f>
        <v>41.961038961038959</v>
      </c>
      <c r="Q2321" s="1" t="s">
        <v>8322</v>
      </c>
      <c r="R2321" s="39" t="s">
        <v>8324</v>
      </c>
      <c r="S2321" s="41">
        <f>(((J2321/60)/60)/24)+DATE(1970,1,1)</f>
        <v>41593.082002314812</v>
      </c>
      <c r="T2321" s="42">
        <f>(((I2321/60)/60)/24)+DATE(1970,1,1)</f>
        <v>41623.082002314812</v>
      </c>
    </row>
    <row r="2322" spans="1:20" customFormat="1" ht="43.5" x14ac:dyDescent="0.35">
      <c r="A2322" s="9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3" t="s">
        <v>8219</v>
      </c>
      <c r="G2322" s="3" t="s">
        <v>8224</v>
      </c>
      <c r="H2322" s="3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3" t="s">
        <v>8279</v>
      </c>
      <c r="O2322" s="12">
        <f>E2322/D2322</f>
        <v>1.0866</v>
      </c>
      <c r="P2322" s="22">
        <f>IF(ISERROR(E2322/L2322),0,E2322/L2322)</f>
        <v>61.044943820224717</v>
      </c>
      <c r="Q2322" s="1" t="s">
        <v>8322</v>
      </c>
      <c r="R2322" s="39" t="s">
        <v>8324</v>
      </c>
      <c r="S2322" s="41">
        <f>(((J2322/60)/60)/24)+DATE(1970,1,1)</f>
        <v>41696.817129629628</v>
      </c>
      <c r="T2322" s="42">
        <f>(((I2322/60)/60)/24)+DATE(1970,1,1)</f>
        <v>41731.775462962964</v>
      </c>
    </row>
    <row r="2323" spans="1:20" customFormat="1" ht="43.5" x14ac:dyDescent="0.35">
      <c r="A2323" s="9">
        <v>2321</v>
      </c>
      <c r="B2323" s="7" t="s">
        <v>2322</v>
      </c>
      <c r="C2323" s="7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2">
        <f>E2323/D2323</f>
        <v>0.39120962394619685</v>
      </c>
      <c r="P2323" s="22">
        <f>IF(ISERROR(E2323/L2323),0,E2323/L2323)</f>
        <v>64.53125</v>
      </c>
      <c r="Q2323" s="1" t="s">
        <v>8330</v>
      </c>
      <c r="R2323" s="39" t="s">
        <v>8350</v>
      </c>
      <c r="S2323" s="41">
        <f>(((J2323/60)/60)/24)+DATE(1970,1,1)</f>
        <v>42799.260428240741</v>
      </c>
      <c r="T2323" s="42">
        <f>(((I2323/60)/60)/24)+DATE(1970,1,1)</f>
        <v>42829.21876157407</v>
      </c>
    </row>
    <row r="2324" spans="1:20" customFormat="1" ht="43.5" x14ac:dyDescent="0.35">
      <c r="A2324" s="9">
        <v>2322</v>
      </c>
      <c r="B2324" s="7" t="s">
        <v>2323</v>
      </c>
      <c r="C2324" s="7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2">
        <f>E2324/D2324</f>
        <v>3.1481481481481478E-2</v>
      </c>
      <c r="P2324" s="22">
        <f>IF(ISERROR(E2324/L2324),0,E2324/L2324)</f>
        <v>21.25</v>
      </c>
      <c r="Q2324" s="1" t="s">
        <v>8330</v>
      </c>
      <c r="R2324" s="39" t="s">
        <v>8350</v>
      </c>
      <c r="S2324" s="41">
        <f>(((J2324/60)/60)/24)+DATE(1970,1,1)</f>
        <v>42804.895474537043</v>
      </c>
      <c r="T2324" s="42">
        <f>(((I2324/60)/60)/24)+DATE(1970,1,1)</f>
        <v>42834.853807870371</v>
      </c>
    </row>
    <row r="2325" spans="1:20" customFormat="1" ht="43.5" x14ac:dyDescent="0.35">
      <c r="A2325" s="9">
        <v>2323</v>
      </c>
      <c r="B2325" s="7" t="s">
        <v>2324</v>
      </c>
      <c r="C2325" s="7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2">
        <f>E2325/D2325</f>
        <v>0.48</v>
      </c>
      <c r="P2325" s="22">
        <f>IF(ISERROR(E2325/L2325),0,E2325/L2325)</f>
        <v>30</v>
      </c>
      <c r="Q2325" s="1" t="s">
        <v>8330</v>
      </c>
      <c r="R2325" s="39" t="s">
        <v>8350</v>
      </c>
      <c r="S2325" s="41">
        <f>(((J2325/60)/60)/24)+DATE(1970,1,1)</f>
        <v>42807.755173611105</v>
      </c>
      <c r="T2325" s="42">
        <f>(((I2325/60)/60)/24)+DATE(1970,1,1)</f>
        <v>42814.755173611105</v>
      </c>
    </row>
    <row r="2326" spans="1:20" customFormat="1" ht="29" x14ac:dyDescent="0.35">
      <c r="A2326" s="9">
        <v>2324</v>
      </c>
      <c r="B2326" s="7" t="s">
        <v>2325</v>
      </c>
      <c r="C2326" s="7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2">
        <f>E2326/D2326</f>
        <v>0.20733333333333334</v>
      </c>
      <c r="P2326" s="22">
        <f>IF(ISERROR(E2326/L2326),0,E2326/L2326)</f>
        <v>25.491803278688526</v>
      </c>
      <c r="Q2326" s="1" t="s">
        <v>8330</v>
      </c>
      <c r="R2326" s="39" t="s">
        <v>8350</v>
      </c>
      <c r="S2326" s="41">
        <f>(((J2326/60)/60)/24)+DATE(1970,1,1)</f>
        <v>42790.885243055556</v>
      </c>
      <c r="T2326" s="42">
        <f>(((I2326/60)/60)/24)+DATE(1970,1,1)</f>
        <v>42820.843576388885</v>
      </c>
    </row>
    <row r="2327" spans="1:20" customFormat="1" ht="43.5" x14ac:dyDescent="0.35">
      <c r="A2327" s="9">
        <v>2325</v>
      </c>
      <c r="B2327" s="7" t="s">
        <v>2326</v>
      </c>
      <c r="C2327" s="7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2">
        <f>E2327/D2327</f>
        <v>0.08</v>
      </c>
      <c r="P2327" s="22">
        <f>IF(ISERROR(E2327/L2327),0,E2327/L2327)</f>
        <v>11.428571428571429</v>
      </c>
      <c r="Q2327" s="1" t="s">
        <v>8330</v>
      </c>
      <c r="R2327" s="39" t="s">
        <v>8350</v>
      </c>
      <c r="S2327" s="41">
        <f>(((J2327/60)/60)/24)+DATE(1970,1,1)</f>
        <v>42794.022349537037</v>
      </c>
      <c r="T2327" s="42">
        <f>(((I2327/60)/60)/24)+DATE(1970,1,1)</f>
        <v>42823.980682870373</v>
      </c>
    </row>
    <row r="2328" spans="1:20" customFormat="1" ht="43.5" x14ac:dyDescent="0.35">
      <c r="A2328" s="9">
        <v>2326</v>
      </c>
      <c r="B2328" s="7" t="s">
        <v>2327</v>
      </c>
      <c r="C2328" s="7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2">
        <f>E2328/D2328</f>
        <v>7.1999999999999998E-3</v>
      </c>
      <c r="P2328" s="22">
        <f>IF(ISERROR(E2328/L2328),0,E2328/L2328)</f>
        <v>108</v>
      </c>
      <c r="Q2328" s="1" t="s">
        <v>8330</v>
      </c>
      <c r="R2328" s="39" t="s">
        <v>8350</v>
      </c>
      <c r="S2328" s="41">
        <f>(((J2328/60)/60)/24)+DATE(1970,1,1)</f>
        <v>42804.034120370372</v>
      </c>
      <c r="T2328" s="42">
        <f>(((I2328/60)/60)/24)+DATE(1970,1,1)</f>
        <v>42855.708333333328</v>
      </c>
    </row>
    <row r="2329" spans="1:20" customFormat="1" ht="29" x14ac:dyDescent="0.35">
      <c r="A2329" s="9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3" t="s">
        <v>8219</v>
      </c>
      <c r="G2329" s="3" t="s">
        <v>8224</v>
      </c>
      <c r="H2329" s="3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3" t="s">
        <v>8298</v>
      </c>
      <c r="O2329" s="12">
        <f>E2329/D2329</f>
        <v>5.2609431428571432</v>
      </c>
      <c r="P2329" s="22">
        <f>IF(ISERROR(E2329/L2329),0,E2329/L2329)</f>
        <v>54.883162444113267</v>
      </c>
      <c r="Q2329" s="1" t="s">
        <v>8330</v>
      </c>
      <c r="R2329" s="39" t="s">
        <v>8350</v>
      </c>
      <c r="S2329" s="41">
        <f>(((J2329/60)/60)/24)+DATE(1970,1,1)</f>
        <v>41842.917129629634</v>
      </c>
      <c r="T2329" s="42">
        <f>(((I2329/60)/60)/24)+DATE(1970,1,1)</f>
        <v>41877.917129629634</v>
      </c>
    </row>
    <row r="2330" spans="1:20" customFormat="1" ht="58" x14ac:dyDescent="0.35">
      <c r="A2330" s="9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3" t="s">
        <v>8219</v>
      </c>
      <c r="G2330" s="3" t="s">
        <v>8224</v>
      </c>
      <c r="H2330" s="3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3" t="s">
        <v>8298</v>
      </c>
      <c r="O2330" s="12">
        <f>E2330/D2330</f>
        <v>2.5445000000000002</v>
      </c>
      <c r="P2330" s="22">
        <f>IF(ISERROR(E2330/L2330),0,E2330/L2330)</f>
        <v>47.383612662942269</v>
      </c>
      <c r="Q2330" s="1" t="s">
        <v>8330</v>
      </c>
      <c r="R2330" s="39" t="s">
        <v>8350</v>
      </c>
      <c r="S2330" s="41">
        <f>(((J2330/60)/60)/24)+DATE(1970,1,1)</f>
        <v>42139.781678240746</v>
      </c>
      <c r="T2330" s="42">
        <f>(((I2330/60)/60)/24)+DATE(1970,1,1)</f>
        <v>42169.781678240746</v>
      </c>
    </row>
    <row r="2331" spans="1:20" customFormat="1" ht="43.5" x14ac:dyDescent="0.35">
      <c r="A2331" s="9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3" t="s">
        <v>8219</v>
      </c>
      <c r="G2331" s="3" t="s">
        <v>8224</v>
      </c>
      <c r="H2331" s="3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3" t="s">
        <v>8298</v>
      </c>
      <c r="O2331" s="12">
        <f>E2331/D2331</f>
        <v>1.0591999999999999</v>
      </c>
      <c r="P2331" s="22">
        <f>IF(ISERROR(E2331/L2331),0,E2331/L2331)</f>
        <v>211.84</v>
      </c>
      <c r="Q2331" s="1" t="s">
        <v>8330</v>
      </c>
      <c r="R2331" s="39" t="s">
        <v>8350</v>
      </c>
      <c r="S2331" s="41">
        <f>(((J2331/60)/60)/24)+DATE(1970,1,1)</f>
        <v>41807.624374999999</v>
      </c>
      <c r="T2331" s="42">
        <f>(((I2331/60)/60)/24)+DATE(1970,1,1)</f>
        <v>41837.624374999999</v>
      </c>
    </row>
    <row r="2332" spans="1:20" customFormat="1" ht="43.5" x14ac:dyDescent="0.35">
      <c r="A2332" s="9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3" t="s">
        <v>8219</v>
      </c>
      <c r="G2332" s="3" t="s">
        <v>8224</v>
      </c>
      <c r="H2332" s="3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3" t="s">
        <v>8298</v>
      </c>
      <c r="O2332" s="12">
        <f>E2332/D2332</f>
        <v>1.0242285714285715</v>
      </c>
      <c r="P2332" s="22">
        <f>IF(ISERROR(E2332/L2332),0,E2332/L2332)</f>
        <v>219.92638036809817</v>
      </c>
      <c r="Q2332" s="1" t="s">
        <v>8330</v>
      </c>
      <c r="R2332" s="39" t="s">
        <v>8350</v>
      </c>
      <c r="S2332" s="41">
        <f>(((J2332/60)/60)/24)+DATE(1970,1,1)</f>
        <v>42332.89980324074</v>
      </c>
      <c r="T2332" s="42">
        <f>(((I2332/60)/60)/24)+DATE(1970,1,1)</f>
        <v>42363</v>
      </c>
    </row>
    <row r="2333" spans="1:20" customFormat="1" ht="29" x14ac:dyDescent="0.35">
      <c r="A2333" s="9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3" t="s">
        <v>8219</v>
      </c>
      <c r="G2333" s="3" t="s">
        <v>8224</v>
      </c>
      <c r="H2333" s="3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3" t="s">
        <v>8298</v>
      </c>
      <c r="O2333" s="12">
        <f>E2333/D2333</f>
        <v>1.4431375</v>
      </c>
      <c r="P2333" s="22">
        <f>IF(ISERROR(E2333/L2333),0,E2333/L2333)</f>
        <v>40.795406360424032</v>
      </c>
      <c r="Q2333" s="1" t="s">
        <v>8330</v>
      </c>
      <c r="R2333" s="39" t="s">
        <v>8350</v>
      </c>
      <c r="S2333" s="41">
        <f>(((J2333/60)/60)/24)+DATE(1970,1,1)</f>
        <v>41839.005671296298</v>
      </c>
      <c r="T2333" s="42">
        <f>(((I2333/60)/60)/24)+DATE(1970,1,1)</f>
        <v>41869.005671296298</v>
      </c>
    </row>
    <row r="2334" spans="1:20" customFormat="1" ht="43.5" x14ac:dyDescent="0.35">
      <c r="A2334" s="9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3" t="s">
        <v>8219</v>
      </c>
      <c r="G2334" s="3" t="s">
        <v>8224</v>
      </c>
      <c r="H2334" s="3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3" t="s">
        <v>8298</v>
      </c>
      <c r="O2334" s="12">
        <f>E2334/D2334</f>
        <v>1.06308</v>
      </c>
      <c r="P2334" s="22">
        <f>IF(ISERROR(E2334/L2334),0,E2334/L2334)</f>
        <v>75.502840909090907</v>
      </c>
      <c r="Q2334" s="1" t="s">
        <v>8330</v>
      </c>
      <c r="R2334" s="39" t="s">
        <v>8350</v>
      </c>
      <c r="S2334" s="41">
        <f>(((J2334/60)/60)/24)+DATE(1970,1,1)</f>
        <v>42011.628136574072</v>
      </c>
      <c r="T2334" s="42">
        <f>(((I2334/60)/60)/24)+DATE(1970,1,1)</f>
        <v>42041.628136574072</v>
      </c>
    </row>
    <row r="2335" spans="1:20" customFormat="1" ht="43.5" x14ac:dyDescent="0.35">
      <c r="A2335" s="9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3" t="s">
        <v>8219</v>
      </c>
      <c r="G2335" s="3" t="s">
        <v>8224</v>
      </c>
      <c r="H2335" s="3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3" t="s">
        <v>8298</v>
      </c>
      <c r="O2335" s="12">
        <f>E2335/D2335</f>
        <v>2.1216666666666666</v>
      </c>
      <c r="P2335" s="22">
        <f>IF(ISERROR(E2335/L2335),0,E2335/L2335)</f>
        <v>13.542553191489361</v>
      </c>
      <c r="Q2335" s="1" t="s">
        <v>8330</v>
      </c>
      <c r="R2335" s="39" t="s">
        <v>8350</v>
      </c>
      <c r="S2335" s="41">
        <f>(((J2335/60)/60)/24)+DATE(1970,1,1)</f>
        <v>41767.650347222225</v>
      </c>
      <c r="T2335" s="42">
        <f>(((I2335/60)/60)/24)+DATE(1970,1,1)</f>
        <v>41788.743055555555</v>
      </c>
    </row>
    <row r="2336" spans="1:20" customFormat="1" ht="43.5" x14ac:dyDescent="0.35">
      <c r="A2336" s="9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3" t="s">
        <v>8219</v>
      </c>
      <c r="G2336" s="3" t="s">
        <v>8224</v>
      </c>
      <c r="H2336" s="3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3" t="s">
        <v>8298</v>
      </c>
      <c r="O2336" s="12">
        <f>E2336/D2336</f>
        <v>1.0195000000000001</v>
      </c>
      <c r="P2336" s="22">
        <f>IF(ISERROR(E2336/L2336),0,E2336/L2336)</f>
        <v>60.865671641791046</v>
      </c>
      <c r="Q2336" s="1" t="s">
        <v>8330</v>
      </c>
      <c r="R2336" s="39" t="s">
        <v>8350</v>
      </c>
      <c r="S2336" s="41">
        <f>(((J2336/60)/60)/24)+DATE(1970,1,1)</f>
        <v>41918.670115740737</v>
      </c>
      <c r="T2336" s="42">
        <f>(((I2336/60)/60)/24)+DATE(1970,1,1)</f>
        <v>41948.731944444444</v>
      </c>
    </row>
    <row r="2337" spans="1:20" customFormat="1" ht="43.5" x14ac:dyDescent="0.35">
      <c r="A2337" s="9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3" t="s">
        <v>8219</v>
      </c>
      <c r="G2337" s="3" t="s">
        <v>8224</v>
      </c>
      <c r="H2337" s="3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3" t="s">
        <v>8298</v>
      </c>
      <c r="O2337" s="12">
        <f>E2337/D2337</f>
        <v>1.0227200000000001</v>
      </c>
      <c r="P2337" s="22">
        <f>IF(ISERROR(E2337/L2337),0,E2337/L2337)</f>
        <v>115.69230769230769</v>
      </c>
      <c r="Q2337" s="1" t="s">
        <v>8330</v>
      </c>
      <c r="R2337" s="39" t="s">
        <v>8350</v>
      </c>
      <c r="S2337" s="41">
        <f>(((J2337/60)/60)/24)+DATE(1970,1,1)</f>
        <v>41771.572256944448</v>
      </c>
      <c r="T2337" s="42">
        <f>(((I2337/60)/60)/24)+DATE(1970,1,1)</f>
        <v>41801.572256944448</v>
      </c>
    </row>
    <row r="2338" spans="1:20" customFormat="1" ht="43.5" x14ac:dyDescent="0.35">
      <c r="A2338" s="9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3" t="s">
        <v>8219</v>
      </c>
      <c r="G2338" s="3" t="s">
        <v>8224</v>
      </c>
      <c r="H2338" s="3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3" t="s">
        <v>8298</v>
      </c>
      <c r="O2338" s="12">
        <f>E2338/D2338</f>
        <v>5.2073254999999996</v>
      </c>
      <c r="P2338" s="22">
        <f>IF(ISERROR(E2338/L2338),0,E2338/L2338)</f>
        <v>48.104623556581984</v>
      </c>
      <c r="Q2338" s="1" t="s">
        <v>8330</v>
      </c>
      <c r="R2338" s="39" t="s">
        <v>8350</v>
      </c>
      <c r="S2338" s="41">
        <f>(((J2338/60)/60)/24)+DATE(1970,1,1)</f>
        <v>41666.924710648149</v>
      </c>
      <c r="T2338" s="42">
        <f>(((I2338/60)/60)/24)+DATE(1970,1,1)</f>
        <v>41706.924710648149</v>
      </c>
    </row>
    <row r="2339" spans="1:20" customFormat="1" ht="29" x14ac:dyDescent="0.35">
      <c r="A2339" s="9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3" t="s">
        <v>8219</v>
      </c>
      <c r="G2339" s="3" t="s">
        <v>8224</v>
      </c>
      <c r="H2339" s="3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3" t="s">
        <v>8298</v>
      </c>
      <c r="O2339" s="12">
        <f>E2339/D2339</f>
        <v>1.1065833333333333</v>
      </c>
      <c r="P2339" s="22">
        <f>IF(ISERROR(E2339/L2339),0,E2339/L2339)</f>
        <v>74.184357541899445</v>
      </c>
      <c r="Q2339" s="1" t="s">
        <v>8330</v>
      </c>
      <c r="R2339" s="39" t="s">
        <v>8350</v>
      </c>
      <c r="S2339" s="41">
        <f>(((J2339/60)/60)/24)+DATE(1970,1,1)</f>
        <v>41786.640543981484</v>
      </c>
      <c r="T2339" s="42">
        <f>(((I2339/60)/60)/24)+DATE(1970,1,1)</f>
        <v>41816.640543981484</v>
      </c>
    </row>
    <row r="2340" spans="1:20" customFormat="1" ht="43.5" x14ac:dyDescent="0.35">
      <c r="A2340" s="9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3" t="s">
        <v>8219</v>
      </c>
      <c r="G2340" s="3" t="s">
        <v>8224</v>
      </c>
      <c r="H2340" s="3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3" t="s">
        <v>8298</v>
      </c>
      <c r="O2340" s="12">
        <f>E2340/D2340</f>
        <v>1.0114333333333334</v>
      </c>
      <c r="P2340" s="22">
        <f>IF(ISERROR(E2340/L2340),0,E2340/L2340)</f>
        <v>123.34552845528455</v>
      </c>
      <c r="Q2340" s="1" t="s">
        <v>8330</v>
      </c>
      <c r="R2340" s="39" t="s">
        <v>8350</v>
      </c>
      <c r="S2340" s="41">
        <f>(((J2340/60)/60)/24)+DATE(1970,1,1)</f>
        <v>41789.896805555552</v>
      </c>
      <c r="T2340" s="42">
        <f>(((I2340/60)/60)/24)+DATE(1970,1,1)</f>
        <v>41819.896805555552</v>
      </c>
    </row>
    <row r="2341" spans="1:20" customFormat="1" ht="43.5" x14ac:dyDescent="0.35">
      <c r="A2341" s="9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3" t="s">
        <v>8219</v>
      </c>
      <c r="G2341" s="3" t="s">
        <v>8224</v>
      </c>
      <c r="H2341" s="3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3" t="s">
        <v>8298</v>
      </c>
      <c r="O2341" s="12">
        <f>E2341/D2341</f>
        <v>2.9420799999999998</v>
      </c>
      <c r="P2341" s="22">
        <f>IF(ISERROR(E2341/L2341),0,E2341/L2341)</f>
        <v>66.623188405797094</v>
      </c>
      <c r="Q2341" s="1" t="s">
        <v>8330</v>
      </c>
      <c r="R2341" s="39" t="s">
        <v>8350</v>
      </c>
      <c r="S2341" s="41">
        <f>(((J2341/60)/60)/24)+DATE(1970,1,1)</f>
        <v>42692.79987268518</v>
      </c>
      <c r="T2341" s="42">
        <f>(((I2341/60)/60)/24)+DATE(1970,1,1)</f>
        <v>42723.332638888889</v>
      </c>
    </row>
    <row r="2342" spans="1:20" customFormat="1" ht="43.5" x14ac:dyDescent="0.35">
      <c r="A2342" s="9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3" t="s">
        <v>8219</v>
      </c>
      <c r="G2342" s="3" t="s">
        <v>8224</v>
      </c>
      <c r="H2342" s="3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3" t="s">
        <v>8298</v>
      </c>
      <c r="O2342" s="12">
        <f>E2342/D2342</f>
        <v>1.0577749999999999</v>
      </c>
      <c r="P2342" s="22">
        <f>IF(ISERROR(E2342/L2342),0,E2342/L2342)</f>
        <v>104.99007444168734</v>
      </c>
      <c r="Q2342" s="1" t="s">
        <v>8330</v>
      </c>
      <c r="R2342" s="39" t="s">
        <v>8350</v>
      </c>
      <c r="S2342" s="41">
        <f>(((J2342/60)/60)/24)+DATE(1970,1,1)</f>
        <v>42643.642800925925</v>
      </c>
      <c r="T2342" s="42">
        <f>(((I2342/60)/60)/24)+DATE(1970,1,1)</f>
        <v>42673.642800925925</v>
      </c>
    </row>
    <row r="2343" spans="1:20" customFormat="1" ht="29" x14ac:dyDescent="0.35">
      <c r="A2343" s="9">
        <v>2341</v>
      </c>
      <c r="B2343" s="7" t="s">
        <v>2342</v>
      </c>
      <c r="C2343" s="7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2">
        <f>E2343/D2343</f>
        <v>0</v>
      </c>
      <c r="P2343" s="22">
        <f>IF(ISERROR(E2343/L2343),0,E2343/L2343)</f>
        <v>0</v>
      </c>
      <c r="Q2343" s="1" t="s">
        <v>8317</v>
      </c>
      <c r="R2343" s="39" t="s">
        <v>8318</v>
      </c>
      <c r="S2343" s="41">
        <f>(((J2343/60)/60)/24)+DATE(1970,1,1)</f>
        <v>42167.813703703709</v>
      </c>
      <c r="T2343" s="42">
        <f>(((I2343/60)/60)/24)+DATE(1970,1,1)</f>
        <v>42197.813703703709</v>
      </c>
    </row>
    <row r="2344" spans="1:20" customFormat="1" ht="43.5" x14ac:dyDescent="0.35">
      <c r="A2344" s="9">
        <v>2342</v>
      </c>
      <c r="B2344" s="7" t="s">
        <v>2343</v>
      </c>
      <c r="C2344" s="7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2">
        <f>E2344/D2344</f>
        <v>0</v>
      </c>
      <c r="P2344" s="22">
        <f>IF(ISERROR(E2344/L2344),0,E2344/L2344)</f>
        <v>0</v>
      </c>
      <c r="Q2344" s="1" t="s">
        <v>8317</v>
      </c>
      <c r="R2344" s="39" t="s">
        <v>8318</v>
      </c>
      <c r="S2344" s="41">
        <f>(((J2344/60)/60)/24)+DATE(1970,1,1)</f>
        <v>41897.702199074076</v>
      </c>
      <c r="T2344" s="42">
        <f>(((I2344/60)/60)/24)+DATE(1970,1,1)</f>
        <v>41918.208333333336</v>
      </c>
    </row>
    <row r="2345" spans="1:20" customFormat="1" ht="43.5" x14ac:dyDescent="0.35">
      <c r="A2345" s="9">
        <v>2343</v>
      </c>
      <c r="B2345" s="7" t="s">
        <v>2344</v>
      </c>
      <c r="C2345" s="7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2">
        <f>E2345/D2345</f>
        <v>0.03</v>
      </c>
      <c r="P2345" s="22">
        <f>IF(ISERROR(E2345/L2345),0,E2345/L2345)</f>
        <v>300</v>
      </c>
      <c r="Q2345" s="1" t="s">
        <v>8317</v>
      </c>
      <c r="R2345" s="39" t="s">
        <v>8318</v>
      </c>
      <c r="S2345" s="41">
        <f>(((J2345/60)/60)/24)+DATE(1970,1,1)</f>
        <v>42327.825289351851</v>
      </c>
      <c r="T2345" s="42">
        <f>(((I2345/60)/60)/24)+DATE(1970,1,1)</f>
        <v>42377.82430555555</v>
      </c>
    </row>
    <row r="2346" spans="1:20" customFormat="1" ht="43.5" x14ac:dyDescent="0.35">
      <c r="A2346" s="9">
        <v>2344</v>
      </c>
      <c r="B2346" s="7" t="s">
        <v>2345</v>
      </c>
      <c r="C2346" s="7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2">
        <f>E2346/D2346</f>
        <v>1E-3</v>
      </c>
      <c r="P2346" s="22">
        <f>IF(ISERROR(E2346/L2346),0,E2346/L2346)</f>
        <v>1</v>
      </c>
      <c r="Q2346" s="1" t="s">
        <v>8317</v>
      </c>
      <c r="R2346" s="39" t="s">
        <v>8318</v>
      </c>
      <c r="S2346" s="41">
        <f>(((J2346/60)/60)/24)+DATE(1970,1,1)</f>
        <v>42515.727650462963</v>
      </c>
      <c r="T2346" s="42">
        <f>(((I2346/60)/60)/24)+DATE(1970,1,1)</f>
        <v>42545.727650462963</v>
      </c>
    </row>
    <row r="2347" spans="1:20" customFormat="1" ht="43.5" x14ac:dyDescent="0.35">
      <c r="A2347" s="9">
        <v>2345</v>
      </c>
      <c r="B2347" s="7" t="s">
        <v>2346</v>
      </c>
      <c r="C2347" s="7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2">
        <f>E2347/D2347</f>
        <v>0</v>
      </c>
      <c r="P2347" s="22">
        <f>IF(ISERROR(E2347/L2347),0,E2347/L2347)</f>
        <v>0</v>
      </c>
      <c r="Q2347" s="1" t="s">
        <v>8317</v>
      </c>
      <c r="R2347" s="39" t="s">
        <v>8318</v>
      </c>
      <c r="S2347" s="41">
        <f>(((J2347/60)/60)/24)+DATE(1970,1,1)</f>
        <v>42060.001805555556</v>
      </c>
      <c r="T2347" s="42">
        <f>(((I2347/60)/60)/24)+DATE(1970,1,1)</f>
        <v>42094.985416666663</v>
      </c>
    </row>
    <row r="2348" spans="1:20" customFormat="1" ht="43.5" x14ac:dyDescent="0.35">
      <c r="A2348" s="9">
        <v>2346</v>
      </c>
      <c r="B2348" s="7" t="s">
        <v>2347</v>
      </c>
      <c r="C2348" s="7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2">
        <f>E2348/D2348</f>
        <v>6.4999999999999997E-4</v>
      </c>
      <c r="P2348" s="22">
        <f>IF(ISERROR(E2348/L2348),0,E2348/L2348)</f>
        <v>13</v>
      </c>
      <c r="Q2348" s="1" t="s">
        <v>8317</v>
      </c>
      <c r="R2348" s="39" t="s">
        <v>8318</v>
      </c>
      <c r="S2348" s="41">
        <f>(((J2348/60)/60)/24)+DATE(1970,1,1)</f>
        <v>42615.79896990741</v>
      </c>
      <c r="T2348" s="42">
        <f>(((I2348/60)/60)/24)+DATE(1970,1,1)</f>
        <v>42660.79896990741</v>
      </c>
    </row>
    <row r="2349" spans="1:20" customFormat="1" ht="29" x14ac:dyDescent="0.35">
      <c r="A2349" s="9">
        <v>2347</v>
      </c>
      <c r="B2349" s="7" t="s">
        <v>2348</v>
      </c>
      <c r="C2349" s="7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2">
        <f>E2349/D2349</f>
        <v>1.4999999999999999E-2</v>
      </c>
      <c r="P2349" s="22">
        <f>IF(ISERROR(E2349/L2349),0,E2349/L2349)</f>
        <v>15</v>
      </c>
      <c r="Q2349" s="1" t="s">
        <v>8317</v>
      </c>
      <c r="R2349" s="39" t="s">
        <v>8318</v>
      </c>
      <c r="S2349" s="41">
        <f>(((J2349/60)/60)/24)+DATE(1970,1,1)</f>
        <v>42577.607361111113</v>
      </c>
      <c r="T2349" s="42">
        <f>(((I2349/60)/60)/24)+DATE(1970,1,1)</f>
        <v>42607.607361111113</v>
      </c>
    </row>
    <row r="2350" spans="1:20" customFormat="1" ht="43.5" x14ac:dyDescent="0.35">
      <c r="A2350" s="9">
        <v>2348</v>
      </c>
      <c r="B2350" s="7" t="s">
        <v>2349</v>
      </c>
      <c r="C2350" s="7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2">
        <f>E2350/D2350</f>
        <v>3.8571428571428572E-3</v>
      </c>
      <c r="P2350" s="22">
        <f>IF(ISERROR(E2350/L2350),0,E2350/L2350)</f>
        <v>54</v>
      </c>
      <c r="Q2350" s="1" t="s">
        <v>8317</v>
      </c>
      <c r="R2350" s="39" t="s">
        <v>8318</v>
      </c>
      <c r="S2350" s="41">
        <f>(((J2350/60)/60)/24)+DATE(1970,1,1)</f>
        <v>42360.932152777779</v>
      </c>
      <c r="T2350" s="42">
        <f>(((I2350/60)/60)/24)+DATE(1970,1,1)</f>
        <v>42420.932152777779</v>
      </c>
    </row>
    <row r="2351" spans="1:20" customFormat="1" ht="43.5" x14ac:dyDescent="0.35">
      <c r="A2351" s="9">
        <v>2349</v>
      </c>
      <c r="B2351" s="7" t="s">
        <v>2350</v>
      </c>
      <c r="C2351" s="7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2">
        <f>E2351/D2351</f>
        <v>0</v>
      </c>
      <c r="P2351" s="22">
        <f>IF(ISERROR(E2351/L2351),0,E2351/L2351)</f>
        <v>0</v>
      </c>
      <c r="Q2351" s="1" t="s">
        <v>8317</v>
      </c>
      <c r="R2351" s="39" t="s">
        <v>8318</v>
      </c>
      <c r="S2351" s="41">
        <f>(((J2351/60)/60)/24)+DATE(1970,1,1)</f>
        <v>42198.775787037041</v>
      </c>
      <c r="T2351" s="42">
        <f>(((I2351/60)/60)/24)+DATE(1970,1,1)</f>
        <v>42227.775787037041</v>
      </c>
    </row>
    <row r="2352" spans="1:20" customFormat="1" ht="29" x14ac:dyDescent="0.35">
      <c r="A2352" s="9">
        <v>2350</v>
      </c>
      <c r="B2352" s="7" t="s">
        <v>2351</v>
      </c>
      <c r="C2352" s="7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2">
        <f>E2352/D2352</f>
        <v>0</v>
      </c>
      <c r="P2352" s="22">
        <f>IF(ISERROR(E2352/L2352),0,E2352/L2352)</f>
        <v>0</v>
      </c>
      <c r="Q2352" s="1" t="s">
        <v>8317</v>
      </c>
      <c r="R2352" s="39" t="s">
        <v>8318</v>
      </c>
      <c r="S2352" s="41">
        <f>(((J2352/60)/60)/24)+DATE(1970,1,1)</f>
        <v>42708.842245370368</v>
      </c>
      <c r="T2352" s="42">
        <f>(((I2352/60)/60)/24)+DATE(1970,1,1)</f>
        <v>42738.842245370368</v>
      </c>
    </row>
    <row r="2353" spans="1:20" customFormat="1" ht="29" x14ac:dyDescent="0.35">
      <c r="A2353" s="9">
        <v>2351</v>
      </c>
      <c r="B2353" s="7" t="s">
        <v>2352</v>
      </c>
      <c r="C2353" s="7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2">
        <f>E2353/D2353</f>
        <v>5.7142857142857143E-3</v>
      </c>
      <c r="P2353" s="22">
        <f>IF(ISERROR(E2353/L2353),0,E2353/L2353)</f>
        <v>15.428571428571429</v>
      </c>
      <c r="Q2353" s="1" t="s">
        <v>8317</v>
      </c>
      <c r="R2353" s="39" t="s">
        <v>8318</v>
      </c>
      <c r="S2353" s="41">
        <f>(((J2353/60)/60)/24)+DATE(1970,1,1)</f>
        <v>42094.101145833338</v>
      </c>
      <c r="T2353" s="42">
        <f>(((I2353/60)/60)/24)+DATE(1970,1,1)</f>
        <v>42124.101145833338</v>
      </c>
    </row>
    <row r="2354" spans="1:20" customFormat="1" ht="43.5" x14ac:dyDescent="0.35">
      <c r="A2354" s="9">
        <v>2352</v>
      </c>
      <c r="B2354" s="7" t="s">
        <v>2353</v>
      </c>
      <c r="C2354" s="7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2">
        <f>E2354/D2354</f>
        <v>0</v>
      </c>
      <c r="P2354" s="22">
        <f>IF(ISERROR(E2354/L2354),0,E2354/L2354)</f>
        <v>0</v>
      </c>
      <c r="Q2354" s="1" t="s">
        <v>8317</v>
      </c>
      <c r="R2354" s="39" t="s">
        <v>8318</v>
      </c>
      <c r="S2354" s="41">
        <f>(((J2354/60)/60)/24)+DATE(1970,1,1)</f>
        <v>42101.633703703701</v>
      </c>
      <c r="T2354" s="42">
        <f>(((I2354/60)/60)/24)+DATE(1970,1,1)</f>
        <v>42161.633703703701</v>
      </c>
    </row>
    <row r="2355" spans="1:20" customFormat="1" ht="43.5" x14ac:dyDescent="0.35">
      <c r="A2355" s="9">
        <v>2353</v>
      </c>
      <c r="B2355" s="7" t="s">
        <v>2354</v>
      </c>
      <c r="C2355" s="7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2">
        <f>E2355/D2355</f>
        <v>0</v>
      </c>
      <c r="P2355" s="22">
        <f>IF(ISERROR(E2355/L2355),0,E2355/L2355)</f>
        <v>0</v>
      </c>
      <c r="Q2355" s="1" t="s">
        <v>8317</v>
      </c>
      <c r="R2355" s="39" t="s">
        <v>8318</v>
      </c>
      <c r="S2355" s="41">
        <f>(((J2355/60)/60)/24)+DATE(1970,1,1)</f>
        <v>42103.676180555558</v>
      </c>
      <c r="T2355" s="42">
        <f>(((I2355/60)/60)/24)+DATE(1970,1,1)</f>
        <v>42115.676180555558</v>
      </c>
    </row>
    <row r="2356" spans="1:20" customFormat="1" ht="29" x14ac:dyDescent="0.35">
      <c r="A2356" s="9">
        <v>2354</v>
      </c>
      <c r="B2356" s="7" t="s">
        <v>2355</v>
      </c>
      <c r="C2356" s="7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2">
        <f>E2356/D2356</f>
        <v>7.1428571428571429E-4</v>
      </c>
      <c r="P2356" s="22">
        <f>IF(ISERROR(E2356/L2356),0,E2356/L2356)</f>
        <v>25</v>
      </c>
      <c r="Q2356" s="1" t="s">
        <v>8317</v>
      </c>
      <c r="R2356" s="39" t="s">
        <v>8318</v>
      </c>
      <c r="S2356" s="41">
        <f>(((J2356/60)/60)/24)+DATE(1970,1,1)</f>
        <v>41954.722916666666</v>
      </c>
      <c r="T2356" s="42">
        <f>(((I2356/60)/60)/24)+DATE(1970,1,1)</f>
        <v>42014.722916666666</v>
      </c>
    </row>
    <row r="2357" spans="1:20" customFormat="1" ht="43.5" x14ac:dyDescent="0.35">
      <c r="A2357" s="9">
        <v>2355</v>
      </c>
      <c r="B2357" s="7" t="s">
        <v>2356</v>
      </c>
      <c r="C2357" s="7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2">
        <f>E2357/D2357</f>
        <v>6.875E-3</v>
      </c>
      <c r="P2357" s="22">
        <f>IF(ISERROR(E2357/L2357),0,E2357/L2357)</f>
        <v>27.5</v>
      </c>
      <c r="Q2357" s="1" t="s">
        <v>8317</v>
      </c>
      <c r="R2357" s="39" t="s">
        <v>8318</v>
      </c>
      <c r="S2357" s="41">
        <f>(((J2357/60)/60)/24)+DATE(1970,1,1)</f>
        <v>42096.918240740735</v>
      </c>
      <c r="T2357" s="42">
        <f>(((I2357/60)/60)/24)+DATE(1970,1,1)</f>
        <v>42126.918240740735</v>
      </c>
    </row>
    <row r="2358" spans="1:20" customFormat="1" ht="29" x14ac:dyDescent="0.35">
      <c r="A2358" s="9">
        <v>2356</v>
      </c>
      <c r="B2358" s="7" t="s">
        <v>2357</v>
      </c>
      <c r="C2358" s="7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2">
        <f>E2358/D2358</f>
        <v>0</v>
      </c>
      <c r="P2358" s="22">
        <f>IF(ISERROR(E2358/L2358),0,E2358/L2358)</f>
        <v>0</v>
      </c>
      <c r="Q2358" s="1" t="s">
        <v>8317</v>
      </c>
      <c r="R2358" s="39" t="s">
        <v>8318</v>
      </c>
      <c r="S2358" s="41">
        <f>(((J2358/60)/60)/24)+DATE(1970,1,1)</f>
        <v>42130.78361111111</v>
      </c>
      <c r="T2358" s="42">
        <f>(((I2358/60)/60)/24)+DATE(1970,1,1)</f>
        <v>42160.78361111111</v>
      </c>
    </row>
    <row r="2359" spans="1:20" customFormat="1" ht="29" x14ac:dyDescent="0.35">
      <c r="A2359" s="9">
        <v>2357</v>
      </c>
      <c r="B2359" s="7" t="s">
        <v>2358</v>
      </c>
      <c r="C2359" s="7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2">
        <f>E2359/D2359</f>
        <v>0</v>
      </c>
      <c r="P2359" s="22">
        <f>IF(ISERROR(E2359/L2359),0,E2359/L2359)</f>
        <v>0</v>
      </c>
      <c r="Q2359" s="1" t="s">
        <v>8317</v>
      </c>
      <c r="R2359" s="39" t="s">
        <v>8318</v>
      </c>
      <c r="S2359" s="41">
        <f>(((J2359/60)/60)/24)+DATE(1970,1,1)</f>
        <v>42264.620115740734</v>
      </c>
      <c r="T2359" s="42">
        <f>(((I2359/60)/60)/24)+DATE(1970,1,1)</f>
        <v>42294.620115740734</v>
      </c>
    </row>
    <row r="2360" spans="1:20" customFormat="1" ht="29" x14ac:dyDescent="0.35">
      <c r="A2360" s="9">
        <v>2358</v>
      </c>
      <c r="B2360" s="7" t="s">
        <v>2359</v>
      </c>
      <c r="C2360" s="7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2">
        <f>E2360/D2360</f>
        <v>0</v>
      </c>
      <c r="P2360" s="22">
        <f>IF(ISERROR(E2360/L2360),0,E2360/L2360)</f>
        <v>0</v>
      </c>
      <c r="Q2360" s="1" t="s">
        <v>8317</v>
      </c>
      <c r="R2360" s="39" t="s">
        <v>8318</v>
      </c>
      <c r="S2360" s="41">
        <f>(((J2360/60)/60)/24)+DATE(1970,1,1)</f>
        <v>41978.930972222224</v>
      </c>
      <c r="T2360" s="42">
        <f>(((I2360/60)/60)/24)+DATE(1970,1,1)</f>
        <v>42035.027083333334</v>
      </c>
    </row>
    <row r="2361" spans="1:20" customFormat="1" ht="43.5" x14ac:dyDescent="0.35">
      <c r="A2361" s="9">
        <v>2359</v>
      </c>
      <c r="B2361" s="7" t="s">
        <v>2360</v>
      </c>
      <c r="C2361" s="7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2">
        <f>E2361/D2361</f>
        <v>0.14680000000000001</v>
      </c>
      <c r="P2361" s="22">
        <f>IF(ISERROR(E2361/L2361),0,E2361/L2361)</f>
        <v>367</v>
      </c>
      <c r="Q2361" s="1" t="s">
        <v>8317</v>
      </c>
      <c r="R2361" s="39" t="s">
        <v>8318</v>
      </c>
      <c r="S2361" s="41">
        <f>(((J2361/60)/60)/24)+DATE(1970,1,1)</f>
        <v>42159.649583333332</v>
      </c>
      <c r="T2361" s="42">
        <f>(((I2361/60)/60)/24)+DATE(1970,1,1)</f>
        <v>42219.649583333332</v>
      </c>
    </row>
    <row r="2362" spans="1:20" customFormat="1" ht="43.5" x14ac:dyDescent="0.35">
      <c r="A2362" s="9">
        <v>2360</v>
      </c>
      <c r="B2362" s="7" t="s">
        <v>2361</v>
      </c>
      <c r="C2362" s="7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2">
        <f>E2362/D2362</f>
        <v>4.0000000000000002E-4</v>
      </c>
      <c r="P2362" s="22">
        <f>IF(ISERROR(E2362/L2362),0,E2362/L2362)</f>
        <v>2</v>
      </c>
      <c r="Q2362" s="1" t="s">
        <v>8317</v>
      </c>
      <c r="R2362" s="39" t="s">
        <v>8318</v>
      </c>
      <c r="S2362" s="41">
        <f>(((J2362/60)/60)/24)+DATE(1970,1,1)</f>
        <v>42377.70694444445</v>
      </c>
      <c r="T2362" s="42">
        <f>(((I2362/60)/60)/24)+DATE(1970,1,1)</f>
        <v>42407.70694444445</v>
      </c>
    </row>
    <row r="2363" spans="1:20" customFormat="1" ht="43.5" x14ac:dyDescent="0.35">
      <c r="A2363" s="9">
        <v>2361</v>
      </c>
      <c r="B2363" s="7" t="s">
        <v>2362</v>
      </c>
      <c r="C2363" s="7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2">
        <f>E2363/D2363</f>
        <v>0</v>
      </c>
      <c r="P2363" s="22">
        <f>IF(ISERROR(E2363/L2363),0,E2363/L2363)</f>
        <v>0</v>
      </c>
      <c r="Q2363" s="1" t="s">
        <v>8317</v>
      </c>
      <c r="R2363" s="39" t="s">
        <v>8318</v>
      </c>
      <c r="S2363" s="41">
        <f>(((J2363/60)/60)/24)+DATE(1970,1,1)</f>
        <v>42466.858888888892</v>
      </c>
      <c r="T2363" s="42">
        <f>(((I2363/60)/60)/24)+DATE(1970,1,1)</f>
        <v>42490.916666666672</v>
      </c>
    </row>
    <row r="2364" spans="1:20" customFormat="1" ht="29" x14ac:dyDescent="0.35">
      <c r="A2364" s="9">
        <v>2362</v>
      </c>
      <c r="B2364" s="7" t="s">
        <v>2363</v>
      </c>
      <c r="C2364" s="7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2">
        <f>E2364/D2364</f>
        <v>0.2857142857142857</v>
      </c>
      <c r="P2364" s="22">
        <f>IF(ISERROR(E2364/L2364),0,E2364/L2364)</f>
        <v>60</v>
      </c>
      <c r="Q2364" s="1" t="s">
        <v>8317</v>
      </c>
      <c r="R2364" s="39" t="s">
        <v>8318</v>
      </c>
      <c r="S2364" s="41">
        <f>(((J2364/60)/60)/24)+DATE(1970,1,1)</f>
        <v>41954.688310185185</v>
      </c>
      <c r="T2364" s="42">
        <f>(((I2364/60)/60)/24)+DATE(1970,1,1)</f>
        <v>41984.688310185185</v>
      </c>
    </row>
    <row r="2365" spans="1:20" customFormat="1" ht="43.5" x14ac:dyDescent="0.35">
      <c r="A2365" s="9">
        <v>2363</v>
      </c>
      <c r="B2365" s="7" t="s">
        <v>2364</v>
      </c>
      <c r="C2365" s="7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2">
        <f>E2365/D2365</f>
        <v>0</v>
      </c>
      <c r="P2365" s="22">
        <f>IF(ISERROR(E2365/L2365),0,E2365/L2365)</f>
        <v>0</v>
      </c>
      <c r="Q2365" s="1" t="s">
        <v>8317</v>
      </c>
      <c r="R2365" s="39" t="s">
        <v>8318</v>
      </c>
      <c r="S2365" s="41">
        <f>(((J2365/60)/60)/24)+DATE(1970,1,1)</f>
        <v>42322.011574074073</v>
      </c>
      <c r="T2365" s="42">
        <f>(((I2365/60)/60)/24)+DATE(1970,1,1)</f>
        <v>42367.011574074073</v>
      </c>
    </row>
    <row r="2366" spans="1:20" customFormat="1" ht="29" x14ac:dyDescent="0.35">
      <c r="A2366" s="9">
        <v>2364</v>
      </c>
      <c r="B2366" s="7" t="s">
        <v>2365</v>
      </c>
      <c r="C2366" s="7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2">
        <f>E2366/D2366</f>
        <v>0</v>
      </c>
      <c r="P2366" s="22">
        <f>IF(ISERROR(E2366/L2366),0,E2366/L2366)</f>
        <v>0</v>
      </c>
      <c r="Q2366" s="1" t="s">
        <v>8317</v>
      </c>
      <c r="R2366" s="39" t="s">
        <v>8318</v>
      </c>
      <c r="S2366" s="41">
        <f>(((J2366/60)/60)/24)+DATE(1970,1,1)</f>
        <v>42248.934675925921</v>
      </c>
      <c r="T2366" s="42">
        <f>(((I2366/60)/60)/24)+DATE(1970,1,1)</f>
        <v>42303.934675925921</v>
      </c>
    </row>
    <row r="2367" spans="1:20" customFormat="1" ht="43.5" x14ac:dyDescent="0.35">
      <c r="A2367" s="9">
        <v>2365</v>
      </c>
      <c r="B2367" s="7" t="s">
        <v>2366</v>
      </c>
      <c r="C2367" s="7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2">
        <f>E2367/D2367</f>
        <v>0</v>
      </c>
      <c r="P2367" s="22">
        <f>IF(ISERROR(E2367/L2367),0,E2367/L2367)</f>
        <v>0</v>
      </c>
      <c r="Q2367" s="1" t="s">
        <v>8317</v>
      </c>
      <c r="R2367" s="39" t="s">
        <v>8318</v>
      </c>
      <c r="S2367" s="41">
        <f>(((J2367/60)/60)/24)+DATE(1970,1,1)</f>
        <v>42346.736400462964</v>
      </c>
      <c r="T2367" s="42">
        <f>(((I2367/60)/60)/24)+DATE(1970,1,1)</f>
        <v>42386.958333333328</v>
      </c>
    </row>
    <row r="2368" spans="1:20" customFormat="1" ht="43.5" x14ac:dyDescent="0.35">
      <c r="A2368" s="9">
        <v>2366</v>
      </c>
      <c r="B2368" s="7" t="s">
        <v>2367</v>
      </c>
      <c r="C2368" s="7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2">
        <f>E2368/D2368</f>
        <v>0.1052</v>
      </c>
      <c r="P2368" s="22">
        <f>IF(ISERROR(E2368/L2368),0,E2368/L2368)</f>
        <v>97.407407407407405</v>
      </c>
      <c r="Q2368" s="1" t="s">
        <v>8317</v>
      </c>
      <c r="R2368" s="39" t="s">
        <v>8318</v>
      </c>
      <c r="S2368" s="41">
        <f>(((J2368/60)/60)/24)+DATE(1970,1,1)</f>
        <v>42268.531631944439</v>
      </c>
      <c r="T2368" s="42">
        <f>(((I2368/60)/60)/24)+DATE(1970,1,1)</f>
        <v>42298.531631944439</v>
      </c>
    </row>
    <row r="2369" spans="1:20" customFormat="1" ht="43.5" x14ac:dyDescent="0.35">
      <c r="A2369" s="9">
        <v>2367</v>
      </c>
      <c r="B2369" s="7" t="s">
        <v>2368</v>
      </c>
      <c r="C2369" s="7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2">
        <f>E2369/D2369</f>
        <v>1.34E-2</v>
      </c>
      <c r="P2369" s="22">
        <f>IF(ISERROR(E2369/L2369),0,E2369/L2369)</f>
        <v>47.857142857142854</v>
      </c>
      <c r="Q2369" s="1" t="s">
        <v>8317</v>
      </c>
      <c r="R2369" s="39" t="s">
        <v>8318</v>
      </c>
      <c r="S2369" s="41">
        <f>(((J2369/60)/60)/24)+DATE(1970,1,1)</f>
        <v>42425.970092592594</v>
      </c>
      <c r="T2369" s="42">
        <f>(((I2369/60)/60)/24)+DATE(1970,1,1)</f>
        <v>42485.928425925929</v>
      </c>
    </row>
    <row r="2370" spans="1:20" customFormat="1" ht="43.5" x14ac:dyDescent="0.35">
      <c r="A2370" s="9">
        <v>2368</v>
      </c>
      <c r="B2370" s="7" t="s">
        <v>2369</v>
      </c>
      <c r="C2370" s="7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2">
        <f>E2370/D2370</f>
        <v>2.5000000000000001E-3</v>
      </c>
      <c r="P2370" s="22">
        <f>IF(ISERROR(E2370/L2370),0,E2370/L2370)</f>
        <v>50</v>
      </c>
      <c r="Q2370" s="1" t="s">
        <v>8317</v>
      </c>
      <c r="R2370" s="39" t="s">
        <v>8318</v>
      </c>
      <c r="S2370" s="41">
        <f>(((J2370/60)/60)/24)+DATE(1970,1,1)</f>
        <v>42063.721817129626</v>
      </c>
      <c r="T2370" s="42">
        <f>(((I2370/60)/60)/24)+DATE(1970,1,1)</f>
        <v>42108.680150462969</v>
      </c>
    </row>
    <row r="2371" spans="1:20" customFormat="1" ht="43.5" x14ac:dyDescent="0.35">
      <c r="A2371" s="9">
        <v>2369</v>
      </c>
      <c r="B2371" s="7" t="s">
        <v>2370</v>
      </c>
      <c r="C2371" s="7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2">
        <f>E2371/D2371</f>
        <v>0</v>
      </c>
      <c r="P2371" s="22">
        <f>IF(ISERROR(E2371/L2371),0,E2371/L2371)</f>
        <v>0</v>
      </c>
      <c r="Q2371" s="1" t="s">
        <v>8317</v>
      </c>
      <c r="R2371" s="39" t="s">
        <v>8318</v>
      </c>
      <c r="S2371" s="41">
        <f>(((J2371/60)/60)/24)+DATE(1970,1,1)</f>
        <v>42380.812627314815</v>
      </c>
      <c r="T2371" s="42">
        <f>(((I2371/60)/60)/24)+DATE(1970,1,1)</f>
        <v>42410.812627314815</v>
      </c>
    </row>
    <row r="2372" spans="1:20" customFormat="1" ht="43.5" x14ac:dyDescent="0.35">
      <c r="A2372" s="9">
        <v>2370</v>
      </c>
      <c r="B2372" s="7" t="s">
        <v>2371</v>
      </c>
      <c r="C2372" s="7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2">
        <f>E2372/D2372</f>
        <v>3.2799999999999999E-3</v>
      </c>
      <c r="P2372" s="22">
        <f>IF(ISERROR(E2372/L2372),0,E2372/L2372)</f>
        <v>20.5</v>
      </c>
      <c r="Q2372" s="1" t="s">
        <v>8317</v>
      </c>
      <c r="R2372" s="39" t="s">
        <v>8318</v>
      </c>
      <c r="S2372" s="41">
        <f>(((J2372/60)/60)/24)+DATE(1970,1,1)</f>
        <v>41961.18913194444</v>
      </c>
      <c r="T2372" s="42">
        <f>(((I2372/60)/60)/24)+DATE(1970,1,1)</f>
        <v>41991.18913194444</v>
      </c>
    </row>
    <row r="2373" spans="1:20" customFormat="1" ht="43.5" x14ac:dyDescent="0.35">
      <c r="A2373" s="9">
        <v>2371</v>
      </c>
      <c r="B2373" s="7" t="s">
        <v>2372</v>
      </c>
      <c r="C2373" s="7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2">
        <f>E2373/D2373</f>
        <v>0</v>
      </c>
      <c r="P2373" s="22">
        <f>IF(ISERROR(E2373/L2373),0,E2373/L2373)</f>
        <v>0</v>
      </c>
      <c r="Q2373" s="1" t="s">
        <v>8317</v>
      </c>
      <c r="R2373" s="39" t="s">
        <v>8318</v>
      </c>
      <c r="S2373" s="41">
        <f>(((J2373/60)/60)/24)+DATE(1970,1,1)</f>
        <v>42150.777731481481</v>
      </c>
      <c r="T2373" s="42">
        <f>(((I2373/60)/60)/24)+DATE(1970,1,1)</f>
        <v>42180.777731481481</v>
      </c>
    </row>
    <row r="2374" spans="1:20" customFormat="1" ht="43.5" x14ac:dyDescent="0.35">
      <c r="A2374" s="9">
        <v>2372</v>
      </c>
      <c r="B2374" s="7" t="s">
        <v>2373</v>
      </c>
      <c r="C2374" s="7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2">
        <f>E2374/D2374</f>
        <v>3.272727272727273E-2</v>
      </c>
      <c r="P2374" s="22">
        <f>IF(ISERROR(E2374/L2374),0,E2374/L2374)</f>
        <v>30</v>
      </c>
      <c r="Q2374" s="1" t="s">
        <v>8317</v>
      </c>
      <c r="R2374" s="39" t="s">
        <v>8318</v>
      </c>
      <c r="S2374" s="41">
        <f>(((J2374/60)/60)/24)+DATE(1970,1,1)</f>
        <v>42088.069108796291</v>
      </c>
      <c r="T2374" s="42">
        <f>(((I2374/60)/60)/24)+DATE(1970,1,1)</f>
        <v>42118.069108796291</v>
      </c>
    </row>
    <row r="2375" spans="1:20" customFormat="1" ht="29" x14ac:dyDescent="0.35">
      <c r="A2375" s="9">
        <v>2373</v>
      </c>
      <c r="B2375" s="7" t="s">
        <v>2374</v>
      </c>
      <c r="C2375" s="7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2">
        <f>E2375/D2375</f>
        <v>5.8823529411764708E-5</v>
      </c>
      <c r="P2375" s="22">
        <f>IF(ISERROR(E2375/L2375),0,E2375/L2375)</f>
        <v>50</v>
      </c>
      <c r="Q2375" s="1" t="s">
        <v>8317</v>
      </c>
      <c r="R2375" s="39" t="s">
        <v>8318</v>
      </c>
      <c r="S2375" s="41">
        <f>(((J2375/60)/60)/24)+DATE(1970,1,1)</f>
        <v>42215.662314814821</v>
      </c>
      <c r="T2375" s="42">
        <f>(((I2375/60)/60)/24)+DATE(1970,1,1)</f>
        <v>42245.662314814821</v>
      </c>
    </row>
    <row r="2376" spans="1:20" customFormat="1" ht="43.5" x14ac:dyDescent="0.35">
      <c r="A2376" s="9">
        <v>2374</v>
      </c>
      <c r="B2376" s="7" t="s">
        <v>2375</v>
      </c>
      <c r="C2376" s="7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2">
        <f>E2376/D2376</f>
        <v>4.5454545454545455E-4</v>
      </c>
      <c r="P2376" s="22">
        <f>IF(ISERROR(E2376/L2376),0,E2376/L2376)</f>
        <v>10</v>
      </c>
      <c r="Q2376" s="1" t="s">
        <v>8317</v>
      </c>
      <c r="R2376" s="39" t="s">
        <v>8318</v>
      </c>
      <c r="S2376" s="41">
        <f>(((J2376/60)/60)/24)+DATE(1970,1,1)</f>
        <v>42017.843287037031</v>
      </c>
      <c r="T2376" s="42">
        <f>(((I2376/60)/60)/24)+DATE(1970,1,1)</f>
        <v>42047.843287037031</v>
      </c>
    </row>
    <row r="2377" spans="1:20" customFormat="1" ht="43.5" x14ac:dyDescent="0.35">
      <c r="A2377" s="9">
        <v>2375</v>
      </c>
      <c r="B2377" s="7" t="s">
        <v>2376</v>
      </c>
      <c r="C2377" s="7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2">
        <f>E2377/D2377</f>
        <v>0</v>
      </c>
      <c r="P2377" s="22">
        <f>IF(ISERROR(E2377/L2377),0,E2377/L2377)</f>
        <v>0</v>
      </c>
      <c r="Q2377" s="1" t="s">
        <v>8317</v>
      </c>
      <c r="R2377" s="39" t="s">
        <v>8318</v>
      </c>
      <c r="S2377" s="41">
        <f>(((J2377/60)/60)/24)+DATE(1970,1,1)</f>
        <v>42592.836076388892</v>
      </c>
      <c r="T2377" s="42">
        <f>(((I2377/60)/60)/24)+DATE(1970,1,1)</f>
        <v>42622.836076388892</v>
      </c>
    </row>
    <row r="2378" spans="1:20" customFormat="1" ht="43.5" x14ac:dyDescent="0.35">
      <c r="A2378" s="9">
        <v>2376</v>
      </c>
      <c r="B2378" s="7" t="s">
        <v>2377</v>
      </c>
      <c r="C2378" s="7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2">
        <f>E2378/D2378</f>
        <v>0.10877666666666666</v>
      </c>
      <c r="P2378" s="22">
        <f>IF(ISERROR(E2378/L2378),0,E2378/L2378)</f>
        <v>81.582499999999996</v>
      </c>
      <c r="Q2378" s="1" t="s">
        <v>8317</v>
      </c>
      <c r="R2378" s="39" t="s">
        <v>8318</v>
      </c>
      <c r="S2378" s="41">
        <f>(((J2378/60)/60)/24)+DATE(1970,1,1)</f>
        <v>42318.925532407404</v>
      </c>
      <c r="T2378" s="42">
        <f>(((I2378/60)/60)/24)+DATE(1970,1,1)</f>
        <v>42348.925532407404</v>
      </c>
    </row>
    <row r="2379" spans="1:20" customFormat="1" ht="43.5" x14ac:dyDescent="0.35">
      <c r="A2379" s="9">
        <v>2377</v>
      </c>
      <c r="B2379" s="7" t="s">
        <v>2378</v>
      </c>
      <c r="C2379" s="7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2">
        <f>E2379/D2379</f>
        <v>0</v>
      </c>
      <c r="P2379" s="22">
        <f>IF(ISERROR(E2379/L2379),0,E2379/L2379)</f>
        <v>0</v>
      </c>
      <c r="Q2379" s="1" t="s">
        <v>8317</v>
      </c>
      <c r="R2379" s="39" t="s">
        <v>8318</v>
      </c>
      <c r="S2379" s="41">
        <f>(((J2379/60)/60)/24)+DATE(1970,1,1)</f>
        <v>42669.870173611111</v>
      </c>
      <c r="T2379" s="42">
        <f>(((I2379/60)/60)/24)+DATE(1970,1,1)</f>
        <v>42699.911840277782</v>
      </c>
    </row>
    <row r="2380" spans="1:20" customFormat="1" ht="29" x14ac:dyDescent="0.35">
      <c r="A2380" s="9">
        <v>2378</v>
      </c>
      <c r="B2380" s="7" t="s">
        <v>2379</v>
      </c>
      <c r="C2380" s="7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2">
        <f>E2380/D2380</f>
        <v>0</v>
      </c>
      <c r="P2380" s="22">
        <f>IF(ISERROR(E2380/L2380),0,E2380/L2380)</f>
        <v>0</v>
      </c>
      <c r="Q2380" s="1" t="s">
        <v>8317</v>
      </c>
      <c r="R2380" s="39" t="s">
        <v>8318</v>
      </c>
      <c r="S2380" s="41">
        <f>(((J2380/60)/60)/24)+DATE(1970,1,1)</f>
        <v>42213.013078703705</v>
      </c>
      <c r="T2380" s="42">
        <f>(((I2380/60)/60)/24)+DATE(1970,1,1)</f>
        <v>42242.013078703705</v>
      </c>
    </row>
    <row r="2381" spans="1:20" customFormat="1" ht="29" x14ac:dyDescent="0.35">
      <c r="A2381" s="9">
        <v>2379</v>
      </c>
      <c r="B2381" s="7" t="s">
        <v>2380</v>
      </c>
      <c r="C2381" s="7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2">
        <f>E2381/D2381</f>
        <v>0</v>
      </c>
      <c r="P2381" s="22">
        <f>IF(ISERROR(E2381/L2381),0,E2381/L2381)</f>
        <v>0</v>
      </c>
      <c r="Q2381" s="1" t="s">
        <v>8317</v>
      </c>
      <c r="R2381" s="39" t="s">
        <v>8318</v>
      </c>
      <c r="S2381" s="41">
        <f>(((J2381/60)/60)/24)+DATE(1970,1,1)</f>
        <v>42237.016388888893</v>
      </c>
      <c r="T2381" s="42">
        <f>(((I2381/60)/60)/24)+DATE(1970,1,1)</f>
        <v>42282.016388888893</v>
      </c>
    </row>
    <row r="2382" spans="1:20" customFormat="1" ht="43.5" x14ac:dyDescent="0.35">
      <c r="A2382" s="9">
        <v>2380</v>
      </c>
      <c r="B2382" s="7" t="s">
        <v>2381</v>
      </c>
      <c r="C2382" s="7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2">
        <f>E2382/D2382</f>
        <v>3.6666666666666666E-3</v>
      </c>
      <c r="P2382" s="22">
        <f>IF(ISERROR(E2382/L2382),0,E2382/L2382)</f>
        <v>18.333333333333332</v>
      </c>
      <c r="Q2382" s="1" t="s">
        <v>8317</v>
      </c>
      <c r="R2382" s="39" t="s">
        <v>8318</v>
      </c>
      <c r="S2382" s="41">
        <f>(((J2382/60)/60)/24)+DATE(1970,1,1)</f>
        <v>42248.793310185181</v>
      </c>
      <c r="T2382" s="42">
        <f>(((I2382/60)/60)/24)+DATE(1970,1,1)</f>
        <v>42278.793310185181</v>
      </c>
    </row>
    <row r="2383" spans="1:20" customFormat="1" ht="29" x14ac:dyDescent="0.35">
      <c r="A2383" s="9">
        <v>2381</v>
      </c>
      <c r="B2383" s="7" t="s">
        <v>2382</v>
      </c>
      <c r="C2383" s="7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2">
        <f>E2383/D2383</f>
        <v>1.8193398957730169E-2</v>
      </c>
      <c r="P2383" s="22">
        <f>IF(ISERROR(E2383/L2383),0,E2383/L2383)</f>
        <v>224.42857142857142</v>
      </c>
      <c r="Q2383" s="1" t="s">
        <v>8317</v>
      </c>
      <c r="R2383" s="39" t="s">
        <v>8318</v>
      </c>
      <c r="S2383" s="41">
        <f>(((J2383/60)/60)/24)+DATE(1970,1,1)</f>
        <v>42074.935740740737</v>
      </c>
      <c r="T2383" s="42">
        <f>(((I2383/60)/60)/24)+DATE(1970,1,1)</f>
        <v>42104.935740740737</v>
      </c>
    </row>
    <row r="2384" spans="1:20" customFormat="1" ht="43.5" x14ac:dyDescent="0.35">
      <c r="A2384" s="9">
        <v>2382</v>
      </c>
      <c r="B2384" s="7" t="s">
        <v>2383</v>
      </c>
      <c r="C2384" s="7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2">
        <f>E2384/D2384</f>
        <v>2.5000000000000001E-2</v>
      </c>
      <c r="P2384" s="22">
        <f>IF(ISERROR(E2384/L2384),0,E2384/L2384)</f>
        <v>37.5</v>
      </c>
      <c r="Q2384" s="1" t="s">
        <v>8317</v>
      </c>
      <c r="R2384" s="39" t="s">
        <v>8318</v>
      </c>
      <c r="S2384" s="41">
        <f>(((J2384/60)/60)/24)+DATE(1970,1,1)</f>
        <v>42195.187534722223</v>
      </c>
      <c r="T2384" s="42">
        <f>(((I2384/60)/60)/24)+DATE(1970,1,1)</f>
        <v>42220.187534722223</v>
      </c>
    </row>
    <row r="2385" spans="1:20" customFormat="1" ht="43.5" x14ac:dyDescent="0.35">
      <c r="A2385" s="9">
        <v>2383</v>
      </c>
      <c r="B2385" s="7" t="s">
        <v>2384</v>
      </c>
      <c r="C2385" s="7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2">
        <f>E2385/D2385</f>
        <v>4.3499999999999997E-2</v>
      </c>
      <c r="P2385" s="22">
        <f>IF(ISERROR(E2385/L2385),0,E2385/L2385)</f>
        <v>145</v>
      </c>
      <c r="Q2385" s="1" t="s">
        <v>8317</v>
      </c>
      <c r="R2385" s="39" t="s">
        <v>8318</v>
      </c>
      <c r="S2385" s="41">
        <f>(((J2385/60)/60)/24)+DATE(1970,1,1)</f>
        <v>42027.056793981479</v>
      </c>
      <c r="T2385" s="42">
        <f>(((I2385/60)/60)/24)+DATE(1970,1,1)</f>
        <v>42057.056793981479</v>
      </c>
    </row>
    <row r="2386" spans="1:20" customFormat="1" ht="43.5" x14ac:dyDescent="0.35">
      <c r="A2386" s="9">
        <v>2384</v>
      </c>
      <c r="B2386" s="7" t="s">
        <v>2385</v>
      </c>
      <c r="C2386" s="7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2">
        <f>E2386/D2386</f>
        <v>8.0000000000000002E-3</v>
      </c>
      <c r="P2386" s="22">
        <f>IF(ISERROR(E2386/L2386),0,E2386/L2386)</f>
        <v>1</v>
      </c>
      <c r="Q2386" s="1" t="s">
        <v>8317</v>
      </c>
      <c r="R2386" s="39" t="s">
        <v>8318</v>
      </c>
      <c r="S2386" s="41">
        <f>(((J2386/60)/60)/24)+DATE(1970,1,1)</f>
        <v>41927.067627314813</v>
      </c>
      <c r="T2386" s="42">
        <f>(((I2386/60)/60)/24)+DATE(1970,1,1)</f>
        <v>41957.109293981484</v>
      </c>
    </row>
    <row r="2387" spans="1:20" customFormat="1" ht="43.5" x14ac:dyDescent="0.35">
      <c r="A2387" s="9">
        <v>2385</v>
      </c>
      <c r="B2387" s="7" t="s">
        <v>2386</v>
      </c>
      <c r="C2387" s="7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2">
        <f>E2387/D2387</f>
        <v>1.2123076923076924E-2</v>
      </c>
      <c r="P2387" s="22">
        <f>IF(ISERROR(E2387/L2387),0,E2387/L2387)</f>
        <v>112.57142857142857</v>
      </c>
      <c r="Q2387" s="1" t="s">
        <v>8317</v>
      </c>
      <c r="R2387" s="39" t="s">
        <v>8318</v>
      </c>
      <c r="S2387" s="41">
        <f>(((J2387/60)/60)/24)+DATE(1970,1,1)</f>
        <v>42191.70175925926</v>
      </c>
      <c r="T2387" s="42">
        <f>(((I2387/60)/60)/24)+DATE(1970,1,1)</f>
        <v>42221.70175925926</v>
      </c>
    </row>
    <row r="2388" spans="1:20" customFormat="1" ht="43.5" x14ac:dyDescent="0.35">
      <c r="A2388" s="9">
        <v>2386</v>
      </c>
      <c r="B2388" s="7" t="s">
        <v>2387</v>
      </c>
      <c r="C2388" s="7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2">
        <f>E2388/D2388</f>
        <v>0</v>
      </c>
      <c r="P2388" s="22">
        <f>IF(ISERROR(E2388/L2388),0,E2388/L2388)</f>
        <v>0</v>
      </c>
      <c r="Q2388" s="1" t="s">
        <v>8317</v>
      </c>
      <c r="R2388" s="39" t="s">
        <v>8318</v>
      </c>
      <c r="S2388" s="41">
        <f>(((J2388/60)/60)/24)+DATE(1970,1,1)</f>
        <v>41954.838240740741</v>
      </c>
      <c r="T2388" s="42">
        <f>(((I2388/60)/60)/24)+DATE(1970,1,1)</f>
        <v>42014.838240740741</v>
      </c>
    </row>
    <row r="2389" spans="1:20" customFormat="1" ht="43.5" x14ac:dyDescent="0.35">
      <c r="A2389" s="9">
        <v>2387</v>
      </c>
      <c r="B2389" s="7" t="s">
        <v>2388</v>
      </c>
      <c r="C2389" s="7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2">
        <f>E2389/D2389</f>
        <v>6.8399999999999997E-3</v>
      </c>
      <c r="P2389" s="22">
        <f>IF(ISERROR(E2389/L2389),0,E2389/L2389)</f>
        <v>342</v>
      </c>
      <c r="Q2389" s="1" t="s">
        <v>8317</v>
      </c>
      <c r="R2389" s="39" t="s">
        <v>8318</v>
      </c>
      <c r="S2389" s="41">
        <f>(((J2389/60)/60)/24)+DATE(1970,1,1)</f>
        <v>42528.626620370371</v>
      </c>
      <c r="T2389" s="42">
        <f>(((I2389/60)/60)/24)+DATE(1970,1,1)</f>
        <v>42573.626620370371</v>
      </c>
    </row>
    <row r="2390" spans="1:20" customFormat="1" ht="43.5" x14ac:dyDescent="0.35">
      <c r="A2390" s="9">
        <v>2388</v>
      </c>
      <c r="B2390" s="7" t="s">
        <v>2389</v>
      </c>
      <c r="C2390" s="7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2">
        <f>E2390/D2390</f>
        <v>1.2513513513513513E-2</v>
      </c>
      <c r="P2390" s="22">
        <f>IF(ISERROR(E2390/L2390),0,E2390/L2390)</f>
        <v>57.875</v>
      </c>
      <c r="Q2390" s="1" t="s">
        <v>8317</v>
      </c>
      <c r="R2390" s="39" t="s">
        <v>8318</v>
      </c>
      <c r="S2390" s="41">
        <f>(((J2390/60)/60)/24)+DATE(1970,1,1)</f>
        <v>41989.853692129633</v>
      </c>
      <c r="T2390" s="42">
        <f>(((I2390/60)/60)/24)+DATE(1970,1,1)</f>
        <v>42019.811805555553</v>
      </c>
    </row>
    <row r="2391" spans="1:20" customFormat="1" ht="43.5" x14ac:dyDescent="0.35">
      <c r="A2391" s="9">
        <v>2389</v>
      </c>
      <c r="B2391" s="7" t="s">
        <v>2390</v>
      </c>
      <c r="C2391" s="7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2">
        <f>E2391/D2391</f>
        <v>1.8749999999999999E-3</v>
      </c>
      <c r="P2391" s="22">
        <f>IF(ISERROR(E2391/L2391),0,E2391/L2391)</f>
        <v>30</v>
      </c>
      <c r="Q2391" s="1" t="s">
        <v>8317</v>
      </c>
      <c r="R2391" s="39" t="s">
        <v>8318</v>
      </c>
      <c r="S2391" s="41">
        <f>(((J2391/60)/60)/24)+DATE(1970,1,1)</f>
        <v>42179.653379629628</v>
      </c>
      <c r="T2391" s="42">
        <f>(((I2391/60)/60)/24)+DATE(1970,1,1)</f>
        <v>42210.915972222225</v>
      </c>
    </row>
    <row r="2392" spans="1:20" customFormat="1" ht="43.5" x14ac:dyDescent="0.35">
      <c r="A2392" s="9">
        <v>2390</v>
      </c>
      <c r="B2392" s="7" t="s">
        <v>2391</v>
      </c>
      <c r="C2392" s="7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2">
        <f>E2392/D2392</f>
        <v>0</v>
      </c>
      <c r="P2392" s="22">
        <f>IF(ISERROR(E2392/L2392),0,E2392/L2392)</f>
        <v>0</v>
      </c>
      <c r="Q2392" s="1" t="s">
        <v>8317</v>
      </c>
      <c r="R2392" s="39" t="s">
        <v>8318</v>
      </c>
      <c r="S2392" s="41">
        <f>(((J2392/60)/60)/24)+DATE(1970,1,1)</f>
        <v>41968.262314814812</v>
      </c>
      <c r="T2392" s="42">
        <f>(((I2392/60)/60)/24)+DATE(1970,1,1)</f>
        <v>42008.262314814812</v>
      </c>
    </row>
    <row r="2393" spans="1:20" customFormat="1" ht="29" x14ac:dyDescent="0.35">
      <c r="A2393" s="9">
        <v>2391</v>
      </c>
      <c r="B2393" s="7" t="s">
        <v>2392</v>
      </c>
      <c r="C2393" s="7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2">
        <f>E2393/D2393</f>
        <v>1.25E-3</v>
      </c>
      <c r="P2393" s="22">
        <f>IF(ISERROR(E2393/L2393),0,E2393/L2393)</f>
        <v>25</v>
      </c>
      <c r="Q2393" s="1" t="s">
        <v>8317</v>
      </c>
      <c r="R2393" s="39" t="s">
        <v>8318</v>
      </c>
      <c r="S2393" s="41">
        <f>(((J2393/60)/60)/24)+DATE(1970,1,1)</f>
        <v>42064.794490740736</v>
      </c>
      <c r="T2393" s="42">
        <f>(((I2393/60)/60)/24)+DATE(1970,1,1)</f>
        <v>42094.752824074079</v>
      </c>
    </row>
    <row r="2394" spans="1:20" customFormat="1" ht="43.5" x14ac:dyDescent="0.35">
      <c r="A2394" s="9">
        <v>2392</v>
      </c>
      <c r="B2394" s="7" t="s">
        <v>2393</v>
      </c>
      <c r="C2394" s="7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2">
        <f>E2394/D2394</f>
        <v>0</v>
      </c>
      <c r="P2394" s="22">
        <f>IF(ISERROR(E2394/L2394),0,E2394/L2394)</f>
        <v>0</v>
      </c>
      <c r="Q2394" s="1" t="s">
        <v>8317</v>
      </c>
      <c r="R2394" s="39" t="s">
        <v>8318</v>
      </c>
      <c r="S2394" s="41">
        <f>(((J2394/60)/60)/24)+DATE(1970,1,1)</f>
        <v>42276.120636574073</v>
      </c>
      <c r="T2394" s="42">
        <f>(((I2394/60)/60)/24)+DATE(1970,1,1)</f>
        <v>42306.120636574073</v>
      </c>
    </row>
    <row r="2395" spans="1:20" customFormat="1" ht="43.5" x14ac:dyDescent="0.35">
      <c r="A2395" s="9">
        <v>2393</v>
      </c>
      <c r="B2395" s="7" t="s">
        <v>2394</v>
      </c>
      <c r="C2395" s="7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2">
        <f>E2395/D2395</f>
        <v>5.0000000000000001E-4</v>
      </c>
      <c r="P2395" s="22">
        <f>IF(ISERROR(E2395/L2395),0,E2395/L2395)</f>
        <v>50</v>
      </c>
      <c r="Q2395" s="1" t="s">
        <v>8317</v>
      </c>
      <c r="R2395" s="39" t="s">
        <v>8318</v>
      </c>
      <c r="S2395" s="41">
        <f>(((J2395/60)/60)/24)+DATE(1970,1,1)</f>
        <v>42194.648344907408</v>
      </c>
      <c r="T2395" s="42">
        <f>(((I2395/60)/60)/24)+DATE(1970,1,1)</f>
        <v>42224.648344907408</v>
      </c>
    </row>
    <row r="2396" spans="1:20" customFormat="1" ht="43.5" x14ac:dyDescent="0.35">
      <c r="A2396" s="9">
        <v>2394</v>
      </c>
      <c r="B2396" s="7" t="s">
        <v>2395</v>
      </c>
      <c r="C2396" s="7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2">
        <f>E2396/D2396</f>
        <v>5.9999999999999995E-4</v>
      </c>
      <c r="P2396" s="22">
        <f>IF(ISERROR(E2396/L2396),0,E2396/L2396)</f>
        <v>1.5</v>
      </c>
      <c r="Q2396" s="1" t="s">
        <v>8317</v>
      </c>
      <c r="R2396" s="39" t="s">
        <v>8318</v>
      </c>
      <c r="S2396" s="41">
        <f>(((J2396/60)/60)/24)+DATE(1970,1,1)</f>
        <v>42031.362187499995</v>
      </c>
      <c r="T2396" s="42">
        <f>(((I2396/60)/60)/24)+DATE(1970,1,1)</f>
        <v>42061.362187499995</v>
      </c>
    </row>
    <row r="2397" spans="1:20" customFormat="1" ht="43.5" x14ac:dyDescent="0.35">
      <c r="A2397" s="9">
        <v>2395</v>
      </c>
      <c r="B2397" s="7" t="s">
        <v>2396</v>
      </c>
      <c r="C2397" s="7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2">
        <f>E2397/D2397</f>
        <v>0</v>
      </c>
      <c r="P2397" s="22">
        <f>IF(ISERROR(E2397/L2397),0,E2397/L2397)</f>
        <v>0</v>
      </c>
      <c r="Q2397" s="1" t="s">
        <v>8317</v>
      </c>
      <c r="R2397" s="39" t="s">
        <v>8318</v>
      </c>
      <c r="S2397" s="41">
        <f>(((J2397/60)/60)/24)+DATE(1970,1,1)</f>
        <v>42717.121377314819</v>
      </c>
      <c r="T2397" s="42">
        <f>(((I2397/60)/60)/24)+DATE(1970,1,1)</f>
        <v>42745.372916666667</v>
      </c>
    </row>
    <row r="2398" spans="1:20" customFormat="1" ht="43.5" x14ac:dyDescent="0.35">
      <c r="A2398" s="9">
        <v>2396</v>
      </c>
      <c r="B2398" s="7" t="s">
        <v>2397</v>
      </c>
      <c r="C2398" s="7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2">
        <f>E2398/D2398</f>
        <v>2E-3</v>
      </c>
      <c r="P2398" s="22">
        <f>IF(ISERROR(E2398/L2398),0,E2398/L2398)</f>
        <v>10</v>
      </c>
      <c r="Q2398" s="1" t="s">
        <v>8317</v>
      </c>
      <c r="R2398" s="39" t="s">
        <v>8318</v>
      </c>
      <c r="S2398" s="41">
        <f>(((J2398/60)/60)/24)+DATE(1970,1,1)</f>
        <v>42262.849050925928</v>
      </c>
      <c r="T2398" s="42">
        <f>(((I2398/60)/60)/24)+DATE(1970,1,1)</f>
        <v>42292.849050925928</v>
      </c>
    </row>
    <row r="2399" spans="1:20" customFormat="1" ht="43.5" x14ac:dyDescent="0.35">
      <c r="A2399" s="9">
        <v>2397</v>
      </c>
      <c r="B2399" s="7" t="s">
        <v>2398</v>
      </c>
      <c r="C2399" s="7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2">
        <f>E2399/D2399</f>
        <v>0</v>
      </c>
      <c r="P2399" s="22">
        <f>IF(ISERROR(E2399/L2399),0,E2399/L2399)</f>
        <v>0</v>
      </c>
      <c r="Q2399" s="1" t="s">
        <v>8317</v>
      </c>
      <c r="R2399" s="39" t="s">
        <v>8318</v>
      </c>
      <c r="S2399" s="41">
        <f>(((J2399/60)/60)/24)+DATE(1970,1,1)</f>
        <v>41976.88490740741</v>
      </c>
      <c r="T2399" s="42">
        <f>(((I2399/60)/60)/24)+DATE(1970,1,1)</f>
        <v>42006.88490740741</v>
      </c>
    </row>
    <row r="2400" spans="1:20" customFormat="1" ht="43.5" x14ac:dyDescent="0.35">
      <c r="A2400" s="9">
        <v>2398</v>
      </c>
      <c r="B2400" s="7" t="s">
        <v>2399</v>
      </c>
      <c r="C2400" s="7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2">
        <f>E2400/D2400</f>
        <v>0</v>
      </c>
      <c r="P2400" s="22">
        <f>IF(ISERROR(E2400/L2400),0,E2400/L2400)</f>
        <v>0</v>
      </c>
      <c r="Q2400" s="1" t="s">
        <v>8317</v>
      </c>
      <c r="R2400" s="39" t="s">
        <v>8318</v>
      </c>
      <c r="S2400" s="41">
        <f>(((J2400/60)/60)/24)+DATE(1970,1,1)</f>
        <v>42157.916481481487</v>
      </c>
      <c r="T2400" s="42">
        <f>(((I2400/60)/60)/24)+DATE(1970,1,1)</f>
        <v>42187.916481481487</v>
      </c>
    </row>
    <row r="2401" spans="1:20" customFormat="1" ht="43.5" x14ac:dyDescent="0.35">
      <c r="A2401" s="9">
        <v>2399</v>
      </c>
      <c r="B2401" s="7" t="s">
        <v>2400</v>
      </c>
      <c r="C2401" s="7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2">
        <f>E2401/D2401</f>
        <v>0</v>
      </c>
      <c r="P2401" s="22">
        <f>IF(ISERROR(E2401/L2401),0,E2401/L2401)</f>
        <v>0</v>
      </c>
      <c r="Q2401" s="1" t="s">
        <v>8317</v>
      </c>
      <c r="R2401" s="39" t="s">
        <v>8318</v>
      </c>
      <c r="S2401" s="41">
        <f>(((J2401/60)/60)/24)+DATE(1970,1,1)</f>
        <v>41956.853078703702</v>
      </c>
      <c r="T2401" s="42">
        <f>(((I2401/60)/60)/24)+DATE(1970,1,1)</f>
        <v>41991.853078703702</v>
      </c>
    </row>
    <row r="2402" spans="1:20" customFormat="1" ht="43.5" x14ac:dyDescent="0.35">
      <c r="A2402" s="9">
        <v>2400</v>
      </c>
      <c r="B2402" s="7" t="s">
        <v>2401</v>
      </c>
      <c r="C2402" s="7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2">
        <f>E2402/D2402</f>
        <v>0</v>
      </c>
      <c r="P2402" s="22">
        <f>IF(ISERROR(E2402/L2402),0,E2402/L2402)</f>
        <v>0</v>
      </c>
      <c r="Q2402" s="1" t="s">
        <v>8317</v>
      </c>
      <c r="R2402" s="39" t="s">
        <v>8318</v>
      </c>
      <c r="S2402" s="41">
        <f>(((J2402/60)/60)/24)+DATE(1970,1,1)</f>
        <v>42444.268101851849</v>
      </c>
      <c r="T2402" s="42">
        <f>(((I2402/60)/60)/24)+DATE(1970,1,1)</f>
        <v>42474.268101851849</v>
      </c>
    </row>
    <row r="2403" spans="1:20" customFormat="1" ht="43.5" x14ac:dyDescent="0.35">
      <c r="A2403" s="9">
        <v>2401</v>
      </c>
      <c r="B2403" s="7" t="s">
        <v>2402</v>
      </c>
      <c r="C2403" s="7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2">
        <f>E2403/D2403</f>
        <v>7.1785714285714283E-3</v>
      </c>
      <c r="P2403" s="22">
        <f>IF(ISERROR(E2403/L2403),0,E2403/L2403)</f>
        <v>22.333333333333332</v>
      </c>
      <c r="Q2403" s="1" t="s">
        <v>8330</v>
      </c>
      <c r="R2403" s="39" t="s">
        <v>8331</v>
      </c>
      <c r="S2403" s="41">
        <f>(((J2403/60)/60)/24)+DATE(1970,1,1)</f>
        <v>42374.822870370372</v>
      </c>
      <c r="T2403" s="42">
        <f>(((I2403/60)/60)/24)+DATE(1970,1,1)</f>
        <v>42434.822870370372</v>
      </c>
    </row>
    <row r="2404" spans="1:20" customFormat="1" x14ac:dyDescent="0.35">
      <c r="A2404" s="9">
        <v>2402</v>
      </c>
      <c r="B2404" s="7" t="s">
        <v>2403</v>
      </c>
      <c r="C2404" s="7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2">
        <f>E2404/D2404</f>
        <v>4.3333333333333331E-3</v>
      </c>
      <c r="P2404" s="22">
        <f>IF(ISERROR(E2404/L2404),0,E2404/L2404)</f>
        <v>52</v>
      </c>
      <c r="Q2404" s="1" t="s">
        <v>8330</v>
      </c>
      <c r="R2404" s="39" t="s">
        <v>8331</v>
      </c>
      <c r="S2404" s="41">
        <f>(((J2404/60)/60)/24)+DATE(1970,1,1)</f>
        <v>42107.679756944446</v>
      </c>
      <c r="T2404" s="42">
        <f>(((I2404/60)/60)/24)+DATE(1970,1,1)</f>
        <v>42137.679756944446</v>
      </c>
    </row>
    <row r="2405" spans="1:20" customFormat="1" ht="43.5" x14ac:dyDescent="0.35">
      <c r="A2405" s="9">
        <v>2403</v>
      </c>
      <c r="B2405" s="7" t="s">
        <v>2404</v>
      </c>
      <c r="C2405" s="7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2">
        <f>E2405/D2405</f>
        <v>0.16833333333333333</v>
      </c>
      <c r="P2405" s="22">
        <f>IF(ISERROR(E2405/L2405),0,E2405/L2405)</f>
        <v>16.833333333333332</v>
      </c>
      <c r="Q2405" s="1" t="s">
        <v>8330</v>
      </c>
      <c r="R2405" s="39" t="s">
        <v>8331</v>
      </c>
      <c r="S2405" s="41">
        <f>(((J2405/60)/60)/24)+DATE(1970,1,1)</f>
        <v>42399.882615740738</v>
      </c>
      <c r="T2405" s="42">
        <f>(((I2405/60)/60)/24)+DATE(1970,1,1)</f>
        <v>42459.840949074074</v>
      </c>
    </row>
    <row r="2406" spans="1:20" customFormat="1" ht="43.5" x14ac:dyDescent="0.35">
      <c r="A2406" s="9">
        <v>2404</v>
      </c>
      <c r="B2406" s="7" t="s">
        <v>2405</v>
      </c>
      <c r="C2406" s="7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2">
        <f>E2406/D2406</f>
        <v>0</v>
      </c>
      <c r="P2406" s="22">
        <f>IF(ISERROR(E2406/L2406),0,E2406/L2406)</f>
        <v>0</v>
      </c>
      <c r="Q2406" s="1" t="s">
        <v>8330</v>
      </c>
      <c r="R2406" s="39" t="s">
        <v>8331</v>
      </c>
      <c r="S2406" s="41">
        <f>(((J2406/60)/60)/24)+DATE(1970,1,1)</f>
        <v>42342.03943287037</v>
      </c>
      <c r="T2406" s="42">
        <f>(((I2406/60)/60)/24)+DATE(1970,1,1)</f>
        <v>42372.03943287037</v>
      </c>
    </row>
    <row r="2407" spans="1:20" customFormat="1" ht="29" x14ac:dyDescent="0.35">
      <c r="A2407" s="9">
        <v>2405</v>
      </c>
      <c r="B2407" s="7" t="s">
        <v>2406</v>
      </c>
      <c r="C2407" s="7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2">
        <f>E2407/D2407</f>
        <v>0.22520000000000001</v>
      </c>
      <c r="P2407" s="22">
        <f>IF(ISERROR(E2407/L2407),0,E2407/L2407)</f>
        <v>56.3</v>
      </c>
      <c r="Q2407" s="1" t="s">
        <v>8330</v>
      </c>
      <c r="R2407" s="39" t="s">
        <v>8331</v>
      </c>
      <c r="S2407" s="41">
        <f>(((J2407/60)/60)/24)+DATE(1970,1,1)</f>
        <v>42595.585358796292</v>
      </c>
      <c r="T2407" s="42">
        <f>(((I2407/60)/60)/24)+DATE(1970,1,1)</f>
        <v>42616.585358796292</v>
      </c>
    </row>
    <row r="2408" spans="1:20" customFormat="1" ht="43.5" x14ac:dyDescent="0.35">
      <c r="A2408" s="9">
        <v>2406</v>
      </c>
      <c r="B2408" s="7" t="s">
        <v>2407</v>
      </c>
      <c r="C2408" s="7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2">
        <f>E2408/D2408</f>
        <v>0.41384615384615386</v>
      </c>
      <c r="P2408" s="22">
        <f>IF(ISERROR(E2408/L2408),0,E2408/L2408)</f>
        <v>84.0625</v>
      </c>
      <c r="Q2408" s="1" t="s">
        <v>8330</v>
      </c>
      <c r="R2408" s="39" t="s">
        <v>8331</v>
      </c>
      <c r="S2408" s="41">
        <f>(((J2408/60)/60)/24)+DATE(1970,1,1)</f>
        <v>41983.110995370371</v>
      </c>
      <c r="T2408" s="42">
        <f>(((I2408/60)/60)/24)+DATE(1970,1,1)</f>
        <v>42023.110995370371</v>
      </c>
    </row>
    <row r="2409" spans="1:20" customFormat="1" ht="58" x14ac:dyDescent="0.35">
      <c r="A2409" s="9">
        <v>2407</v>
      </c>
      <c r="B2409" s="7" t="s">
        <v>2408</v>
      </c>
      <c r="C2409" s="7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2">
        <f>E2409/D2409</f>
        <v>0.25259090909090909</v>
      </c>
      <c r="P2409" s="22">
        <f>IF(ISERROR(E2409/L2409),0,E2409/L2409)</f>
        <v>168.39393939393941</v>
      </c>
      <c r="Q2409" s="1" t="s">
        <v>8330</v>
      </c>
      <c r="R2409" s="39" t="s">
        <v>8331</v>
      </c>
      <c r="S2409" s="41">
        <f>(((J2409/60)/60)/24)+DATE(1970,1,1)</f>
        <v>42082.575555555552</v>
      </c>
      <c r="T2409" s="42">
        <f>(((I2409/60)/60)/24)+DATE(1970,1,1)</f>
        <v>42105.25</v>
      </c>
    </row>
    <row r="2410" spans="1:20" customFormat="1" ht="29" x14ac:dyDescent="0.35">
      <c r="A2410" s="9">
        <v>2408</v>
      </c>
      <c r="B2410" s="7" t="s">
        <v>2409</v>
      </c>
      <c r="C2410" s="7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2">
        <f>E2410/D2410</f>
        <v>2E-3</v>
      </c>
      <c r="P2410" s="22">
        <f>IF(ISERROR(E2410/L2410),0,E2410/L2410)</f>
        <v>15</v>
      </c>
      <c r="Q2410" s="1" t="s">
        <v>8330</v>
      </c>
      <c r="R2410" s="39" t="s">
        <v>8331</v>
      </c>
      <c r="S2410" s="41">
        <f>(((J2410/60)/60)/24)+DATE(1970,1,1)</f>
        <v>41919.140706018516</v>
      </c>
      <c r="T2410" s="42">
        <f>(((I2410/60)/60)/24)+DATE(1970,1,1)</f>
        <v>41949.182372685187</v>
      </c>
    </row>
    <row r="2411" spans="1:20" customFormat="1" ht="29" x14ac:dyDescent="0.35">
      <c r="A2411" s="9">
        <v>2409</v>
      </c>
      <c r="B2411" s="7" t="s">
        <v>2410</v>
      </c>
      <c r="C2411" s="7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2">
        <f>E2411/D2411</f>
        <v>1.84E-2</v>
      </c>
      <c r="P2411" s="22">
        <f>IF(ISERROR(E2411/L2411),0,E2411/L2411)</f>
        <v>76.666666666666671</v>
      </c>
      <c r="Q2411" s="1" t="s">
        <v>8330</v>
      </c>
      <c r="R2411" s="39" t="s">
        <v>8331</v>
      </c>
      <c r="S2411" s="41">
        <f>(((J2411/60)/60)/24)+DATE(1970,1,1)</f>
        <v>42204.875868055555</v>
      </c>
      <c r="T2411" s="42">
        <f>(((I2411/60)/60)/24)+DATE(1970,1,1)</f>
        <v>42234.875868055555</v>
      </c>
    </row>
    <row r="2412" spans="1:20" customFormat="1" ht="58" x14ac:dyDescent="0.35">
      <c r="A2412" s="9">
        <v>2410</v>
      </c>
      <c r="B2412" s="7" t="s">
        <v>2411</v>
      </c>
      <c r="C2412" s="7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2">
        <f>E2412/D2412</f>
        <v>0</v>
      </c>
      <c r="P2412" s="22">
        <f>IF(ISERROR(E2412/L2412),0,E2412/L2412)</f>
        <v>0</v>
      </c>
      <c r="Q2412" s="1" t="s">
        <v>8330</v>
      </c>
      <c r="R2412" s="39" t="s">
        <v>8331</v>
      </c>
      <c r="S2412" s="41">
        <f>(((J2412/60)/60)/24)+DATE(1970,1,1)</f>
        <v>42224.408275462964</v>
      </c>
      <c r="T2412" s="42">
        <f>(((I2412/60)/60)/24)+DATE(1970,1,1)</f>
        <v>42254.408275462964</v>
      </c>
    </row>
    <row r="2413" spans="1:20" customFormat="1" ht="43.5" x14ac:dyDescent="0.35">
      <c r="A2413" s="9">
        <v>2411</v>
      </c>
      <c r="B2413" s="7" t="s">
        <v>2412</v>
      </c>
      <c r="C2413" s="7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2">
        <f>E2413/D2413</f>
        <v>6.0400000000000002E-3</v>
      </c>
      <c r="P2413" s="22">
        <f>IF(ISERROR(E2413/L2413),0,E2413/L2413)</f>
        <v>50.333333333333336</v>
      </c>
      <c r="Q2413" s="1" t="s">
        <v>8330</v>
      </c>
      <c r="R2413" s="39" t="s">
        <v>8331</v>
      </c>
      <c r="S2413" s="41">
        <f>(((J2413/60)/60)/24)+DATE(1970,1,1)</f>
        <v>42211.732430555552</v>
      </c>
      <c r="T2413" s="42">
        <f>(((I2413/60)/60)/24)+DATE(1970,1,1)</f>
        <v>42241.732430555552</v>
      </c>
    </row>
    <row r="2414" spans="1:20" customFormat="1" ht="43.5" x14ac:dyDescent="0.35">
      <c r="A2414" s="9">
        <v>2412</v>
      </c>
      <c r="B2414" s="7" t="s">
        <v>2413</v>
      </c>
      <c r="C2414" s="7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2">
        <f>E2414/D2414</f>
        <v>0</v>
      </c>
      <c r="P2414" s="22">
        <f>IF(ISERROR(E2414/L2414),0,E2414/L2414)</f>
        <v>0</v>
      </c>
      <c r="Q2414" s="1" t="s">
        <v>8330</v>
      </c>
      <c r="R2414" s="39" t="s">
        <v>8331</v>
      </c>
      <c r="S2414" s="41">
        <f>(((J2414/60)/60)/24)+DATE(1970,1,1)</f>
        <v>42655.736956018518</v>
      </c>
      <c r="T2414" s="42">
        <f>(((I2414/60)/60)/24)+DATE(1970,1,1)</f>
        <v>42700.778622685189</v>
      </c>
    </row>
    <row r="2415" spans="1:20" customFormat="1" ht="43.5" x14ac:dyDescent="0.35">
      <c r="A2415" s="9">
        <v>2413</v>
      </c>
      <c r="B2415" s="7" t="s">
        <v>2414</v>
      </c>
      <c r="C2415" s="7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2">
        <f>E2415/D2415</f>
        <v>8.3333333333333332E-3</v>
      </c>
      <c r="P2415" s="22">
        <f>IF(ISERROR(E2415/L2415),0,E2415/L2415)</f>
        <v>8.3333333333333339</v>
      </c>
      <c r="Q2415" s="1" t="s">
        <v>8330</v>
      </c>
      <c r="R2415" s="39" t="s">
        <v>8331</v>
      </c>
      <c r="S2415" s="41">
        <f>(((J2415/60)/60)/24)+DATE(1970,1,1)</f>
        <v>41760.10974537037</v>
      </c>
      <c r="T2415" s="42">
        <f>(((I2415/60)/60)/24)+DATE(1970,1,1)</f>
        <v>41790.979166666664</v>
      </c>
    </row>
    <row r="2416" spans="1:20" customFormat="1" ht="43.5" x14ac:dyDescent="0.35">
      <c r="A2416" s="9">
        <v>2414</v>
      </c>
      <c r="B2416" s="7" t="s">
        <v>2415</v>
      </c>
      <c r="C2416" s="7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2">
        <f>E2416/D2416</f>
        <v>3.0666666666666665E-2</v>
      </c>
      <c r="P2416" s="22">
        <f>IF(ISERROR(E2416/L2416),0,E2416/L2416)</f>
        <v>35.384615384615387</v>
      </c>
      <c r="Q2416" s="1" t="s">
        <v>8330</v>
      </c>
      <c r="R2416" s="39" t="s">
        <v>8331</v>
      </c>
      <c r="S2416" s="41">
        <f>(((J2416/60)/60)/24)+DATE(1970,1,1)</f>
        <v>42198.695138888885</v>
      </c>
      <c r="T2416" s="42">
        <f>(((I2416/60)/60)/24)+DATE(1970,1,1)</f>
        <v>42238.165972222225</v>
      </c>
    </row>
    <row r="2417" spans="1:20" customFormat="1" ht="43.5" x14ac:dyDescent="0.35">
      <c r="A2417" s="9">
        <v>2415</v>
      </c>
      <c r="B2417" s="7" t="s">
        <v>2416</v>
      </c>
      <c r="C2417" s="7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2">
        <f>E2417/D2417</f>
        <v>5.5833333333333334E-3</v>
      </c>
      <c r="P2417" s="22">
        <f>IF(ISERROR(E2417/L2417),0,E2417/L2417)</f>
        <v>55.833333333333336</v>
      </c>
      <c r="Q2417" s="1" t="s">
        <v>8330</v>
      </c>
      <c r="R2417" s="39" t="s">
        <v>8331</v>
      </c>
      <c r="S2417" s="41">
        <f>(((J2417/60)/60)/24)+DATE(1970,1,1)</f>
        <v>42536.862800925926</v>
      </c>
      <c r="T2417" s="42">
        <f>(((I2417/60)/60)/24)+DATE(1970,1,1)</f>
        <v>42566.862800925926</v>
      </c>
    </row>
    <row r="2418" spans="1:20" customFormat="1" ht="43.5" x14ac:dyDescent="0.35">
      <c r="A2418" s="9">
        <v>2416</v>
      </c>
      <c r="B2418" s="7" t="s">
        <v>2417</v>
      </c>
      <c r="C2418" s="7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2">
        <f>E2418/D2418</f>
        <v>2.5000000000000001E-4</v>
      </c>
      <c r="P2418" s="22">
        <f>IF(ISERROR(E2418/L2418),0,E2418/L2418)</f>
        <v>5</v>
      </c>
      <c r="Q2418" s="1" t="s">
        <v>8330</v>
      </c>
      <c r="R2418" s="39" t="s">
        <v>8331</v>
      </c>
      <c r="S2418" s="41">
        <f>(((J2418/60)/60)/24)+DATE(1970,1,1)</f>
        <v>42019.737766203703</v>
      </c>
      <c r="T2418" s="42">
        <f>(((I2418/60)/60)/24)+DATE(1970,1,1)</f>
        <v>42077.625</v>
      </c>
    </row>
    <row r="2419" spans="1:20" customFormat="1" ht="43.5" x14ac:dyDescent="0.35">
      <c r="A2419" s="9">
        <v>2417</v>
      </c>
      <c r="B2419" s="7" t="s">
        <v>2418</v>
      </c>
      <c r="C2419" s="7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2">
        <f>E2419/D2419</f>
        <v>0</v>
      </c>
      <c r="P2419" s="22">
        <f>IF(ISERROR(E2419/L2419),0,E2419/L2419)</f>
        <v>0</v>
      </c>
      <c r="Q2419" s="1" t="s">
        <v>8330</v>
      </c>
      <c r="R2419" s="39" t="s">
        <v>8331</v>
      </c>
      <c r="S2419" s="41">
        <f>(((J2419/60)/60)/24)+DATE(1970,1,1)</f>
        <v>41831.884108796294</v>
      </c>
      <c r="T2419" s="42">
        <f>(((I2419/60)/60)/24)+DATE(1970,1,1)</f>
        <v>41861.884108796294</v>
      </c>
    </row>
    <row r="2420" spans="1:20" customFormat="1" x14ac:dyDescent="0.35">
      <c r="A2420" s="9">
        <v>2418</v>
      </c>
      <c r="B2420" s="7" t="s">
        <v>2419</v>
      </c>
      <c r="C2420" s="7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2">
        <f>E2420/D2420</f>
        <v>2.0000000000000001E-4</v>
      </c>
      <c r="P2420" s="22">
        <f>IF(ISERROR(E2420/L2420),0,E2420/L2420)</f>
        <v>1</v>
      </c>
      <c r="Q2420" s="1" t="s">
        <v>8330</v>
      </c>
      <c r="R2420" s="39" t="s">
        <v>8331</v>
      </c>
      <c r="S2420" s="41">
        <f>(((J2420/60)/60)/24)+DATE(1970,1,1)</f>
        <v>42027.856990740736</v>
      </c>
      <c r="T2420" s="42">
        <f>(((I2420/60)/60)/24)+DATE(1970,1,1)</f>
        <v>42087.815324074079</v>
      </c>
    </row>
    <row r="2421" spans="1:20" customFormat="1" ht="43.5" x14ac:dyDescent="0.35">
      <c r="A2421" s="9">
        <v>2419</v>
      </c>
      <c r="B2421" s="7" t="s">
        <v>2420</v>
      </c>
      <c r="C2421" s="7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2">
        <f>E2421/D2421</f>
        <v>0</v>
      </c>
      <c r="P2421" s="22">
        <f>IF(ISERROR(E2421/L2421),0,E2421/L2421)</f>
        <v>0</v>
      </c>
      <c r="Q2421" s="1" t="s">
        <v>8330</v>
      </c>
      <c r="R2421" s="39" t="s">
        <v>8331</v>
      </c>
      <c r="S2421" s="41">
        <f>(((J2421/60)/60)/24)+DATE(1970,1,1)</f>
        <v>41993.738298611104</v>
      </c>
      <c r="T2421" s="42">
        <f>(((I2421/60)/60)/24)+DATE(1970,1,1)</f>
        <v>42053.738298611104</v>
      </c>
    </row>
    <row r="2422" spans="1:20" customFormat="1" ht="29" x14ac:dyDescent="0.35">
      <c r="A2422" s="9">
        <v>2420</v>
      </c>
      <c r="B2422" s="7" t="s">
        <v>2421</v>
      </c>
      <c r="C2422" s="7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2">
        <f>E2422/D2422</f>
        <v>0.14825133372851215</v>
      </c>
      <c r="P2422" s="22">
        <f>IF(ISERROR(E2422/L2422),0,E2422/L2422)</f>
        <v>69.472222222222229</v>
      </c>
      <c r="Q2422" s="1" t="s">
        <v>8330</v>
      </c>
      <c r="R2422" s="39" t="s">
        <v>8331</v>
      </c>
      <c r="S2422" s="41">
        <f>(((J2422/60)/60)/24)+DATE(1970,1,1)</f>
        <v>41893.028877314813</v>
      </c>
      <c r="T2422" s="42">
        <f>(((I2422/60)/60)/24)+DATE(1970,1,1)</f>
        <v>41953.070543981477</v>
      </c>
    </row>
    <row r="2423" spans="1:20" customFormat="1" ht="29" x14ac:dyDescent="0.35">
      <c r="A2423" s="9">
        <v>2421</v>
      </c>
      <c r="B2423" s="7" t="s">
        <v>2422</v>
      </c>
      <c r="C2423" s="7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2">
        <f>E2423/D2423</f>
        <v>1.6666666666666666E-4</v>
      </c>
      <c r="P2423" s="22">
        <f>IF(ISERROR(E2423/L2423),0,E2423/L2423)</f>
        <v>1</v>
      </c>
      <c r="Q2423" s="1" t="s">
        <v>8330</v>
      </c>
      <c r="R2423" s="39" t="s">
        <v>8331</v>
      </c>
      <c r="S2423" s="41">
        <f>(((J2423/60)/60)/24)+DATE(1970,1,1)</f>
        <v>42026.687453703707</v>
      </c>
      <c r="T2423" s="42">
        <f>(((I2423/60)/60)/24)+DATE(1970,1,1)</f>
        <v>42056.687453703707</v>
      </c>
    </row>
    <row r="2424" spans="1:20" customFormat="1" ht="29" x14ac:dyDescent="0.35">
      <c r="A2424" s="9">
        <v>2422</v>
      </c>
      <c r="B2424" s="7" t="s">
        <v>2423</v>
      </c>
      <c r="C2424" s="7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2">
        <f>E2424/D2424</f>
        <v>2E-3</v>
      </c>
      <c r="P2424" s="22">
        <f>IF(ISERROR(E2424/L2424),0,E2424/L2424)</f>
        <v>1</v>
      </c>
      <c r="Q2424" s="1" t="s">
        <v>8330</v>
      </c>
      <c r="R2424" s="39" t="s">
        <v>8331</v>
      </c>
      <c r="S2424" s="41">
        <f>(((J2424/60)/60)/24)+DATE(1970,1,1)</f>
        <v>42044.724953703699</v>
      </c>
      <c r="T2424" s="42">
        <f>(((I2424/60)/60)/24)+DATE(1970,1,1)</f>
        <v>42074.683287037042</v>
      </c>
    </row>
    <row r="2425" spans="1:20" customFormat="1" ht="43.5" x14ac:dyDescent="0.35">
      <c r="A2425" s="9">
        <v>2423</v>
      </c>
      <c r="B2425" s="7" t="s">
        <v>2424</v>
      </c>
      <c r="C2425" s="7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2">
        <f>E2425/D2425</f>
        <v>1.3333333333333334E-4</v>
      </c>
      <c r="P2425" s="22">
        <f>IF(ISERROR(E2425/L2425),0,E2425/L2425)</f>
        <v>8</v>
      </c>
      <c r="Q2425" s="1" t="s">
        <v>8330</v>
      </c>
      <c r="R2425" s="39" t="s">
        <v>8331</v>
      </c>
      <c r="S2425" s="41">
        <f>(((J2425/60)/60)/24)+DATE(1970,1,1)</f>
        <v>41974.704745370371</v>
      </c>
      <c r="T2425" s="42">
        <f>(((I2425/60)/60)/24)+DATE(1970,1,1)</f>
        <v>42004.704745370371</v>
      </c>
    </row>
    <row r="2426" spans="1:20" customFormat="1" ht="29" x14ac:dyDescent="0.35">
      <c r="A2426" s="9">
        <v>2424</v>
      </c>
      <c r="B2426" s="7" t="s">
        <v>2425</v>
      </c>
      <c r="C2426" s="7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2">
        <f>E2426/D2426</f>
        <v>1.24E-2</v>
      </c>
      <c r="P2426" s="22">
        <f>IF(ISERROR(E2426/L2426),0,E2426/L2426)</f>
        <v>34.444444444444443</v>
      </c>
      <c r="Q2426" s="1" t="s">
        <v>8330</v>
      </c>
      <c r="R2426" s="39" t="s">
        <v>8331</v>
      </c>
      <c r="S2426" s="41">
        <f>(((J2426/60)/60)/24)+DATE(1970,1,1)</f>
        <v>41909.892453703702</v>
      </c>
      <c r="T2426" s="42">
        <f>(((I2426/60)/60)/24)+DATE(1970,1,1)</f>
        <v>41939.892453703702</v>
      </c>
    </row>
    <row r="2427" spans="1:20" customFormat="1" ht="43.5" x14ac:dyDescent="0.35">
      <c r="A2427" s="9">
        <v>2425</v>
      </c>
      <c r="B2427" s="7" t="s">
        <v>2426</v>
      </c>
      <c r="C2427" s="7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2">
        <f>E2427/D2427</f>
        <v>2.8571428571428574E-4</v>
      </c>
      <c r="P2427" s="22">
        <f>IF(ISERROR(E2427/L2427),0,E2427/L2427)</f>
        <v>1</v>
      </c>
      <c r="Q2427" s="1" t="s">
        <v>8330</v>
      </c>
      <c r="R2427" s="39" t="s">
        <v>8331</v>
      </c>
      <c r="S2427" s="41">
        <f>(((J2427/60)/60)/24)+DATE(1970,1,1)</f>
        <v>42502.913761574076</v>
      </c>
      <c r="T2427" s="42">
        <f>(((I2427/60)/60)/24)+DATE(1970,1,1)</f>
        <v>42517.919444444444</v>
      </c>
    </row>
    <row r="2428" spans="1:20" customFormat="1" ht="43.5" x14ac:dyDescent="0.35">
      <c r="A2428" s="9">
        <v>2426</v>
      </c>
      <c r="B2428" s="7" t="s">
        <v>2427</v>
      </c>
      <c r="C2428" s="7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2">
        <f>E2428/D2428</f>
        <v>0</v>
      </c>
      <c r="P2428" s="22">
        <f>IF(ISERROR(E2428/L2428),0,E2428/L2428)</f>
        <v>0</v>
      </c>
      <c r="Q2428" s="1" t="s">
        <v>8330</v>
      </c>
      <c r="R2428" s="39" t="s">
        <v>8331</v>
      </c>
      <c r="S2428" s="41">
        <f>(((J2428/60)/60)/24)+DATE(1970,1,1)</f>
        <v>42164.170046296291</v>
      </c>
      <c r="T2428" s="42">
        <f>(((I2428/60)/60)/24)+DATE(1970,1,1)</f>
        <v>42224.170046296291</v>
      </c>
    </row>
    <row r="2429" spans="1:20" customFormat="1" ht="29" x14ac:dyDescent="0.35">
      <c r="A2429" s="9">
        <v>2427</v>
      </c>
      <c r="B2429" s="7" t="s">
        <v>2428</v>
      </c>
      <c r="C2429" s="7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2">
        <f>E2429/D2429</f>
        <v>2.0000000000000002E-5</v>
      </c>
      <c r="P2429" s="22">
        <f>IF(ISERROR(E2429/L2429),0,E2429/L2429)</f>
        <v>1</v>
      </c>
      <c r="Q2429" s="1" t="s">
        <v>8330</v>
      </c>
      <c r="R2429" s="39" t="s">
        <v>8331</v>
      </c>
      <c r="S2429" s="41">
        <f>(((J2429/60)/60)/24)+DATE(1970,1,1)</f>
        <v>42412.318668981476</v>
      </c>
      <c r="T2429" s="42">
        <f>(((I2429/60)/60)/24)+DATE(1970,1,1)</f>
        <v>42452.277002314819</v>
      </c>
    </row>
    <row r="2430" spans="1:20" customFormat="1" ht="29" x14ac:dyDescent="0.35">
      <c r="A2430" s="9">
        <v>2428</v>
      </c>
      <c r="B2430" s="7" t="s">
        <v>2429</v>
      </c>
      <c r="C2430" s="7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2">
        <f>E2430/D2430</f>
        <v>2.8571428571428571E-5</v>
      </c>
      <c r="P2430" s="22">
        <f>IF(ISERROR(E2430/L2430),0,E2430/L2430)</f>
        <v>1</v>
      </c>
      <c r="Q2430" s="1" t="s">
        <v>8330</v>
      </c>
      <c r="R2430" s="39" t="s">
        <v>8331</v>
      </c>
      <c r="S2430" s="41">
        <f>(((J2430/60)/60)/24)+DATE(1970,1,1)</f>
        <v>42045.784155092595</v>
      </c>
      <c r="T2430" s="42">
        <f>(((I2430/60)/60)/24)+DATE(1970,1,1)</f>
        <v>42075.742488425924</v>
      </c>
    </row>
    <row r="2431" spans="1:20" customFormat="1" ht="43.5" x14ac:dyDescent="0.35">
      <c r="A2431" s="9">
        <v>2429</v>
      </c>
      <c r="B2431" s="7" t="s">
        <v>2430</v>
      </c>
      <c r="C2431" s="7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2">
        <f>E2431/D2431</f>
        <v>1.4321428571428572E-2</v>
      </c>
      <c r="P2431" s="22">
        <f>IF(ISERROR(E2431/L2431),0,E2431/L2431)</f>
        <v>501.25</v>
      </c>
      <c r="Q2431" s="1" t="s">
        <v>8330</v>
      </c>
      <c r="R2431" s="39" t="s">
        <v>8331</v>
      </c>
      <c r="S2431" s="41">
        <f>(((J2431/60)/60)/24)+DATE(1970,1,1)</f>
        <v>42734.879236111112</v>
      </c>
      <c r="T2431" s="42">
        <f>(((I2431/60)/60)/24)+DATE(1970,1,1)</f>
        <v>42771.697222222225</v>
      </c>
    </row>
    <row r="2432" spans="1:20" customFormat="1" ht="43.5" x14ac:dyDescent="0.35">
      <c r="A2432" s="9">
        <v>2430</v>
      </c>
      <c r="B2432" s="7" t="s">
        <v>2431</v>
      </c>
      <c r="C2432" s="7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2">
        <f>E2432/D2432</f>
        <v>7.0000000000000001E-3</v>
      </c>
      <c r="P2432" s="22">
        <f>IF(ISERROR(E2432/L2432),0,E2432/L2432)</f>
        <v>10.5</v>
      </c>
      <c r="Q2432" s="1" t="s">
        <v>8330</v>
      </c>
      <c r="R2432" s="39" t="s">
        <v>8331</v>
      </c>
      <c r="S2432" s="41">
        <f>(((J2432/60)/60)/24)+DATE(1970,1,1)</f>
        <v>42382.130833333329</v>
      </c>
      <c r="T2432" s="42">
        <f>(((I2432/60)/60)/24)+DATE(1970,1,1)</f>
        <v>42412.130833333329</v>
      </c>
    </row>
    <row r="2433" spans="1:20" customFormat="1" ht="29" x14ac:dyDescent="0.35">
      <c r="A2433" s="9">
        <v>2431</v>
      </c>
      <c r="B2433" s="7" t="s">
        <v>2432</v>
      </c>
      <c r="C2433" s="7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2">
        <f>E2433/D2433</f>
        <v>2.0000000000000002E-5</v>
      </c>
      <c r="P2433" s="22">
        <f>IF(ISERROR(E2433/L2433),0,E2433/L2433)</f>
        <v>1</v>
      </c>
      <c r="Q2433" s="1" t="s">
        <v>8330</v>
      </c>
      <c r="R2433" s="39" t="s">
        <v>8331</v>
      </c>
      <c r="S2433" s="41">
        <f>(((J2433/60)/60)/24)+DATE(1970,1,1)</f>
        <v>42489.099687499998</v>
      </c>
      <c r="T2433" s="42">
        <f>(((I2433/60)/60)/24)+DATE(1970,1,1)</f>
        <v>42549.099687499998</v>
      </c>
    </row>
    <row r="2434" spans="1:20" customFormat="1" ht="29" x14ac:dyDescent="0.35">
      <c r="A2434" s="9">
        <v>2432</v>
      </c>
      <c r="B2434" s="7" t="s">
        <v>2433</v>
      </c>
      <c r="C2434" s="7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2">
        <f>E2434/D2434</f>
        <v>1.4285714285714287E-4</v>
      </c>
      <c r="P2434" s="22">
        <f>IF(ISERROR(E2434/L2434),0,E2434/L2434)</f>
        <v>1</v>
      </c>
      <c r="Q2434" s="1" t="s">
        <v>8330</v>
      </c>
      <c r="R2434" s="39" t="s">
        <v>8331</v>
      </c>
      <c r="S2434" s="41">
        <f>(((J2434/60)/60)/24)+DATE(1970,1,1)</f>
        <v>42041.218715277777</v>
      </c>
      <c r="T2434" s="42">
        <f>(((I2434/60)/60)/24)+DATE(1970,1,1)</f>
        <v>42071.218715277777</v>
      </c>
    </row>
    <row r="2435" spans="1:20" customFormat="1" ht="43.5" x14ac:dyDescent="0.35">
      <c r="A2435" s="9">
        <v>2433</v>
      </c>
      <c r="B2435" s="7" t="s">
        <v>2434</v>
      </c>
      <c r="C2435" s="7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2">
        <f>E2435/D2435</f>
        <v>0</v>
      </c>
      <c r="P2435" s="22">
        <f>IF(ISERROR(E2435/L2435),0,E2435/L2435)</f>
        <v>0</v>
      </c>
      <c r="Q2435" s="1" t="s">
        <v>8330</v>
      </c>
      <c r="R2435" s="39" t="s">
        <v>8331</v>
      </c>
      <c r="S2435" s="41">
        <f>(((J2435/60)/60)/24)+DATE(1970,1,1)</f>
        <v>42397.89980324074</v>
      </c>
      <c r="T2435" s="42">
        <f>(((I2435/60)/60)/24)+DATE(1970,1,1)</f>
        <v>42427.89980324074</v>
      </c>
    </row>
    <row r="2436" spans="1:20" customFormat="1" ht="43.5" x14ac:dyDescent="0.35">
      <c r="A2436" s="9">
        <v>2434</v>
      </c>
      <c r="B2436" s="7" t="s">
        <v>2435</v>
      </c>
      <c r="C2436" s="7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2">
        <f>E2436/D2436</f>
        <v>1.2999999999999999E-3</v>
      </c>
      <c r="P2436" s="22">
        <f>IF(ISERROR(E2436/L2436),0,E2436/L2436)</f>
        <v>13</v>
      </c>
      <c r="Q2436" s="1" t="s">
        <v>8330</v>
      </c>
      <c r="R2436" s="39" t="s">
        <v>8331</v>
      </c>
      <c r="S2436" s="41">
        <f>(((J2436/60)/60)/24)+DATE(1970,1,1)</f>
        <v>42180.18604166666</v>
      </c>
      <c r="T2436" s="42">
        <f>(((I2436/60)/60)/24)+DATE(1970,1,1)</f>
        <v>42220.18604166666</v>
      </c>
    </row>
    <row r="2437" spans="1:20" customFormat="1" ht="43.5" x14ac:dyDescent="0.35">
      <c r="A2437" s="9">
        <v>2435</v>
      </c>
      <c r="B2437" s="7" t="s">
        <v>2436</v>
      </c>
      <c r="C2437" s="7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2">
        <f>E2437/D2437</f>
        <v>4.8960000000000002E-3</v>
      </c>
      <c r="P2437" s="22">
        <f>IF(ISERROR(E2437/L2437),0,E2437/L2437)</f>
        <v>306</v>
      </c>
      <c r="Q2437" s="1" t="s">
        <v>8330</v>
      </c>
      <c r="R2437" s="39" t="s">
        <v>8331</v>
      </c>
      <c r="S2437" s="41">
        <f>(((J2437/60)/60)/24)+DATE(1970,1,1)</f>
        <v>42252.277615740735</v>
      </c>
      <c r="T2437" s="42">
        <f>(((I2437/60)/60)/24)+DATE(1970,1,1)</f>
        <v>42282.277615740735</v>
      </c>
    </row>
    <row r="2438" spans="1:20" customFormat="1" ht="43.5" x14ac:dyDescent="0.35">
      <c r="A2438" s="9">
        <v>2436</v>
      </c>
      <c r="B2438" s="7" t="s">
        <v>2437</v>
      </c>
      <c r="C2438" s="7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2">
        <f>E2438/D2438</f>
        <v>3.8461538461538462E-4</v>
      </c>
      <c r="P2438" s="22">
        <f>IF(ISERROR(E2438/L2438),0,E2438/L2438)</f>
        <v>22.5</v>
      </c>
      <c r="Q2438" s="1" t="s">
        <v>8330</v>
      </c>
      <c r="R2438" s="39" t="s">
        <v>8331</v>
      </c>
      <c r="S2438" s="41">
        <f>(((J2438/60)/60)/24)+DATE(1970,1,1)</f>
        <v>42338.615393518514</v>
      </c>
      <c r="T2438" s="42">
        <f>(((I2438/60)/60)/24)+DATE(1970,1,1)</f>
        <v>42398.615393518514</v>
      </c>
    </row>
    <row r="2439" spans="1:20" customFormat="1" ht="43.5" x14ac:dyDescent="0.35">
      <c r="A2439" s="9">
        <v>2437</v>
      </c>
      <c r="B2439" s="7" t="s">
        <v>2438</v>
      </c>
      <c r="C2439" s="7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2">
        <f>E2439/D2439</f>
        <v>0</v>
      </c>
      <c r="P2439" s="22">
        <f>IF(ISERROR(E2439/L2439),0,E2439/L2439)</f>
        <v>0</v>
      </c>
      <c r="Q2439" s="1" t="s">
        <v>8330</v>
      </c>
      <c r="R2439" s="39" t="s">
        <v>8331</v>
      </c>
      <c r="S2439" s="41">
        <f>(((J2439/60)/60)/24)+DATE(1970,1,1)</f>
        <v>42031.965138888889</v>
      </c>
      <c r="T2439" s="42">
        <f>(((I2439/60)/60)/24)+DATE(1970,1,1)</f>
        <v>42080.75</v>
      </c>
    </row>
    <row r="2440" spans="1:20" customFormat="1" ht="43.5" x14ac:dyDescent="0.35">
      <c r="A2440" s="9">
        <v>2438</v>
      </c>
      <c r="B2440" s="7" t="s">
        <v>2439</v>
      </c>
      <c r="C2440" s="7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2">
        <f>E2440/D2440</f>
        <v>3.3333333333333335E-3</v>
      </c>
      <c r="P2440" s="22">
        <f>IF(ISERROR(E2440/L2440),0,E2440/L2440)</f>
        <v>50</v>
      </c>
      <c r="Q2440" s="1" t="s">
        <v>8330</v>
      </c>
      <c r="R2440" s="39" t="s">
        <v>8331</v>
      </c>
      <c r="S2440" s="41">
        <f>(((J2440/60)/60)/24)+DATE(1970,1,1)</f>
        <v>42285.91506944444</v>
      </c>
      <c r="T2440" s="42">
        <f>(((I2440/60)/60)/24)+DATE(1970,1,1)</f>
        <v>42345.956736111111</v>
      </c>
    </row>
    <row r="2441" spans="1:20" customFormat="1" ht="43.5" x14ac:dyDescent="0.35">
      <c r="A2441" s="9">
        <v>2439</v>
      </c>
      <c r="B2441" s="7" t="s">
        <v>2440</v>
      </c>
      <c r="C2441" s="7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2">
        <f>E2441/D2441</f>
        <v>0</v>
      </c>
      <c r="P2441" s="22">
        <f>IF(ISERROR(E2441/L2441),0,E2441/L2441)</f>
        <v>0</v>
      </c>
      <c r="Q2441" s="1" t="s">
        <v>8330</v>
      </c>
      <c r="R2441" s="39" t="s">
        <v>8331</v>
      </c>
      <c r="S2441" s="41">
        <f>(((J2441/60)/60)/24)+DATE(1970,1,1)</f>
        <v>42265.818622685183</v>
      </c>
      <c r="T2441" s="42">
        <f>(((I2441/60)/60)/24)+DATE(1970,1,1)</f>
        <v>42295.818622685183</v>
      </c>
    </row>
    <row r="2442" spans="1:20" customFormat="1" ht="29" x14ac:dyDescent="0.35">
      <c r="A2442" s="9">
        <v>2440</v>
      </c>
      <c r="B2442" s="7" t="s">
        <v>2441</v>
      </c>
      <c r="C2442" s="7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2">
        <f>E2442/D2442</f>
        <v>2E-3</v>
      </c>
      <c r="P2442" s="22">
        <f>IF(ISERROR(E2442/L2442),0,E2442/L2442)</f>
        <v>5</v>
      </c>
      <c r="Q2442" s="1" t="s">
        <v>8330</v>
      </c>
      <c r="R2442" s="39" t="s">
        <v>8331</v>
      </c>
      <c r="S2442" s="41">
        <f>(((J2442/60)/60)/24)+DATE(1970,1,1)</f>
        <v>42383.899456018517</v>
      </c>
      <c r="T2442" s="42">
        <f>(((I2442/60)/60)/24)+DATE(1970,1,1)</f>
        <v>42413.899456018517</v>
      </c>
    </row>
    <row r="2443" spans="1:20" customFormat="1" ht="29" x14ac:dyDescent="0.35">
      <c r="A2443" s="9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3" t="s">
        <v>8219</v>
      </c>
      <c r="G2443" s="3" t="s">
        <v>8224</v>
      </c>
      <c r="H2443" s="3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3" t="s">
        <v>8298</v>
      </c>
      <c r="O2443" s="12">
        <f>E2443/D2443</f>
        <v>1.0788</v>
      </c>
      <c r="P2443" s="22">
        <f>IF(ISERROR(E2443/L2443),0,E2443/L2443)</f>
        <v>74.22935779816514</v>
      </c>
      <c r="Q2443" s="1" t="s">
        <v>8330</v>
      </c>
      <c r="R2443" s="39" t="s">
        <v>8350</v>
      </c>
      <c r="S2443" s="41">
        <f>(((J2443/60)/60)/24)+DATE(1970,1,1)</f>
        <v>42187.125625000001</v>
      </c>
      <c r="T2443" s="42">
        <f>(((I2443/60)/60)/24)+DATE(1970,1,1)</f>
        <v>42208.207638888889</v>
      </c>
    </row>
    <row r="2444" spans="1:20" customFormat="1" ht="29" x14ac:dyDescent="0.35">
      <c r="A2444" s="9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3" t="s">
        <v>8219</v>
      </c>
      <c r="G2444" s="3" t="s">
        <v>8224</v>
      </c>
      <c r="H2444" s="3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3" t="s">
        <v>8298</v>
      </c>
      <c r="O2444" s="12">
        <f>E2444/D2444</f>
        <v>1.2594166666666666</v>
      </c>
      <c r="P2444" s="22">
        <f>IF(ISERROR(E2444/L2444),0,E2444/L2444)</f>
        <v>81.252688172043008</v>
      </c>
      <c r="Q2444" s="1" t="s">
        <v>8330</v>
      </c>
      <c r="R2444" s="39" t="s">
        <v>8350</v>
      </c>
      <c r="S2444" s="41">
        <f>(((J2444/60)/60)/24)+DATE(1970,1,1)</f>
        <v>42052.666990740734</v>
      </c>
      <c r="T2444" s="42">
        <f>(((I2444/60)/60)/24)+DATE(1970,1,1)</f>
        <v>42082.625324074077</v>
      </c>
    </row>
    <row r="2445" spans="1:20" customFormat="1" ht="43.5" x14ac:dyDescent="0.35">
      <c r="A2445" s="9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3" t="s">
        <v>8219</v>
      </c>
      <c r="G2445" s="3" t="s">
        <v>8224</v>
      </c>
      <c r="H2445" s="3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3" t="s">
        <v>8298</v>
      </c>
      <c r="O2445" s="12">
        <f>E2445/D2445</f>
        <v>2.0251494999999999</v>
      </c>
      <c r="P2445" s="22">
        <f>IF(ISERROR(E2445/L2445),0,E2445/L2445)</f>
        <v>130.23469453376205</v>
      </c>
      <c r="Q2445" s="1" t="s">
        <v>8330</v>
      </c>
      <c r="R2445" s="39" t="s">
        <v>8350</v>
      </c>
      <c r="S2445" s="41">
        <f>(((J2445/60)/60)/24)+DATE(1970,1,1)</f>
        <v>41836.625254629631</v>
      </c>
      <c r="T2445" s="42">
        <f>(((I2445/60)/60)/24)+DATE(1970,1,1)</f>
        <v>41866.625254629631</v>
      </c>
    </row>
    <row r="2446" spans="1:20" customFormat="1" ht="43.5" x14ac:dyDescent="0.35">
      <c r="A2446" s="9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3" t="s">
        <v>8219</v>
      </c>
      <c r="G2446" s="3" t="s">
        <v>8224</v>
      </c>
      <c r="H2446" s="3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3" t="s">
        <v>8298</v>
      </c>
      <c r="O2446" s="12">
        <f>E2446/D2446</f>
        <v>1.0860000000000001</v>
      </c>
      <c r="P2446" s="22">
        <f>IF(ISERROR(E2446/L2446),0,E2446/L2446)</f>
        <v>53.409836065573771</v>
      </c>
      <c r="Q2446" s="1" t="s">
        <v>8330</v>
      </c>
      <c r="R2446" s="39" t="s">
        <v>8350</v>
      </c>
      <c r="S2446" s="41">
        <f>(((J2446/60)/60)/24)+DATE(1970,1,1)</f>
        <v>42485.754525462966</v>
      </c>
      <c r="T2446" s="42">
        <f>(((I2446/60)/60)/24)+DATE(1970,1,1)</f>
        <v>42515.754525462966</v>
      </c>
    </row>
    <row r="2447" spans="1:20" customFormat="1" ht="58" x14ac:dyDescent="0.35">
      <c r="A2447" s="9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3" t="s">
        <v>8219</v>
      </c>
      <c r="G2447" s="3" t="s">
        <v>8224</v>
      </c>
      <c r="H2447" s="3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3" t="s">
        <v>8298</v>
      </c>
      <c r="O2447" s="12">
        <f>E2447/D2447</f>
        <v>1.728</v>
      </c>
      <c r="P2447" s="22">
        <f>IF(ISERROR(E2447/L2447),0,E2447/L2447)</f>
        <v>75.130434782608702</v>
      </c>
      <c r="Q2447" s="1" t="s">
        <v>8330</v>
      </c>
      <c r="R2447" s="39" t="s">
        <v>8350</v>
      </c>
      <c r="S2447" s="41">
        <f>(((J2447/60)/60)/24)+DATE(1970,1,1)</f>
        <v>42243.190057870372</v>
      </c>
      <c r="T2447" s="42">
        <f>(((I2447/60)/60)/24)+DATE(1970,1,1)</f>
        <v>42273.190057870372</v>
      </c>
    </row>
    <row r="2448" spans="1:20" customFormat="1" ht="43.5" x14ac:dyDescent="0.35">
      <c r="A2448" s="9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3" t="s">
        <v>8219</v>
      </c>
      <c r="G2448" s="3" t="s">
        <v>8224</v>
      </c>
      <c r="H2448" s="3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3" t="s">
        <v>8298</v>
      </c>
      <c r="O2448" s="12">
        <f>E2448/D2448</f>
        <v>1.6798</v>
      </c>
      <c r="P2448" s="22">
        <f>IF(ISERROR(E2448/L2448),0,E2448/L2448)</f>
        <v>75.666666666666671</v>
      </c>
      <c r="Q2448" s="1" t="s">
        <v>8330</v>
      </c>
      <c r="R2448" s="39" t="s">
        <v>8350</v>
      </c>
      <c r="S2448" s="41">
        <f>(((J2448/60)/60)/24)+DATE(1970,1,1)</f>
        <v>42670.602673611109</v>
      </c>
      <c r="T2448" s="42">
        <f>(((I2448/60)/60)/24)+DATE(1970,1,1)</f>
        <v>42700.64434027778</v>
      </c>
    </row>
    <row r="2449" spans="1:20" customFormat="1" ht="43.5" x14ac:dyDescent="0.35">
      <c r="A2449" s="9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3" t="s">
        <v>8219</v>
      </c>
      <c r="G2449" s="3" t="s">
        <v>8224</v>
      </c>
      <c r="H2449" s="3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3" t="s">
        <v>8298</v>
      </c>
      <c r="O2449" s="12">
        <f>E2449/D2449</f>
        <v>4.2720000000000002</v>
      </c>
      <c r="P2449" s="22">
        <f>IF(ISERROR(E2449/L2449),0,E2449/L2449)</f>
        <v>31.691394658753708</v>
      </c>
      <c r="Q2449" s="1" t="s">
        <v>8330</v>
      </c>
      <c r="R2449" s="39" t="s">
        <v>8350</v>
      </c>
      <c r="S2449" s="41">
        <f>(((J2449/60)/60)/24)+DATE(1970,1,1)</f>
        <v>42654.469826388886</v>
      </c>
      <c r="T2449" s="42">
        <f>(((I2449/60)/60)/24)+DATE(1970,1,1)</f>
        <v>42686.166666666672</v>
      </c>
    </row>
    <row r="2450" spans="1:20" customFormat="1" ht="43.5" x14ac:dyDescent="0.35">
      <c r="A2450" s="9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3" t="s">
        <v>8219</v>
      </c>
      <c r="G2450" s="3" t="s">
        <v>8224</v>
      </c>
      <c r="H2450" s="3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3" t="s">
        <v>8298</v>
      </c>
      <c r="O2450" s="12">
        <f>E2450/D2450</f>
        <v>1.075</v>
      </c>
      <c r="P2450" s="22">
        <f>IF(ISERROR(E2450/L2450),0,E2450/L2450)</f>
        <v>47.777777777777779</v>
      </c>
      <c r="Q2450" s="1" t="s">
        <v>8330</v>
      </c>
      <c r="R2450" s="39" t="s">
        <v>8350</v>
      </c>
      <c r="S2450" s="41">
        <f>(((J2450/60)/60)/24)+DATE(1970,1,1)</f>
        <v>42607.316122685181</v>
      </c>
      <c r="T2450" s="42">
        <f>(((I2450/60)/60)/24)+DATE(1970,1,1)</f>
        <v>42613.233333333337</v>
      </c>
    </row>
    <row r="2451" spans="1:20" customFormat="1" ht="43.5" x14ac:dyDescent="0.35">
      <c r="A2451" s="9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3" t="s">
        <v>8219</v>
      </c>
      <c r="G2451" s="3" t="s">
        <v>8224</v>
      </c>
      <c r="H2451" s="3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3" t="s">
        <v>8298</v>
      </c>
      <c r="O2451" s="12">
        <f>E2451/D2451</f>
        <v>1.08</v>
      </c>
      <c r="P2451" s="22">
        <f>IF(ISERROR(E2451/L2451),0,E2451/L2451)</f>
        <v>90</v>
      </c>
      <c r="Q2451" s="1" t="s">
        <v>8330</v>
      </c>
      <c r="R2451" s="39" t="s">
        <v>8350</v>
      </c>
      <c r="S2451" s="41">
        <f>(((J2451/60)/60)/24)+DATE(1970,1,1)</f>
        <v>41943.142534722225</v>
      </c>
      <c r="T2451" s="42">
        <f>(((I2451/60)/60)/24)+DATE(1970,1,1)</f>
        <v>41973.184201388889</v>
      </c>
    </row>
    <row r="2452" spans="1:20" customFormat="1" ht="43.5" x14ac:dyDescent="0.35">
      <c r="A2452" s="9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3" t="s">
        <v>8219</v>
      </c>
      <c r="G2452" s="3" t="s">
        <v>8224</v>
      </c>
      <c r="H2452" s="3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3" t="s">
        <v>8298</v>
      </c>
      <c r="O2452" s="12">
        <f>E2452/D2452</f>
        <v>1.0153353333333335</v>
      </c>
      <c r="P2452" s="22">
        <f>IF(ISERROR(E2452/L2452),0,E2452/L2452)</f>
        <v>149.31401960784314</v>
      </c>
      <c r="Q2452" s="1" t="s">
        <v>8330</v>
      </c>
      <c r="R2452" s="39" t="s">
        <v>8350</v>
      </c>
      <c r="S2452" s="41">
        <f>(((J2452/60)/60)/24)+DATE(1970,1,1)</f>
        <v>41902.07240740741</v>
      </c>
      <c r="T2452" s="42">
        <f>(((I2452/60)/60)/24)+DATE(1970,1,1)</f>
        <v>41940.132638888892</v>
      </c>
    </row>
    <row r="2453" spans="1:20" customFormat="1" ht="43.5" x14ac:dyDescent="0.35">
      <c r="A2453" s="9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3" t="s">
        <v>8219</v>
      </c>
      <c r="G2453" s="3" t="s">
        <v>8224</v>
      </c>
      <c r="H2453" s="3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3" t="s">
        <v>8298</v>
      </c>
      <c r="O2453" s="12">
        <f>E2453/D2453</f>
        <v>1.1545000000000001</v>
      </c>
      <c r="P2453" s="22">
        <f>IF(ISERROR(E2453/L2453),0,E2453/L2453)</f>
        <v>62.06989247311828</v>
      </c>
      <c r="Q2453" s="1" t="s">
        <v>8330</v>
      </c>
      <c r="R2453" s="39" t="s">
        <v>8350</v>
      </c>
      <c r="S2453" s="41">
        <f>(((J2453/60)/60)/24)+DATE(1970,1,1)</f>
        <v>42779.908449074079</v>
      </c>
      <c r="T2453" s="42">
        <f>(((I2453/60)/60)/24)+DATE(1970,1,1)</f>
        <v>42799.908449074079</v>
      </c>
    </row>
    <row r="2454" spans="1:20" customFormat="1" ht="43.5" x14ac:dyDescent="0.35">
      <c r="A2454" s="9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3" t="s">
        <v>8219</v>
      </c>
      <c r="G2454" s="3" t="s">
        <v>8224</v>
      </c>
      <c r="H2454" s="3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3" t="s">
        <v>8298</v>
      </c>
      <c r="O2454" s="12">
        <f>E2454/D2454</f>
        <v>1.335</v>
      </c>
      <c r="P2454" s="22">
        <f>IF(ISERROR(E2454/L2454),0,E2454/L2454)</f>
        <v>53.4</v>
      </c>
      <c r="Q2454" s="1" t="s">
        <v>8330</v>
      </c>
      <c r="R2454" s="39" t="s">
        <v>8350</v>
      </c>
      <c r="S2454" s="41">
        <f>(((J2454/60)/60)/24)+DATE(1970,1,1)</f>
        <v>42338.84375</v>
      </c>
      <c r="T2454" s="42">
        <f>(((I2454/60)/60)/24)+DATE(1970,1,1)</f>
        <v>42367.958333333328</v>
      </c>
    </row>
    <row r="2455" spans="1:20" customFormat="1" ht="43.5" x14ac:dyDescent="0.35">
      <c r="A2455" s="9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3" t="s">
        <v>8219</v>
      </c>
      <c r="G2455" s="3" t="s">
        <v>8224</v>
      </c>
      <c r="H2455" s="3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3" t="s">
        <v>8298</v>
      </c>
      <c r="O2455" s="12">
        <f>E2455/D2455</f>
        <v>1.5469999999999999</v>
      </c>
      <c r="P2455" s="22">
        <f>IF(ISERROR(E2455/L2455),0,E2455/L2455)</f>
        <v>69.268656716417908</v>
      </c>
      <c r="Q2455" s="1" t="s">
        <v>8330</v>
      </c>
      <c r="R2455" s="39" t="s">
        <v>8350</v>
      </c>
      <c r="S2455" s="41">
        <f>(((J2455/60)/60)/24)+DATE(1970,1,1)</f>
        <v>42738.692233796297</v>
      </c>
      <c r="T2455" s="42">
        <f>(((I2455/60)/60)/24)+DATE(1970,1,1)</f>
        <v>42768.692233796297</v>
      </c>
    </row>
    <row r="2456" spans="1:20" customFormat="1" ht="43.5" x14ac:dyDescent="0.35">
      <c r="A2456" s="9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3" t="s">
        <v>8219</v>
      </c>
      <c r="G2456" s="3" t="s">
        <v>8224</v>
      </c>
      <c r="H2456" s="3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3" t="s">
        <v>8298</v>
      </c>
      <c r="O2456" s="12">
        <f>E2456/D2456</f>
        <v>1.0084571428571429</v>
      </c>
      <c r="P2456" s="22">
        <f>IF(ISERROR(E2456/L2456),0,E2456/L2456)</f>
        <v>271.50769230769231</v>
      </c>
      <c r="Q2456" s="1" t="s">
        <v>8330</v>
      </c>
      <c r="R2456" s="39" t="s">
        <v>8350</v>
      </c>
      <c r="S2456" s="41">
        <f>(((J2456/60)/60)/24)+DATE(1970,1,1)</f>
        <v>42770.201481481476</v>
      </c>
      <c r="T2456" s="42">
        <f>(((I2456/60)/60)/24)+DATE(1970,1,1)</f>
        <v>42805.201481481476</v>
      </c>
    </row>
    <row r="2457" spans="1:20" customFormat="1" ht="43.5" x14ac:dyDescent="0.35">
      <c r="A2457" s="9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3" t="s">
        <v>8219</v>
      </c>
      <c r="G2457" s="3" t="s">
        <v>8224</v>
      </c>
      <c r="H2457" s="3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3" t="s">
        <v>8298</v>
      </c>
      <c r="O2457" s="12">
        <f>E2457/D2457</f>
        <v>1.82</v>
      </c>
      <c r="P2457" s="22">
        <f>IF(ISERROR(E2457/L2457),0,E2457/L2457)</f>
        <v>34.125</v>
      </c>
      <c r="Q2457" s="1" t="s">
        <v>8330</v>
      </c>
      <c r="R2457" s="39" t="s">
        <v>8350</v>
      </c>
      <c r="S2457" s="41">
        <f>(((J2457/60)/60)/24)+DATE(1970,1,1)</f>
        <v>42452.781828703708</v>
      </c>
      <c r="T2457" s="42">
        <f>(((I2457/60)/60)/24)+DATE(1970,1,1)</f>
        <v>42480.781828703708</v>
      </c>
    </row>
    <row r="2458" spans="1:20" customFormat="1" ht="43.5" x14ac:dyDescent="0.35">
      <c r="A2458" s="9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3" t="s">
        <v>8219</v>
      </c>
      <c r="G2458" s="3" t="s">
        <v>8224</v>
      </c>
      <c r="H2458" s="3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3" t="s">
        <v>8298</v>
      </c>
      <c r="O2458" s="12">
        <f>E2458/D2458</f>
        <v>1.8086666666666666</v>
      </c>
      <c r="P2458" s="22">
        <f>IF(ISERROR(E2458/L2458),0,E2458/L2458)</f>
        <v>40.492537313432834</v>
      </c>
      <c r="Q2458" s="1" t="s">
        <v>8330</v>
      </c>
      <c r="R2458" s="39" t="s">
        <v>8350</v>
      </c>
      <c r="S2458" s="41">
        <f>(((J2458/60)/60)/24)+DATE(1970,1,1)</f>
        <v>42761.961099537039</v>
      </c>
      <c r="T2458" s="42">
        <f>(((I2458/60)/60)/24)+DATE(1970,1,1)</f>
        <v>42791.961099537039</v>
      </c>
    </row>
    <row r="2459" spans="1:20" customFormat="1" ht="43.5" x14ac:dyDescent="0.35">
      <c r="A2459" s="9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3" t="s">
        <v>8219</v>
      </c>
      <c r="G2459" s="3" t="s">
        <v>8224</v>
      </c>
      <c r="H2459" s="3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3" t="s">
        <v>8298</v>
      </c>
      <c r="O2459" s="12">
        <f>E2459/D2459</f>
        <v>1.0230434782608695</v>
      </c>
      <c r="P2459" s="22">
        <f>IF(ISERROR(E2459/L2459),0,E2459/L2459)</f>
        <v>189.75806451612902</v>
      </c>
      <c r="Q2459" s="1" t="s">
        <v>8330</v>
      </c>
      <c r="R2459" s="39" t="s">
        <v>8350</v>
      </c>
      <c r="S2459" s="41">
        <f>(((J2459/60)/60)/24)+DATE(1970,1,1)</f>
        <v>42423.602500000001</v>
      </c>
      <c r="T2459" s="42">
        <f>(((I2459/60)/60)/24)+DATE(1970,1,1)</f>
        <v>42453.560833333337</v>
      </c>
    </row>
    <row r="2460" spans="1:20" customFormat="1" ht="43.5" x14ac:dyDescent="0.35">
      <c r="A2460" s="9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3" t="s">
        <v>8219</v>
      </c>
      <c r="G2460" s="3" t="s">
        <v>8224</v>
      </c>
      <c r="H2460" s="3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3" t="s">
        <v>8298</v>
      </c>
      <c r="O2460" s="12">
        <f>E2460/D2460</f>
        <v>1.1017999999999999</v>
      </c>
      <c r="P2460" s="22">
        <f>IF(ISERROR(E2460/L2460),0,E2460/L2460)</f>
        <v>68.862499999999997</v>
      </c>
      <c r="Q2460" s="1" t="s">
        <v>8330</v>
      </c>
      <c r="R2460" s="39" t="s">
        <v>8350</v>
      </c>
      <c r="S2460" s="41">
        <f>(((J2460/60)/60)/24)+DATE(1970,1,1)</f>
        <v>42495.871736111112</v>
      </c>
      <c r="T2460" s="42">
        <f>(((I2460/60)/60)/24)+DATE(1970,1,1)</f>
        <v>42530.791666666672</v>
      </c>
    </row>
    <row r="2461" spans="1:20" customFormat="1" ht="43.5" x14ac:dyDescent="0.35">
      <c r="A2461" s="9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3" t="s">
        <v>8219</v>
      </c>
      <c r="G2461" s="3" t="s">
        <v>8224</v>
      </c>
      <c r="H2461" s="3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3" t="s">
        <v>8298</v>
      </c>
      <c r="O2461" s="12">
        <f>E2461/D2461</f>
        <v>1.0225</v>
      </c>
      <c r="P2461" s="22">
        <f>IF(ISERROR(E2461/L2461),0,E2461/L2461)</f>
        <v>108.77659574468085</v>
      </c>
      <c r="Q2461" s="1" t="s">
        <v>8330</v>
      </c>
      <c r="R2461" s="39" t="s">
        <v>8350</v>
      </c>
      <c r="S2461" s="41">
        <f>(((J2461/60)/60)/24)+DATE(1970,1,1)</f>
        <v>42407.637557870374</v>
      </c>
      <c r="T2461" s="42">
        <f>(((I2461/60)/60)/24)+DATE(1970,1,1)</f>
        <v>42452.595891203702</v>
      </c>
    </row>
    <row r="2462" spans="1:20" customFormat="1" ht="43.5" x14ac:dyDescent="0.35">
      <c r="A2462" s="9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3" t="s">
        <v>8219</v>
      </c>
      <c r="G2462" s="3" t="s">
        <v>8224</v>
      </c>
      <c r="H2462" s="3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3" t="s">
        <v>8298</v>
      </c>
      <c r="O2462" s="12">
        <f>E2462/D2462</f>
        <v>1.0078823529411765</v>
      </c>
      <c r="P2462" s="22">
        <f>IF(ISERROR(E2462/L2462),0,E2462/L2462)</f>
        <v>125.98529411764706</v>
      </c>
      <c r="Q2462" s="1" t="s">
        <v>8330</v>
      </c>
      <c r="R2462" s="39" t="s">
        <v>8350</v>
      </c>
      <c r="S2462" s="41">
        <f>(((J2462/60)/60)/24)+DATE(1970,1,1)</f>
        <v>42704.187118055561</v>
      </c>
      <c r="T2462" s="42">
        <f>(((I2462/60)/60)/24)+DATE(1970,1,1)</f>
        <v>42738.178472222222</v>
      </c>
    </row>
    <row r="2463" spans="1:20" customFormat="1" ht="43.5" x14ac:dyDescent="0.35">
      <c r="A2463" s="9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3" t="s">
        <v>8219</v>
      </c>
      <c r="G2463" s="3" t="s">
        <v>8224</v>
      </c>
      <c r="H2463" s="3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3" t="s">
        <v>8279</v>
      </c>
      <c r="O2463" s="12">
        <f>E2463/D2463</f>
        <v>1.038</v>
      </c>
      <c r="P2463" s="22">
        <f>IF(ISERROR(E2463/L2463),0,E2463/L2463)</f>
        <v>90.523255813953483</v>
      </c>
      <c r="Q2463" s="1" t="s">
        <v>8322</v>
      </c>
      <c r="R2463" s="39" t="s">
        <v>8324</v>
      </c>
      <c r="S2463" s="41">
        <f>(((J2463/60)/60)/24)+DATE(1970,1,1)</f>
        <v>40784.012696759259</v>
      </c>
      <c r="T2463" s="42">
        <f>(((I2463/60)/60)/24)+DATE(1970,1,1)</f>
        <v>40817.125</v>
      </c>
    </row>
    <row r="2464" spans="1:20" customFormat="1" ht="43.5" x14ac:dyDescent="0.35">
      <c r="A2464" s="9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3" t="s">
        <v>8219</v>
      </c>
      <c r="G2464" s="3" t="s">
        <v>8224</v>
      </c>
      <c r="H2464" s="3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3" t="s">
        <v>8279</v>
      </c>
      <c r="O2464" s="12">
        <f>E2464/D2464</f>
        <v>1.1070833333333334</v>
      </c>
      <c r="P2464" s="22">
        <f>IF(ISERROR(E2464/L2464),0,E2464/L2464)</f>
        <v>28.880434782608695</v>
      </c>
      <c r="Q2464" s="1" t="s">
        <v>8322</v>
      </c>
      <c r="R2464" s="39" t="s">
        <v>8324</v>
      </c>
      <c r="S2464" s="41">
        <f>(((J2464/60)/60)/24)+DATE(1970,1,1)</f>
        <v>41089.186296296299</v>
      </c>
      <c r="T2464" s="42">
        <f>(((I2464/60)/60)/24)+DATE(1970,1,1)</f>
        <v>41109.186296296299</v>
      </c>
    </row>
    <row r="2465" spans="1:20" customFormat="1" x14ac:dyDescent="0.35">
      <c r="A2465" s="9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3" t="s">
        <v>8219</v>
      </c>
      <c r="G2465" s="3" t="s">
        <v>8224</v>
      </c>
      <c r="H2465" s="3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3" t="s">
        <v>8279</v>
      </c>
      <c r="O2465" s="12">
        <f>E2465/D2465</f>
        <v>1.1625000000000001</v>
      </c>
      <c r="P2465" s="22">
        <f>IF(ISERROR(E2465/L2465),0,E2465/L2465)</f>
        <v>31</v>
      </c>
      <c r="Q2465" s="1" t="s">
        <v>8322</v>
      </c>
      <c r="R2465" s="39" t="s">
        <v>8324</v>
      </c>
      <c r="S2465" s="41">
        <f>(((J2465/60)/60)/24)+DATE(1970,1,1)</f>
        <v>41341.111400462964</v>
      </c>
      <c r="T2465" s="42">
        <f>(((I2465/60)/60)/24)+DATE(1970,1,1)</f>
        <v>41380.791666666664</v>
      </c>
    </row>
    <row r="2466" spans="1:20" customFormat="1" ht="43.5" x14ac:dyDescent="0.35">
      <c r="A2466" s="9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3" t="s">
        <v>8219</v>
      </c>
      <c r="G2466" s="3" t="s">
        <v>8229</v>
      </c>
      <c r="H2466" s="3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3" t="s">
        <v>8279</v>
      </c>
      <c r="O2466" s="12">
        <f>E2466/D2466</f>
        <v>1.111</v>
      </c>
      <c r="P2466" s="22">
        <f>IF(ISERROR(E2466/L2466),0,E2466/L2466)</f>
        <v>51.674418604651166</v>
      </c>
      <c r="Q2466" s="1" t="s">
        <v>8322</v>
      </c>
      <c r="R2466" s="39" t="s">
        <v>8324</v>
      </c>
      <c r="S2466" s="41">
        <f>(((J2466/60)/60)/24)+DATE(1970,1,1)</f>
        <v>42248.90042824074</v>
      </c>
      <c r="T2466" s="42">
        <f>(((I2466/60)/60)/24)+DATE(1970,1,1)</f>
        <v>42277.811805555553</v>
      </c>
    </row>
    <row r="2467" spans="1:20" customFormat="1" ht="29" x14ac:dyDescent="0.35">
      <c r="A2467" s="9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3" t="s">
        <v>8219</v>
      </c>
      <c r="G2467" s="3" t="s">
        <v>8224</v>
      </c>
      <c r="H2467" s="3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3" t="s">
        <v>8279</v>
      </c>
      <c r="O2467" s="12">
        <f>E2467/D2467</f>
        <v>1.8014285714285714</v>
      </c>
      <c r="P2467" s="22">
        <f>IF(ISERROR(E2467/L2467),0,E2467/L2467)</f>
        <v>26.270833333333332</v>
      </c>
      <c r="Q2467" s="1" t="s">
        <v>8322</v>
      </c>
      <c r="R2467" s="39" t="s">
        <v>8324</v>
      </c>
      <c r="S2467" s="41">
        <f>(((J2467/60)/60)/24)+DATE(1970,1,1)</f>
        <v>41145.719305555554</v>
      </c>
      <c r="T2467" s="42">
        <f>(((I2467/60)/60)/24)+DATE(1970,1,1)</f>
        <v>41175.719305555554</v>
      </c>
    </row>
    <row r="2468" spans="1:20" customFormat="1" ht="43.5" x14ac:dyDescent="0.35">
      <c r="A2468" s="9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3" t="s">
        <v>8219</v>
      </c>
      <c r="G2468" s="3" t="s">
        <v>8224</v>
      </c>
      <c r="H2468" s="3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3" t="s">
        <v>8279</v>
      </c>
      <c r="O2468" s="12">
        <f>E2468/D2468</f>
        <v>1</v>
      </c>
      <c r="P2468" s="22">
        <f>IF(ISERROR(E2468/L2468),0,E2468/L2468)</f>
        <v>48.07692307692308</v>
      </c>
      <c r="Q2468" s="1" t="s">
        <v>8322</v>
      </c>
      <c r="R2468" s="39" t="s">
        <v>8324</v>
      </c>
      <c r="S2468" s="41">
        <f>(((J2468/60)/60)/24)+DATE(1970,1,1)</f>
        <v>41373.102465277778</v>
      </c>
      <c r="T2468" s="42">
        <f>(((I2468/60)/60)/24)+DATE(1970,1,1)</f>
        <v>41403.102465277778</v>
      </c>
    </row>
    <row r="2469" spans="1:20" customFormat="1" ht="29" x14ac:dyDescent="0.35">
      <c r="A2469" s="9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3" t="s">
        <v>8219</v>
      </c>
      <c r="G2469" s="3" t="s">
        <v>8224</v>
      </c>
      <c r="H2469" s="3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3" t="s">
        <v>8279</v>
      </c>
      <c r="O2469" s="12">
        <f>E2469/D2469</f>
        <v>1.1850000000000001</v>
      </c>
      <c r="P2469" s="22">
        <f>IF(ISERROR(E2469/L2469),0,E2469/L2469)</f>
        <v>27.558139534883722</v>
      </c>
      <c r="Q2469" s="1" t="s">
        <v>8322</v>
      </c>
      <c r="R2469" s="39" t="s">
        <v>8324</v>
      </c>
      <c r="S2469" s="41">
        <f>(((J2469/60)/60)/24)+DATE(1970,1,1)</f>
        <v>41025.874201388891</v>
      </c>
      <c r="T2469" s="42">
        <f>(((I2469/60)/60)/24)+DATE(1970,1,1)</f>
        <v>41039.708333333336</v>
      </c>
    </row>
    <row r="2470" spans="1:20" customFormat="1" ht="29" x14ac:dyDescent="0.35">
      <c r="A2470" s="9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3" t="s">
        <v>8219</v>
      </c>
      <c r="G2470" s="3" t="s">
        <v>8224</v>
      </c>
      <c r="H2470" s="3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3" t="s">
        <v>8279</v>
      </c>
      <c r="O2470" s="12">
        <f>E2470/D2470</f>
        <v>1.0721700000000001</v>
      </c>
      <c r="P2470" s="22">
        <f>IF(ISERROR(E2470/L2470),0,E2470/L2470)</f>
        <v>36.97137931034483</v>
      </c>
      <c r="Q2470" s="1" t="s">
        <v>8322</v>
      </c>
      <c r="R2470" s="39" t="s">
        <v>8324</v>
      </c>
      <c r="S2470" s="41">
        <f>(((J2470/60)/60)/24)+DATE(1970,1,1)</f>
        <v>41174.154178240737</v>
      </c>
      <c r="T2470" s="42">
        <f>(((I2470/60)/60)/24)+DATE(1970,1,1)</f>
        <v>41210.208333333336</v>
      </c>
    </row>
    <row r="2471" spans="1:20" customFormat="1" ht="43.5" x14ac:dyDescent="0.35">
      <c r="A2471" s="9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3" t="s">
        <v>8219</v>
      </c>
      <c r="G2471" s="3" t="s">
        <v>8224</v>
      </c>
      <c r="H2471" s="3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3" t="s">
        <v>8279</v>
      </c>
      <c r="O2471" s="12">
        <f>E2471/D2471</f>
        <v>1.1366666666666667</v>
      </c>
      <c r="P2471" s="22">
        <f>IF(ISERROR(E2471/L2471),0,E2471/L2471)</f>
        <v>29.021276595744681</v>
      </c>
      <c r="Q2471" s="1" t="s">
        <v>8322</v>
      </c>
      <c r="R2471" s="39" t="s">
        <v>8324</v>
      </c>
      <c r="S2471" s="41">
        <f>(((J2471/60)/60)/24)+DATE(1970,1,1)</f>
        <v>40557.429733796293</v>
      </c>
      <c r="T2471" s="42">
        <f>(((I2471/60)/60)/24)+DATE(1970,1,1)</f>
        <v>40582.429733796293</v>
      </c>
    </row>
    <row r="2472" spans="1:20" customFormat="1" ht="43.5" x14ac:dyDescent="0.35">
      <c r="A2472" s="9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3" t="s">
        <v>8219</v>
      </c>
      <c r="G2472" s="3" t="s">
        <v>8224</v>
      </c>
      <c r="H2472" s="3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3" t="s">
        <v>8279</v>
      </c>
      <c r="O2472" s="12">
        <f>E2472/D2472</f>
        <v>1.0316400000000001</v>
      </c>
      <c r="P2472" s="22">
        <f>IF(ISERROR(E2472/L2472),0,E2472/L2472)</f>
        <v>28.65666666666667</v>
      </c>
      <c r="Q2472" s="1" t="s">
        <v>8322</v>
      </c>
      <c r="R2472" s="39" t="s">
        <v>8324</v>
      </c>
      <c r="S2472" s="41">
        <f>(((J2472/60)/60)/24)+DATE(1970,1,1)</f>
        <v>41023.07471064815</v>
      </c>
      <c r="T2472" s="42">
        <f>(((I2472/60)/60)/24)+DATE(1970,1,1)</f>
        <v>41053.07471064815</v>
      </c>
    </row>
    <row r="2473" spans="1:20" customFormat="1" ht="43.5" x14ac:dyDescent="0.35">
      <c r="A2473" s="9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3" t="s">
        <v>8219</v>
      </c>
      <c r="G2473" s="3" t="s">
        <v>8224</v>
      </c>
      <c r="H2473" s="3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3" t="s">
        <v>8279</v>
      </c>
      <c r="O2473" s="12">
        <f>E2473/D2473</f>
        <v>1.28</v>
      </c>
      <c r="P2473" s="22">
        <f>IF(ISERROR(E2473/L2473),0,E2473/L2473)</f>
        <v>37.647058823529413</v>
      </c>
      <c r="Q2473" s="1" t="s">
        <v>8322</v>
      </c>
      <c r="R2473" s="39" t="s">
        <v>8324</v>
      </c>
      <c r="S2473" s="41">
        <f>(((J2473/60)/60)/24)+DATE(1970,1,1)</f>
        <v>40893.992962962962</v>
      </c>
      <c r="T2473" s="42">
        <f>(((I2473/60)/60)/24)+DATE(1970,1,1)</f>
        <v>40933.992962962962</v>
      </c>
    </row>
    <row r="2474" spans="1:20" customFormat="1" ht="43.5" x14ac:dyDescent="0.35">
      <c r="A2474" s="9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3" t="s">
        <v>8219</v>
      </c>
      <c r="G2474" s="3" t="s">
        <v>8224</v>
      </c>
      <c r="H2474" s="3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3" t="s">
        <v>8279</v>
      </c>
      <c r="O2474" s="12">
        <f>E2474/D2474</f>
        <v>1.3576026666666667</v>
      </c>
      <c r="P2474" s="22">
        <f>IF(ISERROR(E2474/L2474),0,E2474/L2474)</f>
        <v>97.904038461538462</v>
      </c>
      <c r="Q2474" s="1" t="s">
        <v>8322</v>
      </c>
      <c r="R2474" s="39" t="s">
        <v>8324</v>
      </c>
      <c r="S2474" s="41">
        <f>(((J2474/60)/60)/24)+DATE(1970,1,1)</f>
        <v>40354.11550925926</v>
      </c>
      <c r="T2474" s="42">
        <f>(((I2474/60)/60)/24)+DATE(1970,1,1)</f>
        <v>40425.043749999997</v>
      </c>
    </row>
    <row r="2475" spans="1:20" customFormat="1" ht="43.5" x14ac:dyDescent="0.35">
      <c r="A2475" s="9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3" t="s">
        <v>8219</v>
      </c>
      <c r="G2475" s="3" t="s">
        <v>8224</v>
      </c>
      <c r="H2475" s="3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3" t="s">
        <v>8279</v>
      </c>
      <c r="O2475" s="12">
        <f>E2475/D2475</f>
        <v>1</v>
      </c>
      <c r="P2475" s="22">
        <f>IF(ISERROR(E2475/L2475),0,E2475/L2475)</f>
        <v>42.553191489361701</v>
      </c>
      <c r="Q2475" s="1" t="s">
        <v>8322</v>
      </c>
      <c r="R2475" s="39" t="s">
        <v>8324</v>
      </c>
      <c r="S2475" s="41">
        <f>(((J2475/60)/60)/24)+DATE(1970,1,1)</f>
        <v>41193.748483796298</v>
      </c>
      <c r="T2475" s="42">
        <f>(((I2475/60)/60)/24)+DATE(1970,1,1)</f>
        <v>41223.790150462963</v>
      </c>
    </row>
    <row r="2476" spans="1:20" customFormat="1" ht="43.5" x14ac:dyDescent="0.35">
      <c r="A2476" s="9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3" t="s">
        <v>8219</v>
      </c>
      <c r="G2476" s="3" t="s">
        <v>8224</v>
      </c>
      <c r="H2476" s="3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3" t="s">
        <v>8279</v>
      </c>
      <c r="O2476" s="12">
        <f>E2476/D2476</f>
        <v>1.0000360000000001</v>
      </c>
      <c r="P2476" s="22">
        <f>IF(ISERROR(E2476/L2476),0,E2476/L2476)</f>
        <v>131.58368421052631</v>
      </c>
      <c r="Q2476" s="1" t="s">
        <v>8322</v>
      </c>
      <c r="R2476" s="39" t="s">
        <v>8324</v>
      </c>
      <c r="S2476" s="41">
        <f>(((J2476/60)/60)/24)+DATE(1970,1,1)</f>
        <v>40417.011296296296</v>
      </c>
      <c r="T2476" s="42">
        <f>(((I2476/60)/60)/24)+DATE(1970,1,1)</f>
        <v>40462.011296296296</v>
      </c>
    </row>
    <row r="2477" spans="1:20" customFormat="1" ht="29" x14ac:dyDescent="0.35">
      <c r="A2477" s="9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3" t="s">
        <v>8219</v>
      </c>
      <c r="G2477" s="3" t="s">
        <v>8224</v>
      </c>
      <c r="H2477" s="3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3" t="s">
        <v>8279</v>
      </c>
      <c r="O2477" s="12">
        <f>E2477/D2477</f>
        <v>1.0471999999999999</v>
      </c>
      <c r="P2477" s="22">
        <f>IF(ISERROR(E2477/L2477),0,E2477/L2477)</f>
        <v>32.320987654320987</v>
      </c>
      <c r="Q2477" s="1" t="s">
        <v>8322</v>
      </c>
      <c r="R2477" s="39" t="s">
        <v>8324</v>
      </c>
      <c r="S2477" s="41">
        <f>(((J2477/60)/60)/24)+DATE(1970,1,1)</f>
        <v>40310.287673611114</v>
      </c>
      <c r="T2477" s="42">
        <f>(((I2477/60)/60)/24)+DATE(1970,1,1)</f>
        <v>40369.916666666664</v>
      </c>
    </row>
    <row r="2478" spans="1:20" customFormat="1" ht="43.5" x14ac:dyDescent="0.35">
      <c r="A2478" s="9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3" t="s">
        <v>8219</v>
      </c>
      <c r="G2478" s="3" t="s">
        <v>8224</v>
      </c>
      <c r="H2478" s="3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3" t="s">
        <v>8279</v>
      </c>
      <c r="O2478" s="12">
        <f>E2478/D2478</f>
        <v>1.050225</v>
      </c>
      <c r="P2478" s="22">
        <f>IF(ISERROR(E2478/L2478),0,E2478/L2478)</f>
        <v>61.103999999999999</v>
      </c>
      <c r="Q2478" s="1" t="s">
        <v>8322</v>
      </c>
      <c r="R2478" s="39" t="s">
        <v>8324</v>
      </c>
      <c r="S2478" s="41">
        <f>(((J2478/60)/60)/24)+DATE(1970,1,1)</f>
        <v>41913.328356481477</v>
      </c>
      <c r="T2478" s="42">
        <f>(((I2478/60)/60)/24)+DATE(1970,1,1)</f>
        <v>41946.370023148149</v>
      </c>
    </row>
    <row r="2479" spans="1:20" customFormat="1" ht="29" x14ac:dyDescent="0.35">
      <c r="A2479" s="9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3" t="s">
        <v>8219</v>
      </c>
      <c r="G2479" s="3" t="s">
        <v>8224</v>
      </c>
      <c r="H2479" s="3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3" t="s">
        <v>8279</v>
      </c>
      <c r="O2479" s="12">
        <f>E2479/D2479</f>
        <v>1.7133333333333334</v>
      </c>
      <c r="P2479" s="22">
        <f>IF(ISERROR(E2479/L2479),0,E2479/L2479)</f>
        <v>31.341463414634145</v>
      </c>
      <c r="Q2479" s="1" t="s">
        <v>8322</v>
      </c>
      <c r="R2479" s="39" t="s">
        <v>8324</v>
      </c>
      <c r="S2479" s="41">
        <f>(((J2479/60)/60)/24)+DATE(1970,1,1)</f>
        <v>41088.691493055558</v>
      </c>
      <c r="T2479" s="42">
        <f>(((I2479/60)/60)/24)+DATE(1970,1,1)</f>
        <v>41133.691493055558</v>
      </c>
    </row>
    <row r="2480" spans="1:20" customFormat="1" ht="43.5" x14ac:dyDescent="0.35">
      <c r="A2480" s="9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3" t="s">
        <v>8219</v>
      </c>
      <c r="G2480" s="3" t="s">
        <v>8224</v>
      </c>
      <c r="H2480" s="3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3" t="s">
        <v>8279</v>
      </c>
      <c r="O2480" s="12">
        <f>E2480/D2480</f>
        <v>1.2749999999999999</v>
      </c>
      <c r="P2480" s="22">
        <f>IF(ISERROR(E2480/L2480),0,E2480/L2480)</f>
        <v>129.1139240506329</v>
      </c>
      <c r="Q2480" s="1" t="s">
        <v>8322</v>
      </c>
      <c r="R2480" s="39" t="s">
        <v>8324</v>
      </c>
      <c r="S2480" s="41">
        <f>(((J2480/60)/60)/24)+DATE(1970,1,1)</f>
        <v>41257.950381944444</v>
      </c>
      <c r="T2480" s="42">
        <f>(((I2480/60)/60)/24)+DATE(1970,1,1)</f>
        <v>41287.950381944444</v>
      </c>
    </row>
    <row r="2481" spans="1:20" customFormat="1" ht="29" x14ac:dyDescent="0.35">
      <c r="A2481" s="9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3" t="s">
        <v>8219</v>
      </c>
      <c r="G2481" s="3" t="s">
        <v>8224</v>
      </c>
      <c r="H2481" s="3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3" t="s">
        <v>8279</v>
      </c>
      <c r="O2481" s="12">
        <f>E2481/D2481</f>
        <v>1.3344333333333334</v>
      </c>
      <c r="P2481" s="22">
        <f>IF(ISERROR(E2481/L2481),0,E2481/L2481)</f>
        <v>25.020624999999999</v>
      </c>
      <c r="Q2481" s="1" t="s">
        <v>8322</v>
      </c>
      <c r="R2481" s="39" t="s">
        <v>8324</v>
      </c>
      <c r="S2481" s="41">
        <f>(((J2481/60)/60)/24)+DATE(1970,1,1)</f>
        <v>41107.726782407408</v>
      </c>
      <c r="T2481" s="42">
        <f>(((I2481/60)/60)/24)+DATE(1970,1,1)</f>
        <v>41118.083333333336</v>
      </c>
    </row>
    <row r="2482" spans="1:20" customFormat="1" ht="43.5" x14ac:dyDescent="0.35">
      <c r="A2482" s="9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3" t="s">
        <v>8219</v>
      </c>
      <c r="G2482" s="3" t="s">
        <v>8224</v>
      </c>
      <c r="H2482" s="3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3" t="s">
        <v>8279</v>
      </c>
      <c r="O2482" s="12">
        <f>E2482/D2482</f>
        <v>1</v>
      </c>
      <c r="P2482" s="22">
        <f>IF(ISERROR(E2482/L2482),0,E2482/L2482)</f>
        <v>250</v>
      </c>
      <c r="Q2482" s="1" t="s">
        <v>8322</v>
      </c>
      <c r="R2482" s="39" t="s">
        <v>8324</v>
      </c>
      <c r="S2482" s="41">
        <f>(((J2482/60)/60)/24)+DATE(1970,1,1)</f>
        <v>42227.936157407406</v>
      </c>
      <c r="T2482" s="42">
        <f>(((I2482/60)/60)/24)+DATE(1970,1,1)</f>
        <v>42287.936157407406</v>
      </c>
    </row>
    <row r="2483" spans="1:20" customFormat="1" ht="43.5" x14ac:dyDescent="0.35">
      <c r="A2483" s="9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3" t="s">
        <v>8219</v>
      </c>
      <c r="G2483" s="3" t="s">
        <v>8224</v>
      </c>
      <c r="H2483" s="3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3" t="s">
        <v>8279</v>
      </c>
      <c r="O2483" s="12">
        <f>E2483/D2483</f>
        <v>1.1291099999999998</v>
      </c>
      <c r="P2483" s="22">
        <f>IF(ISERROR(E2483/L2483),0,E2483/L2483)</f>
        <v>47.541473684210523</v>
      </c>
      <c r="Q2483" s="1" t="s">
        <v>8322</v>
      </c>
      <c r="R2483" s="39" t="s">
        <v>8324</v>
      </c>
      <c r="S2483" s="41">
        <f>(((J2483/60)/60)/24)+DATE(1970,1,1)</f>
        <v>40999.645925925928</v>
      </c>
      <c r="T2483" s="42">
        <f>(((I2483/60)/60)/24)+DATE(1970,1,1)</f>
        <v>41029.645925925928</v>
      </c>
    </row>
    <row r="2484" spans="1:20" customFormat="1" ht="43.5" x14ac:dyDescent="0.35">
      <c r="A2484" s="9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3" t="s">
        <v>8219</v>
      </c>
      <c r="G2484" s="3" t="s">
        <v>8224</v>
      </c>
      <c r="H2484" s="3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3" t="s">
        <v>8279</v>
      </c>
      <c r="O2484" s="12">
        <f>E2484/D2484</f>
        <v>1.0009999999999999</v>
      </c>
      <c r="P2484" s="22">
        <f>IF(ISERROR(E2484/L2484),0,E2484/L2484)</f>
        <v>40.04</v>
      </c>
      <c r="Q2484" s="1" t="s">
        <v>8322</v>
      </c>
      <c r="R2484" s="39" t="s">
        <v>8324</v>
      </c>
      <c r="S2484" s="41">
        <f>(((J2484/60)/60)/24)+DATE(1970,1,1)</f>
        <v>40711.782210648147</v>
      </c>
      <c r="T2484" s="42">
        <f>(((I2484/60)/60)/24)+DATE(1970,1,1)</f>
        <v>40756.782210648147</v>
      </c>
    </row>
    <row r="2485" spans="1:20" customFormat="1" ht="29" x14ac:dyDescent="0.35">
      <c r="A2485" s="9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3" t="s">
        <v>8219</v>
      </c>
      <c r="G2485" s="3" t="s">
        <v>8224</v>
      </c>
      <c r="H2485" s="3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3" t="s">
        <v>8279</v>
      </c>
      <c r="O2485" s="12">
        <f>E2485/D2485</f>
        <v>1.1372727272727272</v>
      </c>
      <c r="P2485" s="22">
        <f>IF(ISERROR(E2485/L2485),0,E2485/L2485)</f>
        <v>65.84210526315789</v>
      </c>
      <c r="Q2485" s="1" t="s">
        <v>8322</v>
      </c>
      <c r="R2485" s="39" t="s">
        <v>8324</v>
      </c>
      <c r="S2485" s="41">
        <f>(((J2485/60)/60)/24)+DATE(1970,1,1)</f>
        <v>40970.750034722223</v>
      </c>
      <c r="T2485" s="42">
        <f>(((I2485/60)/60)/24)+DATE(1970,1,1)</f>
        <v>41030.708368055559</v>
      </c>
    </row>
    <row r="2486" spans="1:20" customFormat="1" ht="43.5" x14ac:dyDescent="0.35">
      <c r="A2486" s="9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3" t="s">
        <v>8219</v>
      </c>
      <c r="G2486" s="3" t="s">
        <v>8224</v>
      </c>
      <c r="H2486" s="3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3" t="s">
        <v>8279</v>
      </c>
      <c r="O2486" s="12">
        <f>E2486/D2486</f>
        <v>1.1931742857142855</v>
      </c>
      <c r="P2486" s="22">
        <f>IF(ISERROR(E2486/L2486),0,E2486/L2486)</f>
        <v>46.401222222222216</v>
      </c>
      <c r="Q2486" s="1" t="s">
        <v>8322</v>
      </c>
      <c r="R2486" s="39" t="s">
        <v>8324</v>
      </c>
      <c r="S2486" s="41">
        <f>(((J2486/60)/60)/24)+DATE(1970,1,1)</f>
        <v>40771.916701388887</v>
      </c>
      <c r="T2486" s="42">
        <f>(((I2486/60)/60)/24)+DATE(1970,1,1)</f>
        <v>40801.916701388887</v>
      </c>
    </row>
    <row r="2487" spans="1:20" customFormat="1" ht="43.5" x14ac:dyDescent="0.35">
      <c r="A2487" s="9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3" t="s">
        <v>8219</v>
      </c>
      <c r="G2487" s="3" t="s">
        <v>8224</v>
      </c>
      <c r="H2487" s="3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3" t="s">
        <v>8279</v>
      </c>
      <c r="O2487" s="12">
        <f>E2487/D2487</f>
        <v>1.0325</v>
      </c>
      <c r="P2487" s="22">
        <f>IF(ISERROR(E2487/L2487),0,E2487/L2487)</f>
        <v>50.365853658536587</v>
      </c>
      <c r="Q2487" s="1" t="s">
        <v>8322</v>
      </c>
      <c r="R2487" s="39" t="s">
        <v>8324</v>
      </c>
      <c r="S2487" s="41">
        <f>(((J2487/60)/60)/24)+DATE(1970,1,1)</f>
        <v>40793.998599537037</v>
      </c>
      <c r="T2487" s="42">
        <f>(((I2487/60)/60)/24)+DATE(1970,1,1)</f>
        <v>40828.998599537037</v>
      </c>
    </row>
    <row r="2488" spans="1:20" customFormat="1" ht="43.5" x14ac:dyDescent="0.35">
      <c r="A2488" s="9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3" t="s">
        <v>8219</v>
      </c>
      <c r="G2488" s="3" t="s">
        <v>8224</v>
      </c>
      <c r="H2488" s="3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3" t="s">
        <v>8279</v>
      </c>
      <c r="O2488" s="12">
        <f>E2488/D2488</f>
        <v>2.6566666666666667</v>
      </c>
      <c r="P2488" s="22">
        <f>IF(ISERROR(E2488/L2488),0,E2488/L2488)</f>
        <v>26.566666666666666</v>
      </c>
      <c r="Q2488" s="1" t="s">
        <v>8322</v>
      </c>
      <c r="R2488" s="39" t="s">
        <v>8324</v>
      </c>
      <c r="S2488" s="41">
        <f>(((J2488/60)/60)/24)+DATE(1970,1,1)</f>
        <v>40991.708055555559</v>
      </c>
      <c r="T2488" s="42">
        <f>(((I2488/60)/60)/24)+DATE(1970,1,1)</f>
        <v>41021.708055555559</v>
      </c>
    </row>
    <row r="2489" spans="1:20" customFormat="1" ht="43.5" x14ac:dyDescent="0.35">
      <c r="A2489" s="9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3" t="s">
        <v>8219</v>
      </c>
      <c r="G2489" s="3" t="s">
        <v>8224</v>
      </c>
      <c r="H2489" s="3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3" t="s">
        <v>8279</v>
      </c>
      <c r="O2489" s="12">
        <f>E2489/D2489</f>
        <v>1.0005066666666667</v>
      </c>
      <c r="P2489" s="22">
        <f>IF(ISERROR(E2489/L2489),0,E2489/L2489)</f>
        <v>39.493684210526318</v>
      </c>
      <c r="Q2489" s="1" t="s">
        <v>8322</v>
      </c>
      <c r="R2489" s="39" t="s">
        <v>8324</v>
      </c>
      <c r="S2489" s="41">
        <f>(((J2489/60)/60)/24)+DATE(1970,1,1)</f>
        <v>41026.083298611113</v>
      </c>
      <c r="T2489" s="42">
        <f>(((I2489/60)/60)/24)+DATE(1970,1,1)</f>
        <v>41056.083298611113</v>
      </c>
    </row>
    <row r="2490" spans="1:20" customFormat="1" ht="43.5" x14ac:dyDescent="0.35">
      <c r="A2490" s="9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3" t="s">
        <v>8219</v>
      </c>
      <c r="G2490" s="3" t="s">
        <v>8224</v>
      </c>
      <c r="H2490" s="3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3" t="s">
        <v>8279</v>
      </c>
      <c r="O2490" s="12">
        <f>E2490/D2490</f>
        <v>1.0669999999999999</v>
      </c>
      <c r="P2490" s="22">
        <f>IF(ISERROR(E2490/L2490),0,E2490/L2490)</f>
        <v>49.246153846153845</v>
      </c>
      <c r="Q2490" s="1" t="s">
        <v>8322</v>
      </c>
      <c r="R2490" s="39" t="s">
        <v>8324</v>
      </c>
      <c r="S2490" s="41">
        <f>(((J2490/60)/60)/24)+DATE(1970,1,1)</f>
        <v>40833.633194444446</v>
      </c>
      <c r="T2490" s="42">
        <f>(((I2490/60)/60)/24)+DATE(1970,1,1)</f>
        <v>40863.674861111111</v>
      </c>
    </row>
    <row r="2491" spans="1:20" customFormat="1" ht="43.5" x14ac:dyDescent="0.35">
      <c r="A2491" s="9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3" t="s">
        <v>8219</v>
      </c>
      <c r="G2491" s="3" t="s">
        <v>8224</v>
      </c>
      <c r="H2491" s="3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3" t="s">
        <v>8279</v>
      </c>
      <c r="O2491" s="12">
        <f>E2491/D2491</f>
        <v>1.3367142857142857</v>
      </c>
      <c r="P2491" s="22">
        <f>IF(ISERROR(E2491/L2491),0,E2491/L2491)</f>
        <v>62.38</v>
      </c>
      <c r="Q2491" s="1" t="s">
        <v>8322</v>
      </c>
      <c r="R2491" s="39" t="s">
        <v>8324</v>
      </c>
      <c r="S2491" s="41">
        <f>(((J2491/60)/60)/24)+DATE(1970,1,1)</f>
        <v>41373.690266203703</v>
      </c>
      <c r="T2491" s="42">
        <f>(((I2491/60)/60)/24)+DATE(1970,1,1)</f>
        <v>41403.690266203703</v>
      </c>
    </row>
    <row r="2492" spans="1:20" customFormat="1" ht="43.5" x14ac:dyDescent="0.35">
      <c r="A2492" s="9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3" t="s">
        <v>8219</v>
      </c>
      <c r="G2492" s="3" t="s">
        <v>8224</v>
      </c>
      <c r="H2492" s="3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3" t="s">
        <v>8279</v>
      </c>
      <c r="O2492" s="12">
        <f>E2492/D2492</f>
        <v>1.214</v>
      </c>
      <c r="P2492" s="22">
        <f>IF(ISERROR(E2492/L2492),0,E2492/L2492)</f>
        <v>37.9375</v>
      </c>
      <c r="Q2492" s="1" t="s">
        <v>8322</v>
      </c>
      <c r="R2492" s="39" t="s">
        <v>8324</v>
      </c>
      <c r="S2492" s="41">
        <f>(((J2492/60)/60)/24)+DATE(1970,1,1)</f>
        <v>41023.227731481478</v>
      </c>
      <c r="T2492" s="42">
        <f>(((I2492/60)/60)/24)+DATE(1970,1,1)</f>
        <v>41083.227731481478</v>
      </c>
    </row>
    <row r="2493" spans="1:20" customFormat="1" ht="43.5" x14ac:dyDescent="0.35">
      <c r="A2493" s="9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3" t="s">
        <v>8219</v>
      </c>
      <c r="G2493" s="3" t="s">
        <v>8224</v>
      </c>
      <c r="H2493" s="3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3" t="s">
        <v>8279</v>
      </c>
      <c r="O2493" s="12">
        <f>E2493/D2493</f>
        <v>1.032</v>
      </c>
      <c r="P2493" s="22">
        <f>IF(ISERROR(E2493/L2493),0,E2493/L2493)</f>
        <v>51.6</v>
      </c>
      <c r="Q2493" s="1" t="s">
        <v>8322</v>
      </c>
      <c r="R2493" s="39" t="s">
        <v>8324</v>
      </c>
      <c r="S2493" s="41">
        <f>(((J2493/60)/60)/24)+DATE(1970,1,1)</f>
        <v>40542.839282407411</v>
      </c>
      <c r="T2493" s="42">
        <f>(((I2493/60)/60)/24)+DATE(1970,1,1)</f>
        <v>40559.07708333333</v>
      </c>
    </row>
    <row r="2494" spans="1:20" customFormat="1" ht="29" x14ac:dyDescent="0.35">
      <c r="A2494" s="9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3" t="s">
        <v>8219</v>
      </c>
      <c r="G2494" s="3" t="s">
        <v>8224</v>
      </c>
      <c r="H2494" s="3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3" t="s">
        <v>8279</v>
      </c>
      <c r="O2494" s="12">
        <f>E2494/D2494</f>
        <v>1.25</v>
      </c>
      <c r="P2494" s="22">
        <f>IF(ISERROR(E2494/L2494),0,E2494/L2494)</f>
        <v>27.777777777777779</v>
      </c>
      <c r="Q2494" s="1" t="s">
        <v>8322</v>
      </c>
      <c r="R2494" s="39" t="s">
        <v>8324</v>
      </c>
      <c r="S2494" s="41">
        <f>(((J2494/60)/60)/24)+DATE(1970,1,1)</f>
        <v>41024.985972222225</v>
      </c>
      <c r="T2494" s="42">
        <f>(((I2494/60)/60)/24)+DATE(1970,1,1)</f>
        <v>41076.415972222225</v>
      </c>
    </row>
    <row r="2495" spans="1:20" customFormat="1" ht="43.5" x14ac:dyDescent="0.35">
      <c r="A2495" s="9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3" t="s">
        <v>8219</v>
      </c>
      <c r="G2495" s="3" t="s">
        <v>8224</v>
      </c>
      <c r="H2495" s="3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3" t="s">
        <v>8279</v>
      </c>
      <c r="O2495" s="12">
        <f>E2495/D2495</f>
        <v>1.2869999999999999</v>
      </c>
      <c r="P2495" s="22">
        <f>IF(ISERROR(E2495/L2495),0,E2495/L2495)</f>
        <v>99.382239382239376</v>
      </c>
      <c r="Q2495" s="1" t="s">
        <v>8322</v>
      </c>
      <c r="R2495" s="39" t="s">
        <v>8324</v>
      </c>
      <c r="S2495" s="41">
        <f>(((J2495/60)/60)/24)+DATE(1970,1,1)</f>
        <v>41348.168287037035</v>
      </c>
      <c r="T2495" s="42">
        <f>(((I2495/60)/60)/24)+DATE(1970,1,1)</f>
        <v>41393.168287037035</v>
      </c>
    </row>
    <row r="2496" spans="1:20" customFormat="1" ht="43.5" x14ac:dyDescent="0.35">
      <c r="A2496" s="9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3" t="s">
        <v>8219</v>
      </c>
      <c r="G2496" s="3" t="s">
        <v>8224</v>
      </c>
      <c r="H2496" s="3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3" t="s">
        <v>8279</v>
      </c>
      <c r="O2496" s="12">
        <f>E2496/D2496</f>
        <v>1.0100533333333332</v>
      </c>
      <c r="P2496" s="22">
        <f>IF(ISERROR(E2496/L2496),0,E2496/L2496)</f>
        <v>38.848205128205123</v>
      </c>
      <c r="Q2496" s="1" t="s">
        <v>8322</v>
      </c>
      <c r="R2496" s="39" t="s">
        <v>8324</v>
      </c>
      <c r="S2496" s="41">
        <f>(((J2496/60)/60)/24)+DATE(1970,1,1)</f>
        <v>41022.645185185182</v>
      </c>
      <c r="T2496" s="42">
        <f>(((I2496/60)/60)/24)+DATE(1970,1,1)</f>
        <v>41052.645185185182</v>
      </c>
    </row>
    <row r="2497" spans="1:20" customFormat="1" ht="43.5" x14ac:dyDescent="0.35">
      <c r="A2497" s="9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3" t="s">
        <v>8219</v>
      </c>
      <c r="G2497" s="3" t="s">
        <v>8224</v>
      </c>
      <c r="H2497" s="3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3" t="s">
        <v>8279</v>
      </c>
      <c r="O2497" s="12">
        <f>E2497/D2497</f>
        <v>1.2753666666666665</v>
      </c>
      <c r="P2497" s="22">
        <f>IF(ISERROR(E2497/L2497),0,E2497/L2497)</f>
        <v>45.548809523809524</v>
      </c>
      <c r="Q2497" s="1" t="s">
        <v>8322</v>
      </c>
      <c r="R2497" s="39" t="s">
        <v>8324</v>
      </c>
      <c r="S2497" s="41">
        <f>(((J2497/60)/60)/24)+DATE(1970,1,1)</f>
        <v>41036.946469907409</v>
      </c>
      <c r="T2497" s="42">
        <f>(((I2497/60)/60)/24)+DATE(1970,1,1)</f>
        <v>41066.946469907409</v>
      </c>
    </row>
    <row r="2498" spans="1:20" customFormat="1" ht="29" x14ac:dyDescent="0.35">
      <c r="A2498" s="9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3" t="s">
        <v>8219</v>
      </c>
      <c r="G2498" s="3" t="s">
        <v>8224</v>
      </c>
      <c r="H2498" s="3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3" t="s">
        <v>8279</v>
      </c>
      <c r="O2498" s="12">
        <f>E2498/D2498</f>
        <v>1</v>
      </c>
      <c r="P2498" s="22">
        <f>IF(ISERROR(E2498/L2498),0,E2498/L2498)</f>
        <v>600</v>
      </c>
      <c r="Q2498" s="1" t="s">
        <v>8322</v>
      </c>
      <c r="R2498" s="39" t="s">
        <v>8324</v>
      </c>
      <c r="S2498" s="41">
        <f>(((J2498/60)/60)/24)+DATE(1970,1,1)</f>
        <v>41327.996435185189</v>
      </c>
      <c r="T2498" s="42">
        <f>(((I2498/60)/60)/24)+DATE(1970,1,1)</f>
        <v>41362.954768518517</v>
      </c>
    </row>
    <row r="2499" spans="1:20" customFormat="1" ht="43.5" x14ac:dyDescent="0.35">
      <c r="A2499" s="9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3" t="s">
        <v>8219</v>
      </c>
      <c r="G2499" s="3" t="s">
        <v>8224</v>
      </c>
      <c r="H2499" s="3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3" t="s">
        <v>8279</v>
      </c>
      <c r="O2499" s="12">
        <f>E2499/D2499</f>
        <v>1.127715</v>
      </c>
      <c r="P2499" s="22">
        <f>IF(ISERROR(E2499/L2499),0,E2499/L2499)</f>
        <v>80.551071428571419</v>
      </c>
      <c r="Q2499" s="1" t="s">
        <v>8322</v>
      </c>
      <c r="R2499" s="39" t="s">
        <v>8324</v>
      </c>
      <c r="S2499" s="41">
        <f>(((J2499/60)/60)/24)+DATE(1970,1,1)</f>
        <v>40730.878912037035</v>
      </c>
      <c r="T2499" s="42">
        <f>(((I2499/60)/60)/24)+DATE(1970,1,1)</f>
        <v>40760.878912037035</v>
      </c>
    </row>
    <row r="2500" spans="1:20" customFormat="1" ht="43.5" x14ac:dyDescent="0.35">
      <c r="A2500" s="9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3" t="s">
        <v>8219</v>
      </c>
      <c r="G2500" s="3" t="s">
        <v>8224</v>
      </c>
      <c r="H2500" s="3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3" t="s">
        <v>8279</v>
      </c>
      <c r="O2500" s="12">
        <f>E2500/D2500</f>
        <v>1.056</v>
      </c>
      <c r="P2500" s="22">
        <f>IF(ISERROR(E2500/L2500),0,E2500/L2500)</f>
        <v>52.8</v>
      </c>
      <c r="Q2500" s="1" t="s">
        <v>8322</v>
      </c>
      <c r="R2500" s="39" t="s">
        <v>8324</v>
      </c>
      <c r="S2500" s="41">
        <f>(((J2500/60)/60)/24)+DATE(1970,1,1)</f>
        <v>42017.967442129629</v>
      </c>
      <c r="T2500" s="42">
        <f>(((I2500/60)/60)/24)+DATE(1970,1,1)</f>
        <v>42031.967442129629</v>
      </c>
    </row>
    <row r="2501" spans="1:20" customFormat="1" ht="43.5" x14ac:dyDescent="0.35">
      <c r="A2501" s="9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3" t="s">
        <v>8219</v>
      </c>
      <c r="G2501" s="3" t="s">
        <v>8224</v>
      </c>
      <c r="H2501" s="3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3" t="s">
        <v>8279</v>
      </c>
      <c r="O2501" s="12">
        <f>E2501/D2501</f>
        <v>2.0262500000000001</v>
      </c>
      <c r="P2501" s="22">
        <f>IF(ISERROR(E2501/L2501),0,E2501/L2501)</f>
        <v>47.676470588235297</v>
      </c>
      <c r="Q2501" s="1" t="s">
        <v>8322</v>
      </c>
      <c r="R2501" s="39" t="s">
        <v>8324</v>
      </c>
      <c r="S2501" s="41">
        <f>(((J2501/60)/60)/24)+DATE(1970,1,1)</f>
        <v>41226.648576388885</v>
      </c>
      <c r="T2501" s="42">
        <f>(((I2501/60)/60)/24)+DATE(1970,1,1)</f>
        <v>41274.75</v>
      </c>
    </row>
    <row r="2502" spans="1:20" customFormat="1" ht="43.5" x14ac:dyDescent="0.35">
      <c r="A2502" s="9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3" t="s">
        <v>8219</v>
      </c>
      <c r="G2502" s="3" t="s">
        <v>8224</v>
      </c>
      <c r="H2502" s="3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3" t="s">
        <v>8279</v>
      </c>
      <c r="O2502" s="12">
        <f>E2502/D2502</f>
        <v>1.1333333333333333</v>
      </c>
      <c r="P2502" s="22">
        <f>IF(ISERROR(E2502/L2502),0,E2502/L2502)</f>
        <v>23.448275862068964</v>
      </c>
      <c r="Q2502" s="1" t="s">
        <v>8322</v>
      </c>
      <c r="R2502" s="39" t="s">
        <v>8324</v>
      </c>
      <c r="S2502" s="41">
        <f>(((J2502/60)/60)/24)+DATE(1970,1,1)</f>
        <v>41053.772858796299</v>
      </c>
      <c r="T2502" s="42">
        <f>(((I2502/60)/60)/24)+DATE(1970,1,1)</f>
        <v>41083.772858796299</v>
      </c>
    </row>
    <row r="2503" spans="1:20" customFormat="1" ht="43.5" x14ac:dyDescent="0.35">
      <c r="A2503" s="9">
        <v>2501</v>
      </c>
      <c r="B2503" s="7" t="s">
        <v>2501</v>
      </c>
      <c r="C2503" s="7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2">
        <f>E2503/D2503</f>
        <v>2.5545454545454545E-2</v>
      </c>
      <c r="P2503" s="22">
        <f>IF(ISERROR(E2503/L2503),0,E2503/L2503)</f>
        <v>40.142857142857146</v>
      </c>
      <c r="Q2503" s="1" t="s">
        <v>8330</v>
      </c>
      <c r="R2503" s="39" t="s">
        <v>8341</v>
      </c>
      <c r="S2503" s="41">
        <f>(((J2503/60)/60)/24)+DATE(1970,1,1)</f>
        <v>42244.776666666665</v>
      </c>
      <c r="T2503" s="42">
        <f>(((I2503/60)/60)/24)+DATE(1970,1,1)</f>
        <v>42274.776666666665</v>
      </c>
    </row>
    <row r="2504" spans="1:20" customFormat="1" ht="43.5" x14ac:dyDescent="0.35">
      <c r="A2504" s="9">
        <v>2502</v>
      </c>
      <c r="B2504" s="7" t="s">
        <v>2502</v>
      </c>
      <c r="C2504" s="7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2">
        <f>E2504/D2504</f>
        <v>7.8181818181818181E-4</v>
      </c>
      <c r="P2504" s="22">
        <f>IF(ISERROR(E2504/L2504),0,E2504/L2504)</f>
        <v>17.2</v>
      </c>
      <c r="Q2504" s="1" t="s">
        <v>8330</v>
      </c>
      <c r="R2504" s="39" t="s">
        <v>8341</v>
      </c>
      <c r="S2504" s="41">
        <f>(((J2504/60)/60)/24)+DATE(1970,1,1)</f>
        <v>41858.825439814813</v>
      </c>
      <c r="T2504" s="42">
        <f>(((I2504/60)/60)/24)+DATE(1970,1,1)</f>
        <v>41903.825439814813</v>
      </c>
    </row>
    <row r="2505" spans="1:20" customFormat="1" ht="43.5" x14ac:dyDescent="0.35">
      <c r="A2505" s="9">
        <v>2503</v>
      </c>
      <c r="B2505" s="7" t="s">
        <v>2503</v>
      </c>
      <c r="C2505" s="7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2">
        <f>E2505/D2505</f>
        <v>0</v>
      </c>
      <c r="P2505" s="22">
        <f>IF(ISERROR(E2505/L2505),0,E2505/L2505)</f>
        <v>0</v>
      </c>
      <c r="Q2505" s="1" t="s">
        <v>8330</v>
      </c>
      <c r="R2505" s="39" t="s">
        <v>8341</v>
      </c>
      <c r="S2505" s="41">
        <f>(((J2505/60)/60)/24)+DATE(1970,1,1)</f>
        <v>42498.899398148147</v>
      </c>
      <c r="T2505" s="42">
        <f>(((I2505/60)/60)/24)+DATE(1970,1,1)</f>
        <v>42528.879166666666</v>
      </c>
    </row>
    <row r="2506" spans="1:20" customFormat="1" ht="29" x14ac:dyDescent="0.35">
      <c r="A2506" s="9">
        <v>2504</v>
      </c>
      <c r="B2506" s="7" t="s">
        <v>2504</v>
      </c>
      <c r="C2506" s="7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2">
        <f>E2506/D2506</f>
        <v>0</v>
      </c>
      <c r="P2506" s="22">
        <f>IF(ISERROR(E2506/L2506),0,E2506/L2506)</f>
        <v>0</v>
      </c>
      <c r="Q2506" s="1" t="s">
        <v>8330</v>
      </c>
      <c r="R2506" s="39" t="s">
        <v>8341</v>
      </c>
      <c r="S2506" s="41">
        <f>(((J2506/60)/60)/24)+DATE(1970,1,1)</f>
        <v>41928.015439814815</v>
      </c>
      <c r="T2506" s="42">
        <f>(((I2506/60)/60)/24)+DATE(1970,1,1)</f>
        <v>41958.057106481487</v>
      </c>
    </row>
    <row r="2507" spans="1:20" customFormat="1" ht="58" x14ac:dyDescent="0.35">
      <c r="A2507" s="9">
        <v>2505</v>
      </c>
      <c r="B2507" s="7" t="s">
        <v>2505</v>
      </c>
      <c r="C2507" s="7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2">
        <f>E2507/D2507</f>
        <v>0</v>
      </c>
      <c r="P2507" s="22">
        <f>IF(ISERROR(E2507/L2507),0,E2507/L2507)</f>
        <v>0</v>
      </c>
      <c r="Q2507" s="1" t="s">
        <v>8330</v>
      </c>
      <c r="R2507" s="39" t="s">
        <v>8341</v>
      </c>
      <c r="S2507" s="41">
        <f>(((J2507/60)/60)/24)+DATE(1970,1,1)</f>
        <v>42047.05574074074</v>
      </c>
      <c r="T2507" s="42">
        <f>(((I2507/60)/60)/24)+DATE(1970,1,1)</f>
        <v>42077.014074074075</v>
      </c>
    </row>
    <row r="2508" spans="1:20" customFormat="1" ht="43.5" x14ac:dyDescent="0.35">
      <c r="A2508" s="9">
        <v>2506</v>
      </c>
      <c r="B2508" s="7" t="s">
        <v>2506</v>
      </c>
      <c r="C2508" s="7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2">
        <f>E2508/D2508</f>
        <v>6.0000000000000001E-3</v>
      </c>
      <c r="P2508" s="22">
        <f>IF(ISERROR(E2508/L2508),0,E2508/L2508)</f>
        <v>15</v>
      </c>
      <c r="Q2508" s="1" t="s">
        <v>8330</v>
      </c>
      <c r="R2508" s="39" t="s">
        <v>8341</v>
      </c>
      <c r="S2508" s="41">
        <f>(((J2508/60)/60)/24)+DATE(1970,1,1)</f>
        <v>42258.297094907408</v>
      </c>
      <c r="T2508" s="42">
        <f>(((I2508/60)/60)/24)+DATE(1970,1,1)</f>
        <v>42280.875</v>
      </c>
    </row>
    <row r="2509" spans="1:20" customFormat="1" x14ac:dyDescent="0.35">
      <c r="A2509" s="9">
        <v>2507</v>
      </c>
      <c r="B2509" s="7" t="s">
        <v>2507</v>
      </c>
      <c r="C2509" s="7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2">
        <f>E2509/D2509</f>
        <v>0</v>
      </c>
      <c r="P2509" s="22">
        <f>IF(ISERROR(E2509/L2509),0,E2509/L2509)</f>
        <v>0</v>
      </c>
      <c r="Q2509" s="1" t="s">
        <v>8330</v>
      </c>
      <c r="R2509" s="39" t="s">
        <v>8341</v>
      </c>
      <c r="S2509" s="41">
        <f>(((J2509/60)/60)/24)+DATE(1970,1,1)</f>
        <v>42105.072962962964</v>
      </c>
      <c r="T2509" s="42">
        <f>(((I2509/60)/60)/24)+DATE(1970,1,1)</f>
        <v>42135.072962962964</v>
      </c>
    </row>
    <row r="2510" spans="1:20" customFormat="1" ht="43.5" x14ac:dyDescent="0.35">
      <c r="A2510" s="9">
        <v>2508</v>
      </c>
      <c r="B2510" s="7" t="s">
        <v>2508</v>
      </c>
      <c r="C2510" s="7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2">
        <f>E2510/D2510</f>
        <v>0</v>
      </c>
      <c r="P2510" s="22">
        <f>IF(ISERROR(E2510/L2510),0,E2510/L2510)</f>
        <v>0</v>
      </c>
      <c r="Q2510" s="1" t="s">
        <v>8330</v>
      </c>
      <c r="R2510" s="39" t="s">
        <v>8341</v>
      </c>
      <c r="S2510" s="41">
        <f>(((J2510/60)/60)/24)+DATE(1970,1,1)</f>
        <v>41835.951782407406</v>
      </c>
      <c r="T2510" s="42">
        <f>(((I2510/60)/60)/24)+DATE(1970,1,1)</f>
        <v>41865.951782407406</v>
      </c>
    </row>
    <row r="2511" spans="1:20" customFormat="1" ht="43.5" x14ac:dyDescent="0.35">
      <c r="A2511" s="9">
        <v>2509</v>
      </c>
      <c r="B2511" s="7" t="s">
        <v>2509</v>
      </c>
      <c r="C2511" s="7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2">
        <f>E2511/D2511</f>
        <v>1.0526315789473684E-2</v>
      </c>
      <c r="P2511" s="22">
        <f>IF(ISERROR(E2511/L2511),0,E2511/L2511)</f>
        <v>35.714285714285715</v>
      </c>
      <c r="Q2511" s="1" t="s">
        <v>8330</v>
      </c>
      <c r="R2511" s="39" t="s">
        <v>8341</v>
      </c>
      <c r="S2511" s="41">
        <f>(((J2511/60)/60)/24)+DATE(1970,1,1)</f>
        <v>42058.809594907405</v>
      </c>
      <c r="T2511" s="42">
        <f>(((I2511/60)/60)/24)+DATE(1970,1,1)</f>
        <v>42114.767928240741</v>
      </c>
    </row>
    <row r="2512" spans="1:20" customFormat="1" ht="43.5" x14ac:dyDescent="0.35">
      <c r="A2512" s="9">
        <v>2510</v>
      </c>
      <c r="B2512" s="7" t="s">
        <v>2510</v>
      </c>
      <c r="C2512" s="7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2">
        <f>E2512/D2512</f>
        <v>1.5E-3</v>
      </c>
      <c r="P2512" s="22">
        <f>IF(ISERROR(E2512/L2512),0,E2512/L2512)</f>
        <v>37.5</v>
      </c>
      <c r="Q2512" s="1" t="s">
        <v>8330</v>
      </c>
      <c r="R2512" s="39" t="s">
        <v>8341</v>
      </c>
      <c r="S2512" s="41">
        <f>(((J2512/60)/60)/24)+DATE(1970,1,1)</f>
        <v>42078.997361111105</v>
      </c>
      <c r="T2512" s="42">
        <f>(((I2512/60)/60)/24)+DATE(1970,1,1)</f>
        <v>42138.997361111105</v>
      </c>
    </row>
    <row r="2513" spans="1:20" customFormat="1" ht="43.5" x14ac:dyDescent="0.35">
      <c r="A2513" s="9">
        <v>2511</v>
      </c>
      <c r="B2513" s="7" t="s">
        <v>2511</v>
      </c>
      <c r="C2513" s="7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2">
        <f>E2513/D2513</f>
        <v>0</v>
      </c>
      <c r="P2513" s="22">
        <f>IF(ISERROR(E2513/L2513),0,E2513/L2513)</f>
        <v>0</v>
      </c>
      <c r="Q2513" s="1" t="s">
        <v>8330</v>
      </c>
      <c r="R2513" s="39" t="s">
        <v>8341</v>
      </c>
      <c r="S2513" s="41">
        <f>(((J2513/60)/60)/24)+DATE(1970,1,1)</f>
        <v>42371.446909722217</v>
      </c>
      <c r="T2513" s="42">
        <f>(((I2513/60)/60)/24)+DATE(1970,1,1)</f>
        <v>42401.446909722217</v>
      </c>
    </row>
    <row r="2514" spans="1:20" customFormat="1" ht="43.5" x14ac:dyDescent="0.35">
      <c r="A2514" s="9">
        <v>2512</v>
      </c>
      <c r="B2514" s="7" t="s">
        <v>2512</v>
      </c>
      <c r="C2514" s="7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2">
        <f>E2514/D2514</f>
        <v>0</v>
      </c>
      <c r="P2514" s="22">
        <f>IF(ISERROR(E2514/L2514),0,E2514/L2514)</f>
        <v>0</v>
      </c>
      <c r="Q2514" s="1" t="s">
        <v>8330</v>
      </c>
      <c r="R2514" s="39" t="s">
        <v>8341</v>
      </c>
      <c r="S2514" s="41">
        <f>(((J2514/60)/60)/24)+DATE(1970,1,1)</f>
        <v>41971.876863425925</v>
      </c>
      <c r="T2514" s="42">
        <f>(((I2514/60)/60)/24)+DATE(1970,1,1)</f>
        <v>41986.876863425925</v>
      </c>
    </row>
    <row r="2515" spans="1:20" customFormat="1" ht="43.5" x14ac:dyDescent="0.35">
      <c r="A2515" s="9">
        <v>2513</v>
      </c>
      <c r="B2515" s="7" t="s">
        <v>2513</v>
      </c>
      <c r="C2515" s="7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2">
        <f>E2515/D2515</f>
        <v>0</v>
      </c>
      <c r="P2515" s="22">
        <f>IF(ISERROR(E2515/L2515),0,E2515/L2515)</f>
        <v>0</v>
      </c>
      <c r="Q2515" s="1" t="s">
        <v>8330</v>
      </c>
      <c r="R2515" s="39" t="s">
        <v>8341</v>
      </c>
      <c r="S2515" s="41">
        <f>(((J2515/60)/60)/24)+DATE(1970,1,1)</f>
        <v>42732.00681712963</v>
      </c>
      <c r="T2515" s="42">
        <f>(((I2515/60)/60)/24)+DATE(1970,1,1)</f>
        <v>42792.00681712963</v>
      </c>
    </row>
    <row r="2516" spans="1:20" customFormat="1" ht="43.5" x14ac:dyDescent="0.35">
      <c r="A2516" s="9">
        <v>2514</v>
      </c>
      <c r="B2516" s="7" t="s">
        <v>2514</v>
      </c>
      <c r="C2516" s="7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2">
        <f>E2516/D2516</f>
        <v>1.7500000000000002E-2</v>
      </c>
      <c r="P2516" s="22">
        <f>IF(ISERROR(E2516/L2516),0,E2516/L2516)</f>
        <v>52.5</v>
      </c>
      <c r="Q2516" s="1" t="s">
        <v>8330</v>
      </c>
      <c r="R2516" s="39" t="s">
        <v>8341</v>
      </c>
      <c r="S2516" s="41">
        <f>(((J2516/60)/60)/24)+DATE(1970,1,1)</f>
        <v>41854.389780092592</v>
      </c>
      <c r="T2516" s="42">
        <f>(((I2516/60)/60)/24)+DATE(1970,1,1)</f>
        <v>41871.389780092592</v>
      </c>
    </row>
    <row r="2517" spans="1:20" customFormat="1" ht="43.5" x14ac:dyDescent="0.35">
      <c r="A2517" s="9">
        <v>2515</v>
      </c>
      <c r="B2517" s="7" t="s">
        <v>2515</v>
      </c>
      <c r="C2517" s="7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2">
        <f>E2517/D2517</f>
        <v>0.186</v>
      </c>
      <c r="P2517" s="22">
        <f>IF(ISERROR(E2517/L2517),0,E2517/L2517)</f>
        <v>77.5</v>
      </c>
      <c r="Q2517" s="1" t="s">
        <v>8330</v>
      </c>
      <c r="R2517" s="39" t="s">
        <v>8341</v>
      </c>
      <c r="S2517" s="41">
        <f>(((J2517/60)/60)/24)+DATE(1970,1,1)</f>
        <v>42027.839733796296</v>
      </c>
      <c r="T2517" s="42">
        <f>(((I2517/60)/60)/24)+DATE(1970,1,1)</f>
        <v>42057.839733796296</v>
      </c>
    </row>
    <row r="2518" spans="1:20" customFormat="1" ht="43.5" x14ac:dyDescent="0.35">
      <c r="A2518" s="9">
        <v>2516</v>
      </c>
      <c r="B2518" s="7" t="s">
        <v>2516</v>
      </c>
      <c r="C2518" s="7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2">
        <f>E2518/D2518</f>
        <v>0</v>
      </c>
      <c r="P2518" s="22">
        <f>IF(ISERROR(E2518/L2518),0,E2518/L2518)</f>
        <v>0</v>
      </c>
      <c r="Q2518" s="1" t="s">
        <v>8330</v>
      </c>
      <c r="R2518" s="39" t="s">
        <v>8341</v>
      </c>
      <c r="S2518" s="41">
        <f>(((J2518/60)/60)/24)+DATE(1970,1,1)</f>
        <v>41942.653379629628</v>
      </c>
      <c r="T2518" s="42">
        <f>(((I2518/60)/60)/24)+DATE(1970,1,1)</f>
        <v>41972.6950462963</v>
      </c>
    </row>
    <row r="2519" spans="1:20" customFormat="1" ht="43.5" x14ac:dyDescent="0.35">
      <c r="A2519" s="9">
        <v>2517</v>
      </c>
      <c r="B2519" s="7" t="s">
        <v>2517</v>
      </c>
      <c r="C2519" s="7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2">
        <f>E2519/D2519</f>
        <v>9.8166666666666666E-2</v>
      </c>
      <c r="P2519" s="22">
        <f>IF(ISERROR(E2519/L2519),0,E2519/L2519)</f>
        <v>53.545454545454547</v>
      </c>
      <c r="Q2519" s="1" t="s">
        <v>8330</v>
      </c>
      <c r="R2519" s="39" t="s">
        <v>8341</v>
      </c>
      <c r="S2519" s="41">
        <f>(((J2519/60)/60)/24)+DATE(1970,1,1)</f>
        <v>42052.802430555559</v>
      </c>
      <c r="T2519" s="42">
        <f>(((I2519/60)/60)/24)+DATE(1970,1,1)</f>
        <v>42082.760763888888</v>
      </c>
    </row>
    <row r="2520" spans="1:20" customFormat="1" ht="43.5" x14ac:dyDescent="0.35">
      <c r="A2520" s="9">
        <v>2518</v>
      </c>
      <c r="B2520" s="7" t="s">
        <v>2518</v>
      </c>
      <c r="C2520" s="7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2">
        <f>E2520/D2520</f>
        <v>0</v>
      </c>
      <c r="P2520" s="22">
        <f>IF(ISERROR(E2520/L2520),0,E2520/L2520)</f>
        <v>0</v>
      </c>
      <c r="Q2520" s="1" t="s">
        <v>8330</v>
      </c>
      <c r="R2520" s="39" t="s">
        <v>8341</v>
      </c>
      <c r="S2520" s="41">
        <f>(((J2520/60)/60)/24)+DATE(1970,1,1)</f>
        <v>41926.680879629632</v>
      </c>
      <c r="T2520" s="42">
        <f>(((I2520/60)/60)/24)+DATE(1970,1,1)</f>
        <v>41956.722546296296</v>
      </c>
    </row>
    <row r="2521" spans="1:20" customFormat="1" ht="29" x14ac:dyDescent="0.35">
      <c r="A2521" s="9">
        <v>2519</v>
      </c>
      <c r="B2521" s="7" t="s">
        <v>2519</v>
      </c>
      <c r="C2521" s="7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2">
        <f>E2521/D2521</f>
        <v>4.3333333333333331E-4</v>
      </c>
      <c r="P2521" s="22">
        <f>IF(ISERROR(E2521/L2521),0,E2521/L2521)</f>
        <v>16.25</v>
      </c>
      <c r="Q2521" s="1" t="s">
        <v>8330</v>
      </c>
      <c r="R2521" s="39" t="s">
        <v>8341</v>
      </c>
      <c r="S2521" s="41">
        <f>(((J2521/60)/60)/24)+DATE(1970,1,1)</f>
        <v>41809.155138888891</v>
      </c>
      <c r="T2521" s="42">
        <f>(((I2521/60)/60)/24)+DATE(1970,1,1)</f>
        <v>41839.155138888891</v>
      </c>
    </row>
    <row r="2522" spans="1:20" customFormat="1" ht="43.5" x14ac:dyDescent="0.35">
      <c r="A2522" s="9">
        <v>2520</v>
      </c>
      <c r="B2522" s="7" t="s">
        <v>2520</v>
      </c>
      <c r="C2522" s="7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2">
        <f>E2522/D2522</f>
        <v>0</v>
      </c>
      <c r="P2522" s="22">
        <f>IF(ISERROR(E2522/L2522),0,E2522/L2522)</f>
        <v>0</v>
      </c>
      <c r="Q2522" s="1" t="s">
        <v>8330</v>
      </c>
      <c r="R2522" s="39" t="s">
        <v>8341</v>
      </c>
      <c r="S2522" s="41">
        <f>(((J2522/60)/60)/24)+DATE(1970,1,1)</f>
        <v>42612.600520833337</v>
      </c>
      <c r="T2522" s="42">
        <f>(((I2522/60)/60)/24)+DATE(1970,1,1)</f>
        <v>42658.806249999994</v>
      </c>
    </row>
    <row r="2523" spans="1:20" customFormat="1" ht="43.5" x14ac:dyDescent="0.35">
      <c r="A2523" s="9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3" t="s">
        <v>8219</v>
      </c>
      <c r="G2523" s="3" t="s">
        <v>8224</v>
      </c>
      <c r="H2523" s="3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3" t="s">
        <v>8300</v>
      </c>
      <c r="O2523" s="12">
        <f>E2523/D2523</f>
        <v>1.0948792000000001</v>
      </c>
      <c r="P2523" s="22">
        <f>IF(ISERROR(E2523/L2523),0,E2523/L2523)</f>
        <v>103.68174242424243</v>
      </c>
      <c r="Q2523" s="1" t="s">
        <v>8322</v>
      </c>
      <c r="R2523" s="39" t="s">
        <v>8359</v>
      </c>
      <c r="S2523" s="41">
        <f>(((J2523/60)/60)/24)+DATE(1970,1,1)</f>
        <v>42269.967835648145</v>
      </c>
      <c r="T2523" s="42">
        <f>(((I2523/60)/60)/24)+DATE(1970,1,1)</f>
        <v>42290.967835648145</v>
      </c>
    </row>
    <row r="2524" spans="1:20" customFormat="1" ht="43.5" x14ac:dyDescent="0.35">
      <c r="A2524" s="9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3" t="s">
        <v>8219</v>
      </c>
      <c r="G2524" s="3" t="s">
        <v>8224</v>
      </c>
      <c r="H2524" s="3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3" t="s">
        <v>8300</v>
      </c>
      <c r="O2524" s="12">
        <f>E2524/D2524</f>
        <v>1</v>
      </c>
      <c r="P2524" s="22">
        <f>IF(ISERROR(E2524/L2524),0,E2524/L2524)</f>
        <v>185.18518518518519</v>
      </c>
      <c r="Q2524" s="1" t="s">
        <v>8322</v>
      </c>
      <c r="R2524" s="39" t="s">
        <v>8359</v>
      </c>
      <c r="S2524" s="41">
        <f>(((J2524/60)/60)/24)+DATE(1970,1,1)</f>
        <v>42460.573611111111</v>
      </c>
      <c r="T2524" s="42">
        <f>(((I2524/60)/60)/24)+DATE(1970,1,1)</f>
        <v>42482.619444444441</v>
      </c>
    </row>
    <row r="2525" spans="1:20" customFormat="1" ht="43.5" x14ac:dyDescent="0.35">
      <c r="A2525" s="9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3" t="s">
        <v>8219</v>
      </c>
      <c r="G2525" s="3" t="s">
        <v>8224</v>
      </c>
      <c r="H2525" s="3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3" t="s">
        <v>8300</v>
      </c>
      <c r="O2525" s="12">
        <f>E2525/D2525</f>
        <v>1.5644444444444445</v>
      </c>
      <c r="P2525" s="22">
        <f>IF(ISERROR(E2525/L2525),0,E2525/L2525)</f>
        <v>54.153846153846153</v>
      </c>
      <c r="Q2525" s="1" t="s">
        <v>8322</v>
      </c>
      <c r="R2525" s="39" t="s">
        <v>8359</v>
      </c>
      <c r="S2525" s="41">
        <f>(((J2525/60)/60)/24)+DATE(1970,1,1)</f>
        <v>41930.975601851853</v>
      </c>
      <c r="T2525" s="42">
        <f>(((I2525/60)/60)/24)+DATE(1970,1,1)</f>
        <v>41961.017268518524</v>
      </c>
    </row>
    <row r="2526" spans="1:20" customFormat="1" ht="29" x14ac:dyDescent="0.35">
      <c r="A2526" s="9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3" t="s">
        <v>8219</v>
      </c>
      <c r="G2526" s="3" t="s">
        <v>8224</v>
      </c>
      <c r="H2526" s="3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3" t="s">
        <v>8300</v>
      </c>
      <c r="O2526" s="12">
        <f>E2526/D2526</f>
        <v>1.016</v>
      </c>
      <c r="P2526" s="22">
        <f>IF(ISERROR(E2526/L2526),0,E2526/L2526)</f>
        <v>177.2093023255814</v>
      </c>
      <c r="Q2526" s="1" t="s">
        <v>8322</v>
      </c>
      <c r="R2526" s="39" t="s">
        <v>8359</v>
      </c>
      <c r="S2526" s="41">
        <f>(((J2526/60)/60)/24)+DATE(1970,1,1)</f>
        <v>41961.807372685187</v>
      </c>
      <c r="T2526" s="42">
        <f>(((I2526/60)/60)/24)+DATE(1970,1,1)</f>
        <v>41994.1875</v>
      </c>
    </row>
    <row r="2527" spans="1:20" customFormat="1" ht="43.5" x14ac:dyDescent="0.35">
      <c r="A2527" s="9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3" t="s">
        <v>8219</v>
      </c>
      <c r="G2527" s="3" t="s">
        <v>8224</v>
      </c>
      <c r="H2527" s="3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3" t="s">
        <v>8300</v>
      </c>
      <c r="O2527" s="12">
        <f>E2527/D2527</f>
        <v>1.00325</v>
      </c>
      <c r="P2527" s="22">
        <f>IF(ISERROR(E2527/L2527),0,E2527/L2527)</f>
        <v>100.325</v>
      </c>
      <c r="Q2527" s="1" t="s">
        <v>8322</v>
      </c>
      <c r="R2527" s="39" t="s">
        <v>8359</v>
      </c>
      <c r="S2527" s="41">
        <f>(((J2527/60)/60)/24)+DATE(1970,1,1)</f>
        <v>41058.844571759262</v>
      </c>
      <c r="T2527" s="42">
        <f>(((I2527/60)/60)/24)+DATE(1970,1,1)</f>
        <v>41088.844571759262</v>
      </c>
    </row>
    <row r="2528" spans="1:20" customFormat="1" ht="43.5" x14ac:dyDescent="0.35">
      <c r="A2528" s="9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3" t="s">
        <v>8219</v>
      </c>
      <c r="G2528" s="3" t="s">
        <v>8224</v>
      </c>
      <c r="H2528" s="3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3" t="s">
        <v>8300</v>
      </c>
      <c r="O2528" s="12">
        <f>E2528/D2528</f>
        <v>1.1294999999999999</v>
      </c>
      <c r="P2528" s="22">
        <f>IF(ISERROR(E2528/L2528),0,E2528/L2528)</f>
        <v>136.90909090909091</v>
      </c>
      <c r="Q2528" s="1" t="s">
        <v>8322</v>
      </c>
      <c r="R2528" s="39" t="s">
        <v>8359</v>
      </c>
      <c r="S2528" s="41">
        <f>(((J2528/60)/60)/24)+DATE(1970,1,1)</f>
        <v>41953.091134259259</v>
      </c>
      <c r="T2528" s="42">
        <f>(((I2528/60)/60)/24)+DATE(1970,1,1)</f>
        <v>41981.207638888889</v>
      </c>
    </row>
    <row r="2529" spans="1:20" customFormat="1" ht="43.5" x14ac:dyDescent="0.35">
      <c r="A2529" s="9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3" t="s">
        <v>8219</v>
      </c>
      <c r="G2529" s="3" t="s">
        <v>8224</v>
      </c>
      <c r="H2529" s="3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3" t="s">
        <v>8300</v>
      </c>
      <c r="O2529" s="12">
        <f>E2529/D2529</f>
        <v>1.02125</v>
      </c>
      <c r="P2529" s="22">
        <f>IF(ISERROR(E2529/L2529),0,E2529/L2529)</f>
        <v>57.535211267605632</v>
      </c>
      <c r="Q2529" s="1" t="s">
        <v>8322</v>
      </c>
      <c r="R2529" s="39" t="s">
        <v>8359</v>
      </c>
      <c r="S2529" s="41">
        <f>(((J2529/60)/60)/24)+DATE(1970,1,1)</f>
        <v>41546.75105324074</v>
      </c>
      <c r="T2529" s="42">
        <f>(((I2529/60)/60)/24)+DATE(1970,1,1)</f>
        <v>41565.165972222225</v>
      </c>
    </row>
    <row r="2530" spans="1:20" customFormat="1" ht="43.5" x14ac:dyDescent="0.35">
      <c r="A2530" s="9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3" t="s">
        <v>8219</v>
      </c>
      <c r="G2530" s="3" t="s">
        <v>8225</v>
      </c>
      <c r="H2530" s="3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3" t="s">
        <v>8300</v>
      </c>
      <c r="O2530" s="12">
        <f>E2530/D2530</f>
        <v>1.0724974999999999</v>
      </c>
      <c r="P2530" s="22">
        <f>IF(ISERROR(E2530/L2530),0,E2530/L2530)</f>
        <v>52.962839506172834</v>
      </c>
      <c r="Q2530" s="1" t="s">
        <v>8322</v>
      </c>
      <c r="R2530" s="39" t="s">
        <v>8359</v>
      </c>
      <c r="S2530" s="41">
        <f>(((J2530/60)/60)/24)+DATE(1970,1,1)</f>
        <v>42217.834525462968</v>
      </c>
      <c r="T2530" s="42">
        <f>(((I2530/60)/60)/24)+DATE(1970,1,1)</f>
        <v>42236.458333333328</v>
      </c>
    </row>
    <row r="2531" spans="1:20" customFormat="1" ht="29" x14ac:dyDescent="0.35">
      <c r="A2531" s="9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3" t="s">
        <v>8219</v>
      </c>
      <c r="G2531" s="3" t="s">
        <v>8224</v>
      </c>
      <c r="H2531" s="3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3" t="s">
        <v>8300</v>
      </c>
      <c r="O2531" s="12">
        <f>E2531/D2531</f>
        <v>1.0428333333333333</v>
      </c>
      <c r="P2531" s="22">
        <f>IF(ISERROR(E2531/L2531),0,E2531/L2531)</f>
        <v>82.328947368421055</v>
      </c>
      <c r="Q2531" s="1" t="s">
        <v>8322</v>
      </c>
      <c r="R2531" s="39" t="s">
        <v>8359</v>
      </c>
      <c r="S2531" s="41">
        <f>(((J2531/60)/60)/24)+DATE(1970,1,1)</f>
        <v>40948.080729166664</v>
      </c>
      <c r="T2531" s="42">
        <f>(((I2531/60)/60)/24)+DATE(1970,1,1)</f>
        <v>40993.0390625</v>
      </c>
    </row>
    <row r="2532" spans="1:20" customFormat="1" ht="43.5" x14ac:dyDescent="0.35">
      <c r="A2532" s="9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3" t="s">
        <v>8219</v>
      </c>
      <c r="G2532" s="3" t="s">
        <v>8224</v>
      </c>
      <c r="H2532" s="3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3" t="s">
        <v>8300</v>
      </c>
      <c r="O2532" s="12">
        <f>E2532/D2532</f>
        <v>1</v>
      </c>
      <c r="P2532" s="22">
        <f>IF(ISERROR(E2532/L2532),0,E2532/L2532)</f>
        <v>135.41666666666666</v>
      </c>
      <c r="Q2532" s="1" t="s">
        <v>8322</v>
      </c>
      <c r="R2532" s="39" t="s">
        <v>8359</v>
      </c>
      <c r="S2532" s="41">
        <f>(((J2532/60)/60)/24)+DATE(1970,1,1)</f>
        <v>42081.864641203705</v>
      </c>
      <c r="T2532" s="42">
        <f>(((I2532/60)/60)/24)+DATE(1970,1,1)</f>
        <v>42114.201388888891</v>
      </c>
    </row>
    <row r="2533" spans="1:20" customFormat="1" ht="43.5" x14ac:dyDescent="0.35">
      <c r="A2533" s="9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3" t="s">
        <v>8219</v>
      </c>
      <c r="G2533" s="3" t="s">
        <v>8224</v>
      </c>
      <c r="H2533" s="3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3" t="s">
        <v>8300</v>
      </c>
      <c r="O2533" s="12">
        <f>E2533/D2533</f>
        <v>1.004</v>
      </c>
      <c r="P2533" s="22">
        <f>IF(ISERROR(E2533/L2533),0,E2533/L2533)</f>
        <v>74.06557377049181</v>
      </c>
      <c r="Q2533" s="1" t="s">
        <v>8322</v>
      </c>
      <c r="R2533" s="39" t="s">
        <v>8359</v>
      </c>
      <c r="S2533" s="41">
        <f>(((J2533/60)/60)/24)+DATE(1970,1,1)</f>
        <v>42208.680023148147</v>
      </c>
      <c r="T2533" s="42">
        <f>(((I2533/60)/60)/24)+DATE(1970,1,1)</f>
        <v>42231.165972222225</v>
      </c>
    </row>
    <row r="2534" spans="1:20" customFormat="1" ht="43.5" x14ac:dyDescent="0.35">
      <c r="A2534" s="9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3" t="s">
        <v>8219</v>
      </c>
      <c r="G2534" s="3" t="s">
        <v>8224</v>
      </c>
      <c r="H2534" s="3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3" t="s">
        <v>8300</v>
      </c>
      <c r="O2534" s="12">
        <f>E2534/D2534</f>
        <v>1.26125</v>
      </c>
      <c r="P2534" s="22">
        <f>IF(ISERROR(E2534/L2534),0,E2534/L2534)</f>
        <v>84.083333333333329</v>
      </c>
      <c r="Q2534" s="1" t="s">
        <v>8322</v>
      </c>
      <c r="R2534" s="39" t="s">
        <v>8359</v>
      </c>
      <c r="S2534" s="41">
        <f>(((J2534/60)/60)/24)+DATE(1970,1,1)</f>
        <v>41107.849143518521</v>
      </c>
      <c r="T2534" s="42">
        <f>(((I2534/60)/60)/24)+DATE(1970,1,1)</f>
        <v>41137.849143518521</v>
      </c>
    </row>
    <row r="2535" spans="1:20" customFormat="1" ht="43.5" x14ac:dyDescent="0.35">
      <c r="A2535" s="9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3" t="s">
        <v>8219</v>
      </c>
      <c r="G2535" s="3" t="s">
        <v>8224</v>
      </c>
      <c r="H2535" s="3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3" t="s">
        <v>8300</v>
      </c>
      <c r="O2535" s="12">
        <f>E2535/D2535</f>
        <v>1.1066666666666667</v>
      </c>
      <c r="P2535" s="22">
        <f>IF(ISERROR(E2535/L2535),0,E2535/L2535)</f>
        <v>61.029411764705884</v>
      </c>
      <c r="Q2535" s="1" t="s">
        <v>8322</v>
      </c>
      <c r="R2535" s="39" t="s">
        <v>8359</v>
      </c>
      <c r="S2535" s="41">
        <f>(((J2535/60)/60)/24)+DATE(1970,1,1)</f>
        <v>41304.751284722224</v>
      </c>
      <c r="T2535" s="42">
        <f>(((I2535/60)/60)/24)+DATE(1970,1,1)</f>
        <v>41334.750787037039</v>
      </c>
    </row>
    <row r="2536" spans="1:20" customFormat="1" ht="58" x14ac:dyDescent="0.35">
      <c r="A2536" s="9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3" t="s">
        <v>8219</v>
      </c>
      <c r="G2536" s="3" t="s">
        <v>8224</v>
      </c>
      <c r="H2536" s="3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3" t="s">
        <v>8300</v>
      </c>
      <c r="O2536" s="12">
        <f>E2536/D2536</f>
        <v>1.05</v>
      </c>
      <c r="P2536" s="22">
        <f>IF(ISERROR(E2536/L2536),0,E2536/L2536)</f>
        <v>150</v>
      </c>
      <c r="Q2536" s="1" t="s">
        <v>8322</v>
      </c>
      <c r="R2536" s="39" t="s">
        <v>8359</v>
      </c>
      <c r="S2536" s="41">
        <f>(((J2536/60)/60)/24)+DATE(1970,1,1)</f>
        <v>40127.700370370374</v>
      </c>
      <c r="T2536" s="42">
        <f>(((I2536/60)/60)/24)+DATE(1970,1,1)</f>
        <v>40179.25</v>
      </c>
    </row>
    <row r="2537" spans="1:20" customFormat="1" x14ac:dyDescent="0.35">
      <c r="A2537" s="9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3" t="s">
        <v>8219</v>
      </c>
      <c r="G2537" s="3" t="s">
        <v>8224</v>
      </c>
      <c r="H2537" s="3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3" t="s">
        <v>8300</v>
      </c>
      <c r="O2537" s="12">
        <f>E2537/D2537</f>
        <v>1.03775</v>
      </c>
      <c r="P2537" s="22">
        <f>IF(ISERROR(E2537/L2537),0,E2537/L2537)</f>
        <v>266.08974358974359</v>
      </c>
      <c r="Q2537" s="1" t="s">
        <v>8322</v>
      </c>
      <c r="R2537" s="39" t="s">
        <v>8359</v>
      </c>
      <c r="S2537" s="41">
        <f>(((J2537/60)/60)/24)+DATE(1970,1,1)</f>
        <v>41943.791030092594</v>
      </c>
      <c r="T2537" s="42">
        <f>(((I2537/60)/60)/24)+DATE(1970,1,1)</f>
        <v>41974.832696759258</v>
      </c>
    </row>
    <row r="2538" spans="1:20" customFormat="1" ht="43.5" x14ac:dyDescent="0.35">
      <c r="A2538" s="9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3" t="s">
        <v>8219</v>
      </c>
      <c r="G2538" s="3" t="s">
        <v>8224</v>
      </c>
      <c r="H2538" s="3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3" t="s">
        <v>8300</v>
      </c>
      <c r="O2538" s="12">
        <f>E2538/D2538</f>
        <v>1.1599999999999999</v>
      </c>
      <c r="P2538" s="22">
        <f>IF(ISERROR(E2538/L2538),0,E2538/L2538)</f>
        <v>7.25</v>
      </c>
      <c r="Q2538" s="1" t="s">
        <v>8322</v>
      </c>
      <c r="R2538" s="39" t="s">
        <v>8359</v>
      </c>
      <c r="S2538" s="41">
        <f>(((J2538/60)/60)/24)+DATE(1970,1,1)</f>
        <v>41464.106087962966</v>
      </c>
      <c r="T2538" s="42">
        <f>(((I2538/60)/60)/24)+DATE(1970,1,1)</f>
        <v>41485.106087962966</v>
      </c>
    </row>
    <row r="2539" spans="1:20" customFormat="1" ht="43.5" x14ac:dyDescent="0.35">
      <c r="A2539" s="9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3" t="s">
        <v>8219</v>
      </c>
      <c r="G2539" s="3" t="s">
        <v>8224</v>
      </c>
      <c r="H2539" s="3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3" t="s">
        <v>8300</v>
      </c>
      <c r="O2539" s="12">
        <f>E2539/D2539</f>
        <v>1.1000000000000001</v>
      </c>
      <c r="P2539" s="22">
        <f>IF(ISERROR(E2539/L2539),0,E2539/L2539)</f>
        <v>100</v>
      </c>
      <c r="Q2539" s="1" t="s">
        <v>8322</v>
      </c>
      <c r="R2539" s="39" t="s">
        <v>8359</v>
      </c>
      <c r="S2539" s="41">
        <f>(((J2539/60)/60)/24)+DATE(1970,1,1)</f>
        <v>40696.648784722223</v>
      </c>
      <c r="T2539" s="42">
        <f>(((I2539/60)/60)/24)+DATE(1970,1,1)</f>
        <v>40756.648784722223</v>
      </c>
    </row>
    <row r="2540" spans="1:20" customFormat="1" ht="29" x14ac:dyDescent="0.35">
      <c r="A2540" s="9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3" t="s">
        <v>8219</v>
      </c>
      <c r="G2540" s="3" t="s">
        <v>8224</v>
      </c>
      <c r="H2540" s="3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3" t="s">
        <v>8300</v>
      </c>
      <c r="O2540" s="12">
        <f>E2540/D2540</f>
        <v>1.130176111111111</v>
      </c>
      <c r="P2540" s="22">
        <f>IF(ISERROR(E2540/L2540),0,E2540/L2540)</f>
        <v>109.96308108108107</v>
      </c>
      <c r="Q2540" s="1" t="s">
        <v>8322</v>
      </c>
      <c r="R2540" s="39" t="s">
        <v>8359</v>
      </c>
      <c r="S2540" s="41">
        <f>(((J2540/60)/60)/24)+DATE(1970,1,1)</f>
        <v>41298.509965277779</v>
      </c>
      <c r="T2540" s="42">
        <f>(((I2540/60)/60)/24)+DATE(1970,1,1)</f>
        <v>41329.207638888889</v>
      </c>
    </row>
    <row r="2541" spans="1:20" customFormat="1" ht="43.5" x14ac:dyDescent="0.35">
      <c r="A2541" s="9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3" t="s">
        <v>8219</v>
      </c>
      <c r="G2541" s="3" t="s">
        <v>8224</v>
      </c>
      <c r="H2541" s="3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3" t="s">
        <v>8300</v>
      </c>
      <c r="O2541" s="12">
        <f>E2541/D2541</f>
        <v>1.0024999999999999</v>
      </c>
      <c r="P2541" s="22">
        <f>IF(ISERROR(E2541/L2541),0,E2541/L2541)</f>
        <v>169.91525423728814</v>
      </c>
      <c r="Q2541" s="1" t="s">
        <v>8322</v>
      </c>
      <c r="R2541" s="39" t="s">
        <v>8359</v>
      </c>
      <c r="S2541" s="41">
        <f>(((J2541/60)/60)/24)+DATE(1970,1,1)</f>
        <v>41977.902222222227</v>
      </c>
      <c r="T2541" s="42">
        <f>(((I2541/60)/60)/24)+DATE(1970,1,1)</f>
        <v>42037.902222222227</v>
      </c>
    </row>
    <row r="2542" spans="1:20" customFormat="1" ht="43.5" x14ac:dyDescent="0.35">
      <c r="A2542" s="9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3" t="s">
        <v>8219</v>
      </c>
      <c r="G2542" s="3" t="s">
        <v>8224</v>
      </c>
      <c r="H2542" s="3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3" t="s">
        <v>8300</v>
      </c>
      <c r="O2542" s="12">
        <f>E2542/D2542</f>
        <v>1.034</v>
      </c>
      <c r="P2542" s="22">
        <f>IF(ISERROR(E2542/L2542),0,E2542/L2542)</f>
        <v>95.740740740740748</v>
      </c>
      <c r="Q2542" s="1" t="s">
        <v>8322</v>
      </c>
      <c r="R2542" s="39" t="s">
        <v>8359</v>
      </c>
      <c r="S2542" s="41">
        <f>(((J2542/60)/60)/24)+DATE(1970,1,1)</f>
        <v>40785.675011574072</v>
      </c>
      <c r="T2542" s="42">
        <f>(((I2542/60)/60)/24)+DATE(1970,1,1)</f>
        <v>40845.675011574072</v>
      </c>
    </row>
    <row r="2543" spans="1:20" customFormat="1" ht="43.5" x14ac:dyDescent="0.35">
      <c r="A2543" s="9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3" t="s">
        <v>8219</v>
      </c>
      <c r="G2543" s="3" t="s">
        <v>8225</v>
      </c>
      <c r="H2543" s="3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3" t="s">
        <v>8300</v>
      </c>
      <c r="O2543" s="12">
        <f>E2543/D2543</f>
        <v>1.0702857142857143</v>
      </c>
      <c r="P2543" s="22">
        <f>IF(ISERROR(E2543/L2543),0,E2543/L2543)</f>
        <v>59.460317460317462</v>
      </c>
      <c r="Q2543" s="1" t="s">
        <v>8322</v>
      </c>
      <c r="R2543" s="39" t="s">
        <v>8359</v>
      </c>
      <c r="S2543" s="41">
        <f>(((J2543/60)/60)/24)+DATE(1970,1,1)</f>
        <v>41483.449282407404</v>
      </c>
      <c r="T2543" s="42">
        <f>(((I2543/60)/60)/24)+DATE(1970,1,1)</f>
        <v>41543.449282407404</v>
      </c>
    </row>
    <row r="2544" spans="1:20" customFormat="1" ht="43.5" x14ac:dyDescent="0.35">
      <c r="A2544" s="9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3" t="s">
        <v>8219</v>
      </c>
      <c r="G2544" s="3" t="s">
        <v>8224</v>
      </c>
      <c r="H2544" s="3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3" t="s">
        <v>8300</v>
      </c>
      <c r="O2544" s="12">
        <f>E2544/D2544</f>
        <v>1.0357142857142858</v>
      </c>
      <c r="P2544" s="22">
        <f>IF(ISERROR(E2544/L2544),0,E2544/L2544)</f>
        <v>55.769230769230766</v>
      </c>
      <c r="Q2544" s="1" t="s">
        <v>8322</v>
      </c>
      <c r="R2544" s="39" t="s">
        <v>8359</v>
      </c>
      <c r="S2544" s="41">
        <f>(((J2544/60)/60)/24)+DATE(1970,1,1)</f>
        <v>41509.426585648151</v>
      </c>
      <c r="T2544" s="42">
        <f>(((I2544/60)/60)/24)+DATE(1970,1,1)</f>
        <v>41548.165972222225</v>
      </c>
    </row>
    <row r="2545" spans="1:20" customFormat="1" ht="43.5" x14ac:dyDescent="0.35">
      <c r="A2545" s="9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3" t="s">
        <v>8219</v>
      </c>
      <c r="G2545" s="3" t="s">
        <v>8224</v>
      </c>
      <c r="H2545" s="3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3" t="s">
        <v>8300</v>
      </c>
      <c r="O2545" s="12">
        <f>E2545/D2545</f>
        <v>1.5640000000000001</v>
      </c>
      <c r="P2545" s="22">
        <f>IF(ISERROR(E2545/L2545),0,E2545/L2545)</f>
        <v>30.076923076923077</v>
      </c>
      <c r="Q2545" s="1" t="s">
        <v>8322</v>
      </c>
      <c r="R2545" s="39" t="s">
        <v>8359</v>
      </c>
      <c r="S2545" s="41">
        <f>(((J2545/60)/60)/24)+DATE(1970,1,1)</f>
        <v>40514.107615740737</v>
      </c>
      <c r="T2545" s="42">
        <f>(((I2545/60)/60)/24)+DATE(1970,1,1)</f>
        <v>40545.125</v>
      </c>
    </row>
    <row r="2546" spans="1:20" customFormat="1" ht="29" x14ac:dyDescent="0.35">
      <c r="A2546" s="9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3" t="s">
        <v>8219</v>
      </c>
      <c r="G2546" s="3" t="s">
        <v>8224</v>
      </c>
      <c r="H2546" s="3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3" t="s">
        <v>8300</v>
      </c>
      <c r="O2546" s="12">
        <f>E2546/D2546</f>
        <v>1.0082</v>
      </c>
      <c r="P2546" s="22">
        <f>IF(ISERROR(E2546/L2546),0,E2546/L2546)</f>
        <v>88.438596491228068</v>
      </c>
      <c r="Q2546" s="1" t="s">
        <v>8322</v>
      </c>
      <c r="R2546" s="39" t="s">
        <v>8359</v>
      </c>
      <c r="S2546" s="41">
        <f>(((J2546/60)/60)/24)+DATE(1970,1,1)</f>
        <v>41068.520474537036</v>
      </c>
      <c r="T2546" s="42">
        <f>(((I2546/60)/60)/24)+DATE(1970,1,1)</f>
        <v>41098.520474537036</v>
      </c>
    </row>
    <row r="2547" spans="1:20" customFormat="1" ht="43.5" x14ac:dyDescent="0.35">
      <c r="A2547" s="9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3" t="s">
        <v>8219</v>
      </c>
      <c r="G2547" s="3" t="s">
        <v>8224</v>
      </c>
      <c r="H2547" s="3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3" t="s">
        <v>8300</v>
      </c>
      <c r="O2547" s="12">
        <f>E2547/D2547</f>
        <v>1.9530000000000001</v>
      </c>
      <c r="P2547" s="22">
        <f>IF(ISERROR(E2547/L2547),0,E2547/L2547)</f>
        <v>64.032786885245898</v>
      </c>
      <c r="Q2547" s="1" t="s">
        <v>8322</v>
      </c>
      <c r="R2547" s="39" t="s">
        <v>8359</v>
      </c>
      <c r="S2547" s="41">
        <f>(((J2547/60)/60)/24)+DATE(1970,1,1)</f>
        <v>42027.13817129629</v>
      </c>
      <c r="T2547" s="42">
        <f>(((I2547/60)/60)/24)+DATE(1970,1,1)</f>
        <v>42062.020833333328</v>
      </c>
    </row>
    <row r="2548" spans="1:20" customFormat="1" ht="43.5" x14ac:dyDescent="0.35">
      <c r="A2548" s="9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3" t="s">
        <v>8219</v>
      </c>
      <c r="G2548" s="3" t="s">
        <v>8224</v>
      </c>
      <c r="H2548" s="3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3" t="s">
        <v>8300</v>
      </c>
      <c r="O2548" s="12">
        <f>E2548/D2548</f>
        <v>1.1171428571428572</v>
      </c>
      <c r="P2548" s="22">
        <f>IF(ISERROR(E2548/L2548),0,E2548/L2548)</f>
        <v>60.153846153846153</v>
      </c>
      <c r="Q2548" s="1" t="s">
        <v>8322</v>
      </c>
      <c r="R2548" s="39" t="s">
        <v>8359</v>
      </c>
      <c r="S2548" s="41">
        <f>(((J2548/60)/60)/24)+DATE(1970,1,1)</f>
        <v>41524.858553240738</v>
      </c>
      <c r="T2548" s="42">
        <f>(((I2548/60)/60)/24)+DATE(1970,1,1)</f>
        <v>41552.208333333336</v>
      </c>
    </row>
    <row r="2549" spans="1:20" customFormat="1" ht="43.5" x14ac:dyDescent="0.35">
      <c r="A2549" s="9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3" t="s">
        <v>8219</v>
      </c>
      <c r="G2549" s="3" t="s">
        <v>8224</v>
      </c>
      <c r="H2549" s="3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3" t="s">
        <v>8300</v>
      </c>
      <c r="O2549" s="12">
        <f>E2549/D2549</f>
        <v>1.1985454545454546</v>
      </c>
      <c r="P2549" s="22">
        <f>IF(ISERROR(E2549/L2549),0,E2549/L2549)</f>
        <v>49.194029850746269</v>
      </c>
      <c r="Q2549" s="1" t="s">
        <v>8322</v>
      </c>
      <c r="R2549" s="39" t="s">
        <v>8359</v>
      </c>
      <c r="S2549" s="41">
        <f>(((J2549/60)/60)/24)+DATE(1970,1,1)</f>
        <v>40973.773182870369</v>
      </c>
      <c r="T2549" s="42">
        <f>(((I2549/60)/60)/24)+DATE(1970,1,1)</f>
        <v>41003.731516203705</v>
      </c>
    </row>
    <row r="2550" spans="1:20" customFormat="1" ht="43.5" x14ac:dyDescent="0.35">
      <c r="A2550" s="9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3" t="s">
        <v>8219</v>
      </c>
      <c r="G2550" s="3" t="s">
        <v>8230</v>
      </c>
      <c r="H2550" s="3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3" t="s">
        <v>8300</v>
      </c>
      <c r="O2550" s="12">
        <f>E2550/D2550</f>
        <v>1.0185</v>
      </c>
      <c r="P2550" s="22">
        <f>IF(ISERROR(E2550/L2550),0,E2550/L2550)</f>
        <v>165.16216216216216</v>
      </c>
      <c r="Q2550" s="1" t="s">
        <v>8322</v>
      </c>
      <c r="R2550" s="39" t="s">
        <v>8359</v>
      </c>
      <c r="S2550" s="41">
        <f>(((J2550/60)/60)/24)+DATE(1970,1,1)</f>
        <v>42618.625428240746</v>
      </c>
      <c r="T2550" s="42">
        <f>(((I2550/60)/60)/24)+DATE(1970,1,1)</f>
        <v>42643.185416666667</v>
      </c>
    </row>
    <row r="2551" spans="1:20" customFormat="1" ht="43.5" x14ac:dyDescent="0.35">
      <c r="A2551" s="9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3" t="s">
        <v>8219</v>
      </c>
      <c r="G2551" s="3" t="s">
        <v>8225</v>
      </c>
      <c r="H2551" s="3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3" t="s">
        <v>8300</v>
      </c>
      <c r="O2551" s="12">
        <f>E2551/D2551</f>
        <v>1.0280254777070064</v>
      </c>
      <c r="P2551" s="22">
        <f>IF(ISERROR(E2551/L2551),0,E2551/L2551)</f>
        <v>43.621621621621621</v>
      </c>
      <c r="Q2551" s="1" t="s">
        <v>8322</v>
      </c>
      <c r="R2551" s="39" t="s">
        <v>8359</v>
      </c>
      <c r="S2551" s="41">
        <f>(((J2551/60)/60)/24)+DATE(1970,1,1)</f>
        <v>41390.757754629631</v>
      </c>
      <c r="T2551" s="42">
        <f>(((I2551/60)/60)/24)+DATE(1970,1,1)</f>
        <v>41425.708333333336</v>
      </c>
    </row>
    <row r="2552" spans="1:20" customFormat="1" ht="43.5" x14ac:dyDescent="0.35">
      <c r="A2552" s="9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3" t="s">
        <v>8219</v>
      </c>
      <c r="G2552" s="3" t="s">
        <v>8224</v>
      </c>
      <c r="H2552" s="3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3" t="s">
        <v>8300</v>
      </c>
      <c r="O2552" s="12">
        <f>E2552/D2552</f>
        <v>1.0084615384615385</v>
      </c>
      <c r="P2552" s="22">
        <f>IF(ISERROR(E2552/L2552),0,E2552/L2552)</f>
        <v>43.7</v>
      </c>
      <c r="Q2552" s="1" t="s">
        <v>8322</v>
      </c>
      <c r="R2552" s="39" t="s">
        <v>8359</v>
      </c>
      <c r="S2552" s="41">
        <f>(((J2552/60)/60)/24)+DATE(1970,1,1)</f>
        <v>42228.634328703702</v>
      </c>
      <c r="T2552" s="42">
        <f>(((I2552/60)/60)/24)+DATE(1970,1,1)</f>
        <v>42285.165972222225</v>
      </c>
    </row>
    <row r="2553" spans="1:20" customFormat="1" ht="43.5" x14ac:dyDescent="0.35">
      <c r="A2553" s="9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3" t="s">
        <v>8219</v>
      </c>
      <c r="G2553" s="3" t="s">
        <v>8224</v>
      </c>
      <c r="H2553" s="3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3" t="s">
        <v>8300</v>
      </c>
      <c r="O2553" s="12">
        <f>E2553/D2553</f>
        <v>1.0273469387755103</v>
      </c>
      <c r="P2553" s="22">
        <f>IF(ISERROR(E2553/L2553),0,E2553/L2553)</f>
        <v>67.419642857142861</v>
      </c>
      <c r="Q2553" s="1" t="s">
        <v>8322</v>
      </c>
      <c r="R2553" s="39" t="s">
        <v>8359</v>
      </c>
      <c r="S2553" s="41">
        <f>(((J2553/60)/60)/24)+DATE(1970,1,1)</f>
        <v>40961.252141203702</v>
      </c>
      <c r="T2553" s="42">
        <f>(((I2553/60)/60)/24)+DATE(1970,1,1)</f>
        <v>40989.866666666669</v>
      </c>
    </row>
    <row r="2554" spans="1:20" customFormat="1" ht="43.5" x14ac:dyDescent="0.35">
      <c r="A2554" s="9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3" t="s">
        <v>8219</v>
      </c>
      <c r="G2554" s="3" t="s">
        <v>8224</v>
      </c>
      <c r="H2554" s="3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3" t="s">
        <v>8300</v>
      </c>
      <c r="O2554" s="12">
        <f>E2554/D2554</f>
        <v>1.0649999999999999</v>
      </c>
      <c r="P2554" s="22">
        <f>IF(ISERROR(E2554/L2554),0,E2554/L2554)</f>
        <v>177.5</v>
      </c>
      <c r="Q2554" s="1" t="s">
        <v>8322</v>
      </c>
      <c r="R2554" s="39" t="s">
        <v>8359</v>
      </c>
      <c r="S2554" s="41">
        <f>(((J2554/60)/60)/24)+DATE(1970,1,1)</f>
        <v>42769.809965277775</v>
      </c>
      <c r="T2554" s="42">
        <f>(((I2554/60)/60)/24)+DATE(1970,1,1)</f>
        <v>42799.809965277775</v>
      </c>
    </row>
    <row r="2555" spans="1:20" customFormat="1" ht="43.5" x14ac:dyDescent="0.35">
      <c r="A2555" s="9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3" t="s">
        <v>8219</v>
      </c>
      <c r="G2555" s="3" t="s">
        <v>8224</v>
      </c>
      <c r="H2555" s="3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3" t="s">
        <v>8300</v>
      </c>
      <c r="O2555" s="12">
        <f>E2555/D2555</f>
        <v>1.5553333333333332</v>
      </c>
      <c r="P2555" s="22">
        <f>IF(ISERROR(E2555/L2555),0,E2555/L2555)</f>
        <v>38.883333333333333</v>
      </c>
      <c r="Q2555" s="1" t="s">
        <v>8322</v>
      </c>
      <c r="R2555" s="39" t="s">
        <v>8359</v>
      </c>
      <c r="S2555" s="41">
        <f>(((J2555/60)/60)/24)+DATE(1970,1,1)</f>
        <v>41113.199155092596</v>
      </c>
      <c r="T2555" s="42">
        <f>(((I2555/60)/60)/24)+DATE(1970,1,1)</f>
        <v>41173.199155092596</v>
      </c>
    </row>
    <row r="2556" spans="1:20" customFormat="1" ht="43.5" x14ac:dyDescent="0.35">
      <c r="A2556" s="9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3" t="s">
        <v>8219</v>
      </c>
      <c r="G2556" s="3" t="s">
        <v>8224</v>
      </c>
      <c r="H2556" s="3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3" t="s">
        <v>8300</v>
      </c>
      <c r="O2556" s="12">
        <f>E2556/D2556</f>
        <v>1.228</v>
      </c>
      <c r="P2556" s="22">
        <f>IF(ISERROR(E2556/L2556),0,E2556/L2556)</f>
        <v>54.985074626865675</v>
      </c>
      <c r="Q2556" s="1" t="s">
        <v>8322</v>
      </c>
      <c r="R2556" s="39" t="s">
        <v>8359</v>
      </c>
      <c r="S2556" s="41">
        <f>(((J2556/60)/60)/24)+DATE(1970,1,1)</f>
        <v>42125.078275462962</v>
      </c>
      <c r="T2556" s="42">
        <f>(((I2556/60)/60)/24)+DATE(1970,1,1)</f>
        <v>42156.165972222225</v>
      </c>
    </row>
    <row r="2557" spans="1:20" customFormat="1" ht="43.5" x14ac:dyDescent="0.35">
      <c r="A2557" s="9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3" t="s">
        <v>8219</v>
      </c>
      <c r="G2557" s="3" t="s">
        <v>8224</v>
      </c>
      <c r="H2557" s="3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3" t="s">
        <v>8300</v>
      </c>
      <c r="O2557" s="12">
        <f>E2557/D2557</f>
        <v>1.0734999999999999</v>
      </c>
      <c r="P2557" s="22">
        <f>IF(ISERROR(E2557/L2557),0,E2557/L2557)</f>
        <v>61.342857142857142</v>
      </c>
      <c r="Q2557" s="1" t="s">
        <v>8322</v>
      </c>
      <c r="R2557" s="39" t="s">
        <v>8359</v>
      </c>
      <c r="S2557" s="41">
        <f>(((J2557/60)/60)/24)+DATE(1970,1,1)</f>
        <v>41026.655011574076</v>
      </c>
      <c r="T2557" s="42">
        <f>(((I2557/60)/60)/24)+DATE(1970,1,1)</f>
        <v>41057.655011574076</v>
      </c>
    </row>
    <row r="2558" spans="1:20" customFormat="1" ht="43.5" x14ac:dyDescent="0.35">
      <c r="A2558" s="9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3" t="s">
        <v>8219</v>
      </c>
      <c r="G2558" s="3" t="s">
        <v>8224</v>
      </c>
      <c r="H2558" s="3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3" t="s">
        <v>8300</v>
      </c>
      <c r="O2558" s="12">
        <f>E2558/D2558</f>
        <v>1.0550335570469798</v>
      </c>
      <c r="P2558" s="22">
        <f>IF(ISERROR(E2558/L2558),0,E2558/L2558)</f>
        <v>23.117647058823529</v>
      </c>
      <c r="Q2558" s="1" t="s">
        <v>8322</v>
      </c>
      <c r="R2558" s="39" t="s">
        <v>8359</v>
      </c>
      <c r="S2558" s="41">
        <f>(((J2558/60)/60)/24)+DATE(1970,1,1)</f>
        <v>41222.991400462961</v>
      </c>
      <c r="T2558" s="42">
        <f>(((I2558/60)/60)/24)+DATE(1970,1,1)</f>
        <v>41267.991400462961</v>
      </c>
    </row>
    <row r="2559" spans="1:20" customFormat="1" ht="29" x14ac:dyDescent="0.35">
      <c r="A2559" s="9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3" t="s">
        <v>8219</v>
      </c>
      <c r="G2559" s="3" t="s">
        <v>8225</v>
      </c>
      <c r="H2559" s="3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3" t="s">
        <v>8300</v>
      </c>
      <c r="O2559" s="12">
        <f>E2559/D2559</f>
        <v>1.1844444444444444</v>
      </c>
      <c r="P2559" s="22">
        <f>IF(ISERROR(E2559/L2559),0,E2559/L2559)</f>
        <v>29.611111111111111</v>
      </c>
      <c r="Q2559" s="1" t="s">
        <v>8322</v>
      </c>
      <c r="R2559" s="39" t="s">
        <v>8359</v>
      </c>
      <c r="S2559" s="41">
        <f>(((J2559/60)/60)/24)+DATE(1970,1,1)</f>
        <v>41744.745208333334</v>
      </c>
      <c r="T2559" s="42">
        <f>(((I2559/60)/60)/24)+DATE(1970,1,1)</f>
        <v>41774.745208333334</v>
      </c>
    </row>
    <row r="2560" spans="1:20" customFormat="1" ht="29" x14ac:dyDescent="0.35">
      <c r="A2560" s="9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3" t="s">
        <v>8219</v>
      </c>
      <c r="G2560" s="3" t="s">
        <v>8226</v>
      </c>
      <c r="H2560" s="3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3" t="s">
        <v>8300</v>
      </c>
      <c r="O2560" s="12">
        <f>E2560/D2560</f>
        <v>1.0888</v>
      </c>
      <c r="P2560" s="22">
        <f>IF(ISERROR(E2560/L2560),0,E2560/L2560)</f>
        <v>75.611111111111114</v>
      </c>
      <c r="Q2560" s="1" t="s">
        <v>8322</v>
      </c>
      <c r="R2560" s="39" t="s">
        <v>8359</v>
      </c>
      <c r="S2560" s="41">
        <f>(((J2560/60)/60)/24)+DATE(1970,1,1)</f>
        <v>42093.860023148154</v>
      </c>
      <c r="T2560" s="42">
        <f>(((I2560/60)/60)/24)+DATE(1970,1,1)</f>
        <v>42125.582638888889</v>
      </c>
    </row>
    <row r="2561" spans="1:20" customFormat="1" ht="43.5" x14ac:dyDescent="0.35">
      <c r="A2561" s="9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3" t="s">
        <v>8219</v>
      </c>
      <c r="G2561" s="3" t="s">
        <v>8224</v>
      </c>
      <c r="H2561" s="3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3" t="s">
        <v>8300</v>
      </c>
      <c r="O2561" s="12">
        <f>E2561/D2561</f>
        <v>1.1125</v>
      </c>
      <c r="P2561" s="22">
        <f>IF(ISERROR(E2561/L2561),0,E2561/L2561)</f>
        <v>35.6</v>
      </c>
      <c r="Q2561" s="1" t="s">
        <v>8322</v>
      </c>
      <c r="R2561" s="39" t="s">
        <v>8359</v>
      </c>
      <c r="S2561" s="41">
        <f>(((J2561/60)/60)/24)+DATE(1970,1,1)</f>
        <v>40829.873657407406</v>
      </c>
      <c r="T2561" s="42">
        <f>(((I2561/60)/60)/24)+DATE(1970,1,1)</f>
        <v>40862.817361111112</v>
      </c>
    </row>
    <row r="2562" spans="1:20" customFormat="1" ht="43.5" x14ac:dyDescent="0.35">
      <c r="A2562" s="9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3" t="s">
        <v>8219</v>
      </c>
      <c r="G2562" s="3" t="s">
        <v>8225</v>
      </c>
      <c r="H2562" s="3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3" t="s">
        <v>8300</v>
      </c>
      <c r="O2562" s="12">
        <f>E2562/D2562</f>
        <v>1.0009999999999999</v>
      </c>
      <c r="P2562" s="22">
        <f>IF(ISERROR(E2562/L2562),0,E2562/L2562)</f>
        <v>143</v>
      </c>
      <c r="Q2562" s="1" t="s">
        <v>8322</v>
      </c>
      <c r="R2562" s="39" t="s">
        <v>8359</v>
      </c>
      <c r="S2562" s="41">
        <f>(((J2562/60)/60)/24)+DATE(1970,1,1)</f>
        <v>42039.951087962967</v>
      </c>
      <c r="T2562" s="42">
        <f>(((I2562/60)/60)/24)+DATE(1970,1,1)</f>
        <v>42069.951087962967</v>
      </c>
    </row>
    <row r="2563" spans="1:20" customFormat="1" ht="43.5" x14ac:dyDescent="0.35">
      <c r="A2563" s="9">
        <v>2561</v>
      </c>
      <c r="B2563" s="7" t="s">
        <v>2561</v>
      </c>
      <c r="C2563" s="7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2">
        <f>E2563/D2563</f>
        <v>0</v>
      </c>
      <c r="P2563" s="22">
        <f>IF(ISERROR(E2563/L2563),0,E2563/L2563)</f>
        <v>0</v>
      </c>
      <c r="Q2563" s="1" t="s">
        <v>8330</v>
      </c>
      <c r="R2563" s="39" t="s">
        <v>8331</v>
      </c>
      <c r="S2563" s="41">
        <f>(((J2563/60)/60)/24)+DATE(1970,1,1)</f>
        <v>42260.528807870374</v>
      </c>
      <c r="T2563" s="42">
        <f>(((I2563/60)/60)/24)+DATE(1970,1,1)</f>
        <v>42290.528807870374</v>
      </c>
    </row>
    <row r="2564" spans="1:20" customFormat="1" ht="43.5" x14ac:dyDescent="0.35">
      <c r="A2564" s="9">
        <v>2562</v>
      </c>
      <c r="B2564" s="7" t="s">
        <v>2562</v>
      </c>
      <c r="C2564" s="7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2">
        <f>E2564/D2564</f>
        <v>7.4999999999999997E-3</v>
      </c>
      <c r="P2564" s="22">
        <f>IF(ISERROR(E2564/L2564),0,E2564/L2564)</f>
        <v>25</v>
      </c>
      <c r="Q2564" s="1" t="s">
        <v>8330</v>
      </c>
      <c r="R2564" s="39" t="s">
        <v>8331</v>
      </c>
      <c r="S2564" s="41">
        <f>(((J2564/60)/60)/24)+DATE(1970,1,1)</f>
        <v>42594.524756944447</v>
      </c>
      <c r="T2564" s="42">
        <f>(((I2564/60)/60)/24)+DATE(1970,1,1)</f>
        <v>42654.524756944447</v>
      </c>
    </row>
    <row r="2565" spans="1:20" customFormat="1" ht="29" x14ac:dyDescent="0.35">
      <c r="A2565" s="9">
        <v>2563</v>
      </c>
      <c r="B2565" s="7" t="s">
        <v>2563</v>
      </c>
      <c r="C2565" s="7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2">
        <f>E2565/D2565</f>
        <v>0</v>
      </c>
      <c r="P2565" s="22">
        <f>IF(ISERROR(E2565/L2565),0,E2565/L2565)</f>
        <v>0</v>
      </c>
      <c r="Q2565" s="1" t="s">
        <v>8330</v>
      </c>
      <c r="R2565" s="39" t="s">
        <v>8331</v>
      </c>
      <c r="S2565" s="41">
        <f>(((J2565/60)/60)/24)+DATE(1970,1,1)</f>
        <v>42155.139479166668</v>
      </c>
      <c r="T2565" s="42">
        <f>(((I2565/60)/60)/24)+DATE(1970,1,1)</f>
        <v>42215.139479166668</v>
      </c>
    </row>
    <row r="2566" spans="1:20" customFormat="1" ht="43.5" x14ac:dyDescent="0.35">
      <c r="A2566" s="9">
        <v>2564</v>
      </c>
      <c r="B2566" s="7" t="s">
        <v>2564</v>
      </c>
      <c r="C2566" s="7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2">
        <f>E2566/D2566</f>
        <v>0</v>
      </c>
      <c r="P2566" s="22">
        <f>IF(ISERROR(E2566/L2566),0,E2566/L2566)</f>
        <v>0</v>
      </c>
      <c r="Q2566" s="1" t="s">
        <v>8330</v>
      </c>
      <c r="R2566" s="39" t="s">
        <v>8331</v>
      </c>
      <c r="S2566" s="41">
        <f>(((J2566/60)/60)/24)+DATE(1970,1,1)</f>
        <v>41822.040497685186</v>
      </c>
      <c r="T2566" s="42">
        <f>(((I2566/60)/60)/24)+DATE(1970,1,1)</f>
        <v>41852.040497685186</v>
      </c>
    </row>
    <row r="2567" spans="1:20" customFormat="1" ht="43.5" x14ac:dyDescent="0.35">
      <c r="A2567" s="9">
        <v>2565</v>
      </c>
      <c r="B2567" s="7" t="s">
        <v>2565</v>
      </c>
      <c r="C2567" s="7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2">
        <f>E2567/D2567</f>
        <v>0.01</v>
      </c>
      <c r="P2567" s="22">
        <f>IF(ISERROR(E2567/L2567),0,E2567/L2567)</f>
        <v>100</v>
      </c>
      <c r="Q2567" s="1" t="s">
        <v>8330</v>
      </c>
      <c r="R2567" s="39" t="s">
        <v>8331</v>
      </c>
      <c r="S2567" s="41">
        <f>(((J2567/60)/60)/24)+DATE(1970,1,1)</f>
        <v>42440.650335648148</v>
      </c>
      <c r="T2567" s="42">
        <f>(((I2567/60)/60)/24)+DATE(1970,1,1)</f>
        <v>42499.868055555555</v>
      </c>
    </row>
    <row r="2568" spans="1:20" customFormat="1" ht="43.5" x14ac:dyDescent="0.35">
      <c r="A2568" s="9">
        <v>2566</v>
      </c>
      <c r="B2568" s="7" t="s">
        <v>2566</v>
      </c>
      <c r="C2568" s="7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2">
        <f>E2568/D2568</f>
        <v>0</v>
      </c>
      <c r="P2568" s="22">
        <f>IF(ISERROR(E2568/L2568),0,E2568/L2568)</f>
        <v>0</v>
      </c>
      <c r="Q2568" s="1" t="s">
        <v>8330</v>
      </c>
      <c r="R2568" s="39" t="s">
        <v>8331</v>
      </c>
      <c r="S2568" s="41">
        <f>(((J2568/60)/60)/24)+DATE(1970,1,1)</f>
        <v>41842.980879629627</v>
      </c>
      <c r="T2568" s="42">
        <f>(((I2568/60)/60)/24)+DATE(1970,1,1)</f>
        <v>41872.980879629627</v>
      </c>
    </row>
    <row r="2569" spans="1:20" customFormat="1" ht="43.5" x14ac:dyDescent="0.35">
      <c r="A2569" s="9">
        <v>2567</v>
      </c>
      <c r="B2569" s="7" t="s">
        <v>2567</v>
      </c>
      <c r="C2569" s="7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2">
        <f>E2569/D2569</f>
        <v>2.6666666666666666E-3</v>
      </c>
      <c r="P2569" s="22">
        <f>IF(ISERROR(E2569/L2569),0,E2569/L2569)</f>
        <v>60</v>
      </c>
      <c r="Q2569" s="1" t="s">
        <v>8330</v>
      </c>
      <c r="R2569" s="39" t="s">
        <v>8331</v>
      </c>
      <c r="S2569" s="41">
        <f>(((J2569/60)/60)/24)+DATE(1970,1,1)</f>
        <v>42087.878912037035</v>
      </c>
      <c r="T2569" s="42">
        <f>(((I2569/60)/60)/24)+DATE(1970,1,1)</f>
        <v>42117.878912037035</v>
      </c>
    </row>
    <row r="2570" spans="1:20" customFormat="1" ht="43.5" x14ac:dyDescent="0.35">
      <c r="A2570" s="9">
        <v>2568</v>
      </c>
      <c r="B2570" s="7" t="s">
        <v>2568</v>
      </c>
      <c r="C2570" s="7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2">
        <f>E2570/D2570</f>
        <v>5.0000000000000001E-3</v>
      </c>
      <c r="P2570" s="22">
        <f>IF(ISERROR(E2570/L2570),0,E2570/L2570)</f>
        <v>50</v>
      </c>
      <c r="Q2570" s="1" t="s">
        <v>8330</v>
      </c>
      <c r="R2570" s="39" t="s">
        <v>8331</v>
      </c>
      <c r="S2570" s="41">
        <f>(((J2570/60)/60)/24)+DATE(1970,1,1)</f>
        <v>42584.666597222225</v>
      </c>
      <c r="T2570" s="42">
        <f>(((I2570/60)/60)/24)+DATE(1970,1,1)</f>
        <v>42614.666597222225</v>
      </c>
    </row>
    <row r="2571" spans="1:20" customFormat="1" ht="43.5" x14ac:dyDescent="0.35">
      <c r="A2571" s="9">
        <v>2569</v>
      </c>
      <c r="B2571" s="7" t="s">
        <v>2569</v>
      </c>
      <c r="C2571" s="7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2">
        <f>E2571/D2571</f>
        <v>2.2307692307692306E-2</v>
      </c>
      <c r="P2571" s="22">
        <f>IF(ISERROR(E2571/L2571),0,E2571/L2571)</f>
        <v>72.5</v>
      </c>
      <c r="Q2571" s="1" t="s">
        <v>8330</v>
      </c>
      <c r="R2571" s="39" t="s">
        <v>8331</v>
      </c>
      <c r="S2571" s="41">
        <f>(((J2571/60)/60)/24)+DATE(1970,1,1)</f>
        <v>42234.105462962965</v>
      </c>
      <c r="T2571" s="42">
        <f>(((I2571/60)/60)/24)+DATE(1970,1,1)</f>
        <v>42264.105462962965</v>
      </c>
    </row>
    <row r="2572" spans="1:20" customFormat="1" ht="43.5" x14ac:dyDescent="0.35">
      <c r="A2572" s="9">
        <v>2570</v>
      </c>
      <c r="B2572" s="7" t="s">
        <v>2570</v>
      </c>
      <c r="C2572" s="7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2">
        <f>E2572/D2572</f>
        <v>8.4285714285714294E-3</v>
      </c>
      <c r="P2572" s="22">
        <f>IF(ISERROR(E2572/L2572),0,E2572/L2572)</f>
        <v>29.5</v>
      </c>
      <c r="Q2572" s="1" t="s">
        <v>8330</v>
      </c>
      <c r="R2572" s="39" t="s">
        <v>8331</v>
      </c>
      <c r="S2572" s="41">
        <f>(((J2572/60)/60)/24)+DATE(1970,1,1)</f>
        <v>42744.903182870374</v>
      </c>
      <c r="T2572" s="42">
        <f>(((I2572/60)/60)/24)+DATE(1970,1,1)</f>
        <v>42774.903182870374</v>
      </c>
    </row>
    <row r="2573" spans="1:20" customFormat="1" ht="43.5" x14ac:dyDescent="0.35">
      <c r="A2573" s="9">
        <v>2571</v>
      </c>
      <c r="B2573" s="7" t="s">
        <v>2571</v>
      </c>
      <c r="C2573" s="7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2">
        <f>E2573/D2573</f>
        <v>2.5000000000000001E-3</v>
      </c>
      <c r="P2573" s="22">
        <f>IF(ISERROR(E2573/L2573),0,E2573/L2573)</f>
        <v>62.5</v>
      </c>
      <c r="Q2573" s="1" t="s">
        <v>8330</v>
      </c>
      <c r="R2573" s="39" t="s">
        <v>8331</v>
      </c>
      <c r="S2573" s="41">
        <f>(((J2573/60)/60)/24)+DATE(1970,1,1)</f>
        <v>42449.341678240744</v>
      </c>
      <c r="T2573" s="42">
        <f>(((I2573/60)/60)/24)+DATE(1970,1,1)</f>
        <v>42509.341678240744</v>
      </c>
    </row>
    <row r="2574" spans="1:20" customFormat="1" ht="43.5" x14ac:dyDescent="0.35">
      <c r="A2574" s="9">
        <v>2572</v>
      </c>
      <c r="B2574" s="7" t="s">
        <v>2572</v>
      </c>
      <c r="C2574" s="7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2">
        <f>E2574/D2574</f>
        <v>0</v>
      </c>
      <c r="P2574" s="22">
        <f>IF(ISERROR(E2574/L2574),0,E2574/L2574)</f>
        <v>0</v>
      </c>
      <c r="Q2574" s="1" t="s">
        <v>8330</v>
      </c>
      <c r="R2574" s="39" t="s">
        <v>8331</v>
      </c>
      <c r="S2574" s="41">
        <f>(((J2574/60)/60)/24)+DATE(1970,1,1)</f>
        <v>42077.119409722218</v>
      </c>
      <c r="T2574" s="42">
        <f>(((I2574/60)/60)/24)+DATE(1970,1,1)</f>
        <v>42107.119409722218</v>
      </c>
    </row>
    <row r="2575" spans="1:20" customFormat="1" ht="43.5" x14ac:dyDescent="0.35">
      <c r="A2575" s="9">
        <v>2573</v>
      </c>
      <c r="B2575" s="7" t="s">
        <v>2573</v>
      </c>
      <c r="C2575" s="7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2">
        <f>E2575/D2575</f>
        <v>0</v>
      </c>
      <c r="P2575" s="22">
        <f>IF(ISERROR(E2575/L2575),0,E2575/L2575)</f>
        <v>0</v>
      </c>
      <c r="Q2575" s="1" t="s">
        <v>8330</v>
      </c>
      <c r="R2575" s="39" t="s">
        <v>8331</v>
      </c>
      <c r="S2575" s="41">
        <f>(((J2575/60)/60)/24)+DATE(1970,1,1)</f>
        <v>41829.592002314814</v>
      </c>
      <c r="T2575" s="42">
        <f>(((I2575/60)/60)/24)+DATE(1970,1,1)</f>
        <v>41874.592002314814</v>
      </c>
    </row>
    <row r="2576" spans="1:20" customFormat="1" ht="43.5" x14ac:dyDescent="0.35">
      <c r="A2576" s="9">
        <v>2574</v>
      </c>
      <c r="B2576" s="7" t="s">
        <v>2574</v>
      </c>
      <c r="C2576" s="7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2">
        <f>E2576/D2576</f>
        <v>0</v>
      </c>
      <c r="P2576" s="22">
        <f>IF(ISERROR(E2576/L2576),0,E2576/L2576)</f>
        <v>0</v>
      </c>
      <c r="Q2576" s="1" t="s">
        <v>8330</v>
      </c>
      <c r="R2576" s="39" t="s">
        <v>8331</v>
      </c>
      <c r="S2576" s="41">
        <f>(((J2576/60)/60)/24)+DATE(1970,1,1)</f>
        <v>42487.825752314813</v>
      </c>
      <c r="T2576" s="42">
        <f>(((I2576/60)/60)/24)+DATE(1970,1,1)</f>
        <v>42508.825752314813</v>
      </c>
    </row>
    <row r="2577" spans="1:20" customFormat="1" ht="43.5" x14ac:dyDescent="0.35">
      <c r="A2577" s="9">
        <v>2575</v>
      </c>
      <c r="B2577" s="7" t="s">
        <v>2575</v>
      </c>
      <c r="C2577" s="7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2">
        <f>E2577/D2577</f>
        <v>0</v>
      </c>
      <c r="P2577" s="22">
        <f>IF(ISERROR(E2577/L2577),0,E2577/L2577)</f>
        <v>0</v>
      </c>
      <c r="Q2577" s="1" t="s">
        <v>8330</v>
      </c>
      <c r="R2577" s="39" t="s">
        <v>8331</v>
      </c>
      <c r="S2577" s="41">
        <f>(((J2577/60)/60)/24)+DATE(1970,1,1)</f>
        <v>41986.108726851846</v>
      </c>
      <c r="T2577" s="42">
        <f>(((I2577/60)/60)/24)+DATE(1970,1,1)</f>
        <v>42016.108726851846</v>
      </c>
    </row>
    <row r="2578" spans="1:20" customFormat="1" ht="29" x14ac:dyDescent="0.35">
      <c r="A2578" s="9">
        <v>2576</v>
      </c>
      <c r="B2578" s="7" t="s">
        <v>2576</v>
      </c>
      <c r="C2578" s="7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2">
        <f>E2578/D2578</f>
        <v>0</v>
      </c>
      <c r="P2578" s="22">
        <f>IF(ISERROR(E2578/L2578),0,E2578/L2578)</f>
        <v>0</v>
      </c>
      <c r="Q2578" s="1" t="s">
        <v>8330</v>
      </c>
      <c r="R2578" s="39" t="s">
        <v>8331</v>
      </c>
      <c r="S2578" s="41">
        <f>(((J2578/60)/60)/24)+DATE(1970,1,1)</f>
        <v>42060.00980324074</v>
      </c>
      <c r="T2578" s="42">
        <f>(((I2578/60)/60)/24)+DATE(1970,1,1)</f>
        <v>42104.968136574069</v>
      </c>
    </row>
    <row r="2579" spans="1:20" customFormat="1" ht="43.5" x14ac:dyDescent="0.35">
      <c r="A2579" s="9">
        <v>2577</v>
      </c>
      <c r="B2579" s="7" t="s">
        <v>2577</v>
      </c>
      <c r="C2579" s="7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2">
        <f>E2579/D2579</f>
        <v>0</v>
      </c>
      <c r="P2579" s="22">
        <f>IF(ISERROR(E2579/L2579),0,E2579/L2579)</f>
        <v>0</v>
      </c>
      <c r="Q2579" s="1" t="s">
        <v>8330</v>
      </c>
      <c r="R2579" s="39" t="s">
        <v>8331</v>
      </c>
      <c r="S2579" s="41">
        <f>(((J2579/60)/60)/24)+DATE(1970,1,1)</f>
        <v>41830.820567129631</v>
      </c>
      <c r="T2579" s="42">
        <f>(((I2579/60)/60)/24)+DATE(1970,1,1)</f>
        <v>41855.820567129631</v>
      </c>
    </row>
    <row r="2580" spans="1:20" customFormat="1" ht="43.5" x14ac:dyDescent="0.35">
      <c r="A2580" s="9">
        <v>2578</v>
      </c>
      <c r="B2580" s="7" t="s">
        <v>2578</v>
      </c>
      <c r="C2580" s="7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2">
        <f>E2580/D2580</f>
        <v>0</v>
      </c>
      <c r="P2580" s="22">
        <f>IF(ISERROR(E2580/L2580),0,E2580/L2580)</f>
        <v>0</v>
      </c>
      <c r="Q2580" s="1" t="s">
        <v>8330</v>
      </c>
      <c r="R2580" s="39" t="s">
        <v>8331</v>
      </c>
      <c r="S2580" s="41">
        <f>(((J2580/60)/60)/24)+DATE(1970,1,1)</f>
        <v>42238.022905092599</v>
      </c>
      <c r="T2580" s="42">
        <f>(((I2580/60)/60)/24)+DATE(1970,1,1)</f>
        <v>42286.708333333328</v>
      </c>
    </row>
    <row r="2581" spans="1:20" customFormat="1" ht="43.5" x14ac:dyDescent="0.35">
      <c r="A2581" s="9">
        <v>2579</v>
      </c>
      <c r="B2581" s="7" t="s">
        <v>2579</v>
      </c>
      <c r="C2581" s="7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2">
        <f>E2581/D2581</f>
        <v>1.3849999999999999E-3</v>
      </c>
      <c r="P2581" s="22">
        <f>IF(ISERROR(E2581/L2581),0,E2581/L2581)</f>
        <v>23.083333333333332</v>
      </c>
      <c r="Q2581" s="1" t="s">
        <v>8330</v>
      </c>
      <c r="R2581" s="39" t="s">
        <v>8331</v>
      </c>
      <c r="S2581" s="41">
        <f>(((J2581/60)/60)/24)+DATE(1970,1,1)</f>
        <v>41837.829895833333</v>
      </c>
      <c r="T2581" s="42">
        <f>(((I2581/60)/60)/24)+DATE(1970,1,1)</f>
        <v>41897.829895833333</v>
      </c>
    </row>
    <row r="2582" spans="1:20" customFormat="1" ht="43.5" x14ac:dyDescent="0.35">
      <c r="A2582" s="9">
        <v>2580</v>
      </c>
      <c r="B2582" s="7" t="s">
        <v>2580</v>
      </c>
      <c r="C2582" s="7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2">
        <f>E2582/D2582</f>
        <v>6.0000000000000001E-3</v>
      </c>
      <c r="P2582" s="22">
        <f>IF(ISERROR(E2582/L2582),0,E2582/L2582)</f>
        <v>25.5</v>
      </c>
      <c r="Q2582" s="1" t="s">
        <v>8330</v>
      </c>
      <c r="R2582" s="39" t="s">
        <v>8331</v>
      </c>
      <c r="S2582" s="41">
        <f>(((J2582/60)/60)/24)+DATE(1970,1,1)</f>
        <v>42110.326423611114</v>
      </c>
      <c r="T2582" s="42">
        <f>(((I2582/60)/60)/24)+DATE(1970,1,1)</f>
        <v>42140.125</v>
      </c>
    </row>
    <row r="2583" spans="1:20" customFormat="1" ht="43.5" x14ac:dyDescent="0.35">
      <c r="A2583" s="9">
        <v>2581</v>
      </c>
      <c r="B2583" s="7" t="s">
        <v>2581</v>
      </c>
      <c r="C2583" s="7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2">
        <f>E2583/D2583</f>
        <v>0.106</v>
      </c>
      <c r="P2583" s="22">
        <f>IF(ISERROR(E2583/L2583),0,E2583/L2583)</f>
        <v>48.18181818181818</v>
      </c>
      <c r="Q2583" s="1" t="s">
        <v>8330</v>
      </c>
      <c r="R2583" s="39" t="s">
        <v>8331</v>
      </c>
      <c r="S2583" s="41">
        <f>(((J2583/60)/60)/24)+DATE(1970,1,1)</f>
        <v>42294.628449074073</v>
      </c>
      <c r="T2583" s="42">
        <f>(((I2583/60)/60)/24)+DATE(1970,1,1)</f>
        <v>42324.670115740737</v>
      </c>
    </row>
    <row r="2584" spans="1:20" customFormat="1" ht="29" x14ac:dyDescent="0.35">
      <c r="A2584" s="9">
        <v>2582</v>
      </c>
      <c r="B2584" s="7" t="s">
        <v>2582</v>
      </c>
      <c r="C2584" s="7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2">
        <f>E2584/D2584</f>
        <v>1.1111111111111112E-5</v>
      </c>
      <c r="P2584" s="22">
        <f>IF(ISERROR(E2584/L2584),0,E2584/L2584)</f>
        <v>1</v>
      </c>
      <c r="Q2584" s="1" t="s">
        <v>8330</v>
      </c>
      <c r="R2584" s="39" t="s">
        <v>8331</v>
      </c>
      <c r="S2584" s="41">
        <f>(((J2584/60)/60)/24)+DATE(1970,1,1)</f>
        <v>42642.988819444443</v>
      </c>
      <c r="T2584" s="42">
        <f>(((I2584/60)/60)/24)+DATE(1970,1,1)</f>
        <v>42672.988819444443</v>
      </c>
    </row>
    <row r="2585" spans="1:20" customFormat="1" ht="29" x14ac:dyDescent="0.35">
      <c r="A2585" s="9">
        <v>2583</v>
      </c>
      <c r="B2585" s="7" t="s">
        <v>2583</v>
      </c>
      <c r="C2585" s="7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2">
        <f>E2585/D2585</f>
        <v>5.0000000000000001E-3</v>
      </c>
      <c r="P2585" s="22">
        <f>IF(ISERROR(E2585/L2585),0,E2585/L2585)</f>
        <v>1</v>
      </c>
      <c r="Q2585" s="1" t="s">
        <v>8330</v>
      </c>
      <c r="R2585" s="39" t="s">
        <v>8331</v>
      </c>
      <c r="S2585" s="41">
        <f>(((J2585/60)/60)/24)+DATE(1970,1,1)</f>
        <v>42019.76944444445</v>
      </c>
      <c r="T2585" s="42">
        <f>(((I2585/60)/60)/24)+DATE(1970,1,1)</f>
        <v>42079.727777777778</v>
      </c>
    </row>
    <row r="2586" spans="1:20" customFormat="1" ht="29" x14ac:dyDescent="0.35">
      <c r="A2586" s="9">
        <v>2584</v>
      </c>
      <c r="B2586" s="7" t="s">
        <v>2584</v>
      </c>
      <c r="C2586" s="7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2">
        <f>E2586/D2586</f>
        <v>0</v>
      </c>
      <c r="P2586" s="22">
        <f>IF(ISERROR(E2586/L2586),0,E2586/L2586)</f>
        <v>0</v>
      </c>
      <c r="Q2586" s="1" t="s">
        <v>8330</v>
      </c>
      <c r="R2586" s="39" t="s">
        <v>8331</v>
      </c>
      <c r="S2586" s="41">
        <f>(((J2586/60)/60)/24)+DATE(1970,1,1)</f>
        <v>42140.173252314817</v>
      </c>
      <c r="T2586" s="42">
        <f>(((I2586/60)/60)/24)+DATE(1970,1,1)</f>
        <v>42170.173252314817</v>
      </c>
    </row>
    <row r="2587" spans="1:20" customFormat="1" ht="43.5" x14ac:dyDescent="0.35">
      <c r="A2587" s="9">
        <v>2585</v>
      </c>
      <c r="B2587" s="7" t="s">
        <v>2585</v>
      </c>
      <c r="C2587" s="7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2">
        <f>E2587/D2587</f>
        <v>1.6666666666666668E-3</v>
      </c>
      <c r="P2587" s="22">
        <f>IF(ISERROR(E2587/L2587),0,E2587/L2587)</f>
        <v>50</v>
      </c>
      <c r="Q2587" s="1" t="s">
        <v>8330</v>
      </c>
      <c r="R2587" s="39" t="s">
        <v>8331</v>
      </c>
      <c r="S2587" s="41">
        <f>(((J2587/60)/60)/24)+DATE(1970,1,1)</f>
        <v>41795.963333333333</v>
      </c>
      <c r="T2587" s="42">
        <f>(((I2587/60)/60)/24)+DATE(1970,1,1)</f>
        <v>41825.963333333333</v>
      </c>
    </row>
    <row r="2588" spans="1:20" customFormat="1" ht="29" x14ac:dyDescent="0.35">
      <c r="A2588" s="9">
        <v>2586</v>
      </c>
      <c r="B2588" s="7" t="s">
        <v>2586</v>
      </c>
      <c r="C2588" s="7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2">
        <f>E2588/D2588</f>
        <v>1.6666666666666668E-3</v>
      </c>
      <c r="P2588" s="22">
        <f>IF(ISERROR(E2588/L2588),0,E2588/L2588)</f>
        <v>5</v>
      </c>
      <c r="Q2588" s="1" t="s">
        <v>8330</v>
      </c>
      <c r="R2588" s="39" t="s">
        <v>8331</v>
      </c>
      <c r="S2588" s="41">
        <f>(((J2588/60)/60)/24)+DATE(1970,1,1)</f>
        <v>42333.330277777779</v>
      </c>
      <c r="T2588" s="42">
        <f>(((I2588/60)/60)/24)+DATE(1970,1,1)</f>
        <v>42363.330277777779</v>
      </c>
    </row>
    <row r="2589" spans="1:20" customFormat="1" ht="43.5" x14ac:dyDescent="0.35">
      <c r="A2589" s="9">
        <v>2587</v>
      </c>
      <c r="B2589" s="7" t="s">
        <v>2587</v>
      </c>
      <c r="C2589" s="7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2">
        <f>E2589/D2589</f>
        <v>2.4340000000000001E-2</v>
      </c>
      <c r="P2589" s="22">
        <f>IF(ISERROR(E2589/L2589),0,E2589/L2589)</f>
        <v>202.83333333333334</v>
      </c>
      <c r="Q2589" s="1" t="s">
        <v>8330</v>
      </c>
      <c r="R2589" s="39" t="s">
        <v>8331</v>
      </c>
      <c r="S2589" s="41">
        <f>(((J2589/60)/60)/24)+DATE(1970,1,1)</f>
        <v>42338.675381944442</v>
      </c>
      <c r="T2589" s="42">
        <f>(((I2589/60)/60)/24)+DATE(1970,1,1)</f>
        <v>42368.675381944442</v>
      </c>
    </row>
    <row r="2590" spans="1:20" customFormat="1" ht="43.5" x14ac:dyDescent="0.35">
      <c r="A2590" s="9">
        <v>2588</v>
      </c>
      <c r="B2590" s="7" t="s">
        <v>2588</v>
      </c>
      <c r="C2590" s="7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2">
        <f>E2590/D2590</f>
        <v>3.8833333333333331E-2</v>
      </c>
      <c r="P2590" s="22">
        <f>IF(ISERROR(E2590/L2590),0,E2590/L2590)</f>
        <v>29.125</v>
      </c>
      <c r="Q2590" s="1" t="s">
        <v>8330</v>
      </c>
      <c r="R2590" s="39" t="s">
        <v>8331</v>
      </c>
      <c r="S2590" s="41">
        <f>(((J2590/60)/60)/24)+DATE(1970,1,1)</f>
        <v>42042.676226851851</v>
      </c>
      <c r="T2590" s="42">
        <f>(((I2590/60)/60)/24)+DATE(1970,1,1)</f>
        <v>42094.551388888889</v>
      </c>
    </row>
    <row r="2591" spans="1:20" customFormat="1" ht="43.5" x14ac:dyDescent="0.35">
      <c r="A2591" s="9">
        <v>2589</v>
      </c>
      <c r="B2591" s="7" t="s">
        <v>2589</v>
      </c>
      <c r="C2591" s="7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2">
        <f>E2591/D2591</f>
        <v>1E-4</v>
      </c>
      <c r="P2591" s="22">
        <f>IF(ISERROR(E2591/L2591),0,E2591/L2591)</f>
        <v>5</v>
      </c>
      <c r="Q2591" s="1" t="s">
        <v>8330</v>
      </c>
      <c r="R2591" s="39" t="s">
        <v>8331</v>
      </c>
      <c r="S2591" s="41">
        <f>(((J2591/60)/60)/24)+DATE(1970,1,1)</f>
        <v>42422.536192129628</v>
      </c>
      <c r="T2591" s="42">
        <f>(((I2591/60)/60)/24)+DATE(1970,1,1)</f>
        <v>42452.494525462964</v>
      </c>
    </row>
    <row r="2592" spans="1:20" customFormat="1" ht="43.5" x14ac:dyDescent="0.35">
      <c r="A2592" s="9">
        <v>2590</v>
      </c>
      <c r="B2592" s="7" t="s">
        <v>2590</v>
      </c>
      <c r="C2592" s="7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2">
        <f>E2592/D2592</f>
        <v>0</v>
      </c>
      <c r="P2592" s="22">
        <f>IF(ISERROR(E2592/L2592),0,E2592/L2592)</f>
        <v>0</v>
      </c>
      <c r="Q2592" s="1" t="s">
        <v>8330</v>
      </c>
      <c r="R2592" s="39" t="s">
        <v>8331</v>
      </c>
      <c r="S2592" s="41">
        <f>(((J2592/60)/60)/24)+DATE(1970,1,1)</f>
        <v>42388.589085648149</v>
      </c>
      <c r="T2592" s="42">
        <f>(((I2592/60)/60)/24)+DATE(1970,1,1)</f>
        <v>42395.589085648149</v>
      </c>
    </row>
    <row r="2593" spans="1:20" customFormat="1" ht="43.5" x14ac:dyDescent="0.35">
      <c r="A2593" s="9">
        <v>2591</v>
      </c>
      <c r="B2593" s="7" t="s">
        <v>2591</v>
      </c>
      <c r="C2593" s="7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2">
        <f>E2593/D2593</f>
        <v>1.7333333333333333E-2</v>
      </c>
      <c r="P2593" s="22">
        <f>IF(ISERROR(E2593/L2593),0,E2593/L2593)</f>
        <v>13</v>
      </c>
      <c r="Q2593" s="1" t="s">
        <v>8330</v>
      </c>
      <c r="R2593" s="39" t="s">
        <v>8331</v>
      </c>
      <c r="S2593" s="41">
        <f>(((J2593/60)/60)/24)+DATE(1970,1,1)</f>
        <v>42382.906527777777</v>
      </c>
      <c r="T2593" s="42">
        <f>(((I2593/60)/60)/24)+DATE(1970,1,1)</f>
        <v>42442.864861111113</v>
      </c>
    </row>
    <row r="2594" spans="1:20" customFormat="1" ht="43.5" x14ac:dyDescent="0.35">
      <c r="A2594" s="9">
        <v>2592</v>
      </c>
      <c r="B2594" s="7" t="s">
        <v>2592</v>
      </c>
      <c r="C2594" s="7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2">
        <f>E2594/D2594</f>
        <v>1.6666666666666668E-3</v>
      </c>
      <c r="P2594" s="22">
        <f>IF(ISERROR(E2594/L2594),0,E2594/L2594)</f>
        <v>50</v>
      </c>
      <c r="Q2594" s="1" t="s">
        <v>8330</v>
      </c>
      <c r="R2594" s="39" t="s">
        <v>8331</v>
      </c>
      <c r="S2594" s="41">
        <f>(((J2594/60)/60)/24)+DATE(1970,1,1)</f>
        <v>41887.801168981481</v>
      </c>
      <c r="T2594" s="42">
        <f>(((I2594/60)/60)/24)+DATE(1970,1,1)</f>
        <v>41917.801168981481</v>
      </c>
    </row>
    <row r="2595" spans="1:20" customFormat="1" ht="43.5" x14ac:dyDescent="0.35">
      <c r="A2595" s="9">
        <v>2593</v>
      </c>
      <c r="B2595" s="7" t="s">
        <v>2593</v>
      </c>
      <c r="C2595" s="7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2">
        <f>E2595/D2595</f>
        <v>0</v>
      </c>
      <c r="P2595" s="22">
        <f>IF(ISERROR(E2595/L2595),0,E2595/L2595)</f>
        <v>0</v>
      </c>
      <c r="Q2595" s="1" t="s">
        <v>8330</v>
      </c>
      <c r="R2595" s="39" t="s">
        <v>8331</v>
      </c>
      <c r="S2595" s="41">
        <f>(((J2595/60)/60)/24)+DATE(1970,1,1)</f>
        <v>42089.84520833334</v>
      </c>
      <c r="T2595" s="42">
        <f>(((I2595/60)/60)/24)+DATE(1970,1,1)</f>
        <v>42119.84520833334</v>
      </c>
    </row>
    <row r="2596" spans="1:20" customFormat="1" ht="43.5" x14ac:dyDescent="0.35">
      <c r="A2596" s="9">
        <v>2594</v>
      </c>
      <c r="B2596" s="7" t="s">
        <v>2594</v>
      </c>
      <c r="C2596" s="7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2">
        <f>E2596/D2596</f>
        <v>1.2500000000000001E-5</v>
      </c>
      <c r="P2596" s="22">
        <f>IF(ISERROR(E2596/L2596),0,E2596/L2596)</f>
        <v>1</v>
      </c>
      <c r="Q2596" s="1" t="s">
        <v>8330</v>
      </c>
      <c r="R2596" s="39" t="s">
        <v>8331</v>
      </c>
      <c r="S2596" s="41">
        <f>(((J2596/60)/60)/24)+DATE(1970,1,1)</f>
        <v>41828.967916666668</v>
      </c>
      <c r="T2596" s="42">
        <f>(((I2596/60)/60)/24)+DATE(1970,1,1)</f>
        <v>41858.967916666668</v>
      </c>
    </row>
    <row r="2597" spans="1:20" customFormat="1" ht="29" x14ac:dyDescent="0.35">
      <c r="A2597" s="9">
        <v>2595</v>
      </c>
      <c r="B2597" s="7" t="s">
        <v>2595</v>
      </c>
      <c r="C2597" s="7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2">
        <f>E2597/D2597</f>
        <v>0.12166666666666667</v>
      </c>
      <c r="P2597" s="22">
        <f>IF(ISERROR(E2597/L2597),0,E2597/L2597)</f>
        <v>96.05263157894737</v>
      </c>
      <c r="Q2597" s="1" t="s">
        <v>8330</v>
      </c>
      <c r="R2597" s="39" t="s">
        <v>8331</v>
      </c>
      <c r="S2597" s="41">
        <f>(((J2597/60)/60)/24)+DATE(1970,1,1)</f>
        <v>42760.244212962964</v>
      </c>
      <c r="T2597" s="42">
        <f>(((I2597/60)/60)/24)+DATE(1970,1,1)</f>
        <v>42790.244212962964</v>
      </c>
    </row>
    <row r="2598" spans="1:20" customFormat="1" ht="43.5" x14ac:dyDescent="0.35">
      <c r="A2598" s="9">
        <v>2596</v>
      </c>
      <c r="B2598" s="7" t="s">
        <v>2596</v>
      </c>
      <c r="C2598" s="7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2">
        <f>E2598/D2598</f>
        <v>0.23588571428571428</v>
      </c>
      <c r="P2598" s="22">
        <f>IF(ISERROR(E2598/L2598),0,E2598/L2598)</f>
        <v>305.77777777777777</v>
      </c>
      <c r="Q2598" s="1" t="s">
        <v>8330</v>
      </c>
      <c r="R2598" s="39" t="s">
        <v>8331</v>
      </c>
      <c r="S2598" s="41">
        <f>(((J2598/60)/60)/24)+DATE(1970,1,1)</f>
        <v>41828.664456018516</v>
      </c>
      <c r="T2598" s="42">
        <f>(((I2598/60)/60)/24)+DATE(1970,1,1)</f>
        <v>41858.664456018516</v>
      </c>
    </row>
    <row r="2599" spans="1:20" customFormat="1" ht="43.5" x14ac:dyDescent="0.35">
      <c r="A2599" s="9">
        <v>2597</v>
      </c>
      <c r="B2599" s="7" t="s">
        <v>2597</v>
      </c>
      <c r="C2599" s="7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2">
        <f>E2599/D2599</f>
        <v>5.6666666666666664E-2</v>
      </c>
      <c r="P2599" s="22">
        <f>IF(ISERROR(E2599/L2599),0,E2599/L2599)</f>
        <v>12.142857142857142</v>
      </c>
      <c r="Q2599" s="1" t="s">
        <v>8330</v>
      </c>
      <c r="R2599" s="39" t="s">
        <v>8331</v>
      </c>
      <c r="S2599" s="41">
        <f>(((J2599/60)/60)/24)+DATE(1970,1,1)</f>
        <v>42510.341631944444</v>
      </c>
      <c r="T2599" s="42">
        <f>(((I2599/60)/60)/24)+DATE(1970,1,1)</f>
        <v>42540.341631944444</v>
      </c>
    </row>
    <row r="2600" spans="1:20" customFormat="1" ht="29" x14ac:dyDescent="0.35">
      <c r="A2600" s="9">
        <v>2598</v>
      </c>
      <c r="B2600" s="7" t="s">
        <v>2598</v>
      </c>
      <c r="C2600" s="7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2">
        <f>E2600/D2600</f>
        <v>0.39</v>
      </c>
      <c r="P2600" s="22">
        <f>IF(ISERROR(E2600/L2600),0,E2600/L2600)</f>
        <v>83.571428571428569</v>
      </c>
      <c r="Q2600" s="1" t="s">
        <v>8330</v>
      </c>
      <c r="R2600" s="39" t="s">
        <v>8331</v>
      </c>
      <c r="S2600" s="41">
        <f>(((J2600/60)/60)/24)+DATE(1970,1,1)</f>
        <v>42240.840289351851</v>
      </c>
      <c r="T2600" s="42">
        <f>(((I2600/60)/60)/24)+DATE(1970,1,1)</f>
        <v>42270.840289351851</v>
      </c>
    </row>
    <row r="2601" spans="1:20" customFormat="1" ht="29" x14ac:dyDescent="0.35">
      <c r="A2601" s="9">
        <v>2599</v>
      </c>
      <c r="B2601" s="7" t="s">
        <v>2599</v>
      </c>
      <c r="C2601" s="7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2">
        <f>E2601/D2601</f>
        <v>9.9546510341776348E-3</v>
      </c>
      <c r="P2601" s="22">
        <f>IF(ISERROR(E2601/L2601),0,E2601/L2601)</f>
        <v>18</v>
      </c>
      <c r="Q2601" s="1" t="s">
        <v>8330</v>
      </c>
      <c r="R2601" s="39" t="s">
        <v>8331</v>
      </c>
      <c r="S2601" s="41">
        <f>(((J2601/60)/60)/24)+DATE(1970,1,1)</f>
        <v>41809.754016203704</v>
      </c>
      <c r="T2601" s="42">
        <f>(((I2601/60)/60)/24)+DATE(1970,1,1)</f>
        <v>41854.754016203704</v>
      </c>
    </row>
    <row r="2602" spans="1:20" customFormat="1" ht="29" x14ac:dyDescent="0.35">
      <c r="A2602" s="9">
        <v>2600</v>
      </c>
      <c r="B2602" s="7" t="s">
        <v>2600</v>
      </c>
      <c r="C2602" s="7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2">
        <f>E2602/D2602</f>
        <v>6.9320000000000007E-2</v>
      </c>
      <c r="P2602" s="22">
        <f>IF(ISERROR(E2602/L2602),0,E2602/L2602)</f>
        <v>115.53333333333333</v>
      </c>
      <c r="Q2602" s="1" t="s">
        <v>8330</v>
      </c>
      <c r="R2602" s="39" t="s">
        <v>8331</v>
      </c>
      <c r="S2602" s="41">
        <f>(((J2602/60)/60)/24)+DATE(1970,1,1)</f>
        <v>42394.900462962964</v>
      </c>
      <c r="T2602" s="42">
        <f>(((I2602/60)/60)/24)+DATE(1970,1,1)</f>
        <v>42454.858796296292</v>
      </c>
    </row>
    <row r="2603" spans="1:20" customFormat="1" ht="43.5" x14ac:dyDescent="0.35">
      <c r="A2603" s="9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3" t="s">
        <v>8219</v>
      </c>
      <c r="G2603" s="3" t="s">
        <v>8224</v>
      </c>
      <c r="H2603" s="3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3" t="s">
        <v>8301</v>
      </c>
      <c r="O2603" s="12">
        <f>E2603/D2603</f>
        <v>6.6139999999999999</v>
      </c>
      <c r="P2603" s="22">
        <f>IF(ISERROR(E2603/L2603),0,E2603/L2603)</f>
        <v>21.900662251655628</v>
      </c>
      <c r="Q2603" s="1" t="s">
        <v>8317</v>
      </c>
      <c r="R2603" s="39" t="s">
        <v>8342</v>
      </c>
      <c r="S2603" s="41">
        <f>(((J2603/60)/60)/24)+DATE(1970,1,1)</f>
        <v>41150.902187499996</v>
      </c>
      <c r="T2603" s="42">
        <f>(((I2603/60)/60)/24)+DATE(1970,1,1)</f>
        <v>41165.165972222225</v>
      </c>
    </row>
    <row r="2604" spans="1:20" customFormat="1" ht="43.5" x14ac:dyDescent="0.35">
      <c r="A2604" s="9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3" t="s">
        <v>8219</v>
      </c>
      <c r="G2604" s="3" t="s">
        <v>8224</v>
      </c>
      <c r="H2604" s="3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3" t="s">
        <v>8301</v>
      </c>
      <c r="O2604" s="12">
        <f>E2604/D2604</f>
        <v>3.2609166666666667</v>
      </c>
      <c r="P2604" s="22">
        <f>IF(ISERROR(E2604/L2604),0,E2604/L2604)</f>
        <v>80.022494887525568</v>
      </c>
      <c r="Q2604" s="1" t="s">
        <v>8317</v>
      </c>
      <c r="R2604" s="39" t="s">
        <v>8342</v>
      </c>
      <c r="S2604" s="41">
        <f>(((J2604/60)/60)/24)+DATE(1970,1,1)</f>
        <v>41915.747314814813</v>
      </c>
      <c r="T2604" s="42">
        <f>(((I2604/60)/60)/24)+DATE(1970,1,1)</f>
        <v>41955.888888888891</v>
      </c>
    </row>
    <row r="2605" spans="1:20" customFormat="1" ht="29" x14ac:dyDescent="0.35">
      <c r="A2605" s="9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3" t="s">
        <v>8219</v>
      </c>
      <c r="G2605" s="3" t="s">
        <v>8224</v>
      </c>
      <c r="H2605" s="3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3" t="s">
        <v>8301</v>
      </c>
      <c r="O2605" s="12">
        <f>E2605/D2605</f>
        <v>1.0148571428571429</v>
      </c>
      <c r="P2605" s="22">
        <f>IF(ISERROR(E2605/L2605),0,E2605/L2605)</f>
        <v>35.520000000000003</v>
      </c>
      <c r="Q2605" s="1" t="s">
        <v>8317</v>
      </c>
      <c r="R2605" s="39" t="s">
        <v>8342</v>
      </c>
      <c r="S2605" s="41">
        <f>(((J2605/60)/60)/24)+DATE(1970,1,1)</f>
        <v>41617.912662037037</v>
      </c>
      <c r="T2605" s="42">
        <f>(((I2605/60)/60)/24)+DATE(1970,1,1)</f>
        <v>41631.912662037037</v>
      </c>
    </row>
    <row r="2606" spans="1:20" customFormat="1" ht="43.5" x14ac:dyDescent="0.35">
      <c r="A2606" s="9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3" t="s">
        <v>8219</v>
      </c>
      <c r="G2606" s="3" t="s">
        <v>8224</v>
      </c>
      <c r="H2606" s="3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3" t="s">
        <v>8301</v>
      </c>
      <c r="O2606" s="12">
        <f>E2606/D2606</f>
        <v>1.0421799999999999</v>
      </c>
      <c r="P2606" s="22">
        <f>IF(ISERROR(E2606/L2606),0,E2606/L2606)</f>
        <v>64.933333333333323</v>
      </c>
      <c r="Q2606" s="1" t="s">
        <v>8317</v>
      </c>
      <c r="R2606" s="39" t="s">
        <v>8342</v>
      </c>
      <c r="S2606" s="41">
        <f>(((J2606/60)/60)/24)+DATE(1970,1,1)</f>
        <v>40998.051192129627</v>
      </c>
      <c r="T2606" s="42">
        <f>(((I2606/60)/60)/24)+DATE(1970,1,1)</f>
        <v>41028.051192129627</v>
      </c>
    </row>
    <row r="2607" spans="1:20" customFormat="1" ht="43.5" x14ac:dyDescent="0.35">
      <c r="A2607" s="9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3" t="s">
        <v>8219</v>
      </c>
      <c r="G2607" s="3" t="s">
        <v>8224</v>
      </c>
      <c r="H2607" s="3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3" t="s">
        <v>8301</v>
      </c>
      <c r="O2607" s="12">
        <f>E2607/D2607</f>
        <v>1.0742157000000001</v>
      </c>
      <c r="P2607" s="22">
        <f>IF(ISERROR(E2607/L2607),0,E2607/L2607)</f>
        <v>60.965703745743475</v>
      </c>
      <c r="Q2607" s="1" t="s">
        <v>8317</v>
      </c>
      <c r="R2607" s="39" t="s">
        <v>8342</v>
      </c>
      <c r="S2607" s="41">
        <f>(((J2607/60)/60)/24)+DATE(1970,1,1)</f>
        <v>42508.541550925926</v>
      </c>
      <c r="T2607" s="42">
        <f>(((I2607/60)/60)/24)+DATE(1970,1,1)</f>
        <v>42538.541550925926</v>
      </c>
    </row>
    <row r="2608" spans="1:20" customFormat="1" ht="58" x14ac:dyDescent="0.35">
      <c r="A2608" s="9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3" t="s">
        <v>8219</v>
      </c>
      <c r="G2608" s="3" t="s">
        <v>8224</v>
      </c>
      <c r="H2608" s="3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3" t="s">
        <v>8301</v>
      </c>
      <c r="O2608" s="12">
        <f>E2608/D2608</f>
        <v>1.1005454545454545</v>
      </c>
      <c r="P2608" s="22">
        <f>IF(ISERROR(E2608/L2608),0,E2608/L2608)</f>
        <v>31.444155844155844</v>
      </c>
      <c r="Q2608" s="1" t="s">
        <v>8317</v>
      </c>
      <c r="R2608" s="39" t="s">
        <v>8342</v>
      </c>
      <c r="S2608" s="41">
        <f>(((J2608/60)/60)/24)+DATE(1970,1,1)</f>
        <v>41726.712754629632</v>
      </c>
      <c r="T2608" s="42">
        <f>(((I2608/60)/60)/24)+DATE(1970,1,1)</f>
        <v>41758.712754629632</v>
      </c>
    </row>
    <row r="2609" spans="1:20" customFormat="1" ht="43.5" x14ac:dyDescent="0.35">
      <c r="A2609" s="9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3" t="s">
        <v>8219</v>
      </c>
      <c r="G2609" s="3" t="s">
        <v>8224</v>
      </c>
      <c r="H2609" s="3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3" t="s">
        <v>8301</v>
      </c>
      <c r="O2609" s="12">
        <f>E2609/D2609</f>
        <v>4.077</v>
      </c>
      <c r="P2609" s="22">
        <f>IF(ISERROR(E2609/L2609),0,E2609/L2609)</f>
        <v>81.949748743718587</v>
      </c>
      <c r="Q2609" s="1" t="s">
        <v>8317</v>
      </c>
      <c r="R2609" s="39" t="s">
        <v>8342</v>
      </c>
      <c r="S2609" s="41">
        <f>(((J2609/60)/60)/24)+DATE(1970,1,1)</f>
        <v>42184.874675925923</v>
      </c>
      <c r="T2609" s="42">
        <f>(((I2609/60)/60)/24)+DATE(1970,1,1)</f>
        <v>42228.083333333328</v>
      </c>
    </row>
    <row r="2610" spans="1:20" customFormat="1" ht="43.5" x14ac:dyDescent="0.35">
      <c r="A2610" s="9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3" t="s">
        <v>8219</v>
      </c>
      <c r="G2610" s="3" t="s">
        <v>8224</v>
      </c>
      <c r="H2610" s="3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3" t="s">
        <v>8301</v>
      </c>
      <c r="O2610" s="12">
        <f>E2610/D2610</f>
        <v>2.2392500000000002</v>
      </c>
      <c r="P2610" s="22">
        <f>IF(ISERROR(E2610/L2610),0,E2610/L2610)</f>
        <v>58.92763157894737</v>
      </c>
      <c r="Q2610" s="1" t="s">
        <v>8317</v>
      </c>
      <c r="R2610" s="39" t="s">
        <v>8342</v>
      </c>
      <c r="S2610" s="41">
        <f>(((J2610/60)/60)/24)+DATE(1970,1,1)</f>
        <v>42767.801712962959</v>
      </c>
      <c r="T2610" s="42">
        <f>(((I2610/60)/60)/24)+DATE(1970,1,1)</f>
        <v>42809</v>
      </c>
    </row>
    <row r="2611" spans="1:20" customFormat="1" ht="43.5" x14ac:dyDescent="0.35">
      <c r="A2611" s="9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3" t="s">
        <v>8219</v>
      </c>
      <c r="G2611" s="3" t="s">
        <v>8224</v>
      </c>
      <c r="H2611" s="3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3" t="s">
        <v>8301</v>
      </c>
      <c r="O2611" s="12">
        <f>E2611/D2611</f>
        <v>3.038011142857143</v>
      </c>
      <c r="P2611" s="22">
        <f>IF(ISERROR(E2611/L2611),0,E2611/L2611)</f>
        <v>157.29347633136095</v>
      </c>
      <c r="Q2611" s="1" t="s">
        <v>8317</v>
      </c>
      <c r="R2611" s="39" t="s">
        <v>8342</v>
      </c>
      <c r="S2611" s="41">
        <f>(((J2611/60)/60)/24)+DATE(1970,1,1)</f>
        <v>41075.237858796296</v>
      </c>
      <c r="T2611" s="42">
        <f>(((I2611/60)/60)/24)+DATE(1970,1,1)</f>
        <v>41105.237858796296</v>
      </c>
    </row>
    <row r="2612" spans="1:20" customFormat="1" ht="29" x14ac:dyDescent="0.35">
      <c r="A2612" s="9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3" t="s">
        <v>8219</v>
      </c>
      <c r="G2612" s="3" t="s">
        <v>8224</v>
      </c>
      <c r="H2612" s="3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3" t="s">
        <v>8301</v>
      </c>
      <c r="O2612" s="12">
        <f>E2612/D2612</f>
        <v>1.4132510432681749</v>
      </c>
      <c r="P2612" s="22">
        <f>IF(ISERROR(E2612/L2612),0,E2612/L2612)</f>
        <v>55.758509532062391</v>
      </c>
      <c r="Q2612" s="1" t="s">
        <v>8317</v>
      </c>
      <c r="R2612" s="39" t="s">
        <v>8342</v>
      </c>
      <c r="S2612" s="41">
        <f>(((J2612/60)/60)/24)+DATE(1970,1,1)</f>
        <v>42564.881076388891</v>
      </c>
      <c r="T2612" s="42">
        <f>(((I2612/60)/60)/24)+DATE(1970,1,1)</f>
        <v>42604.290972222225</v>
      </c>
    </row>
    <row r="2613" spans="1:20" customFormat="1" ht="43.5" x14ac:dyDescent="0.35">
      <c r="A2613" s="9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3" t="s">
        <v>8219</v>
      </c>
      <c r="G2613" s="3" t="s">
        <v>8236</v>
      </c>
      <c r="H2613" s="3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3" t="s">
        <v>8301</v>
      </c>
      <c r="O2613" s="12">
        <f>E2613/D2613</f>
        <v>27.906363636363636</v>
      </c>
      <c r="P2613" s="22">
        <f>IF(ISERROR(E2613/L2613),0,E2613/L2613)</f>
        <v>83.802893802893806</v>
      </c>
      <c r="Q2613" s="1" t="s">
        <v>8317</v>
      </c>
      <c r="R2613" s="39" t="s">
        <v>8342</v>
      </c>
      <c r="S2613" s="41">
        <f>(((J2613/60)/60)/24)+DATE(1970,1,1)</f>
        <v>42704.335810185185</v>
      </c>
      <c r="T2613" s="42">
        <f>(((I2613/60)/60)/24)+DATE(1970,1,1)</f>
        <v>42737.957638888889</v>
      </c>
    </row>
    <row r="2614" spans="1:20" customFormat="1" ht="43.5" x14ac:dyDescent="0.35">
      <c r="A2614" s="9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3" t="s">
        <v>8219</v>
      </c>
      <c r="G2614" s="3" t="s">
        <v>8224</v>
      </c>
      <c r="H2614" s="3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3" t="s">
        <v>8301</v>
      </c>
      <c r="O2614" s="12">
        <f>E2614/D2614</f>
        <v>1.7176130000000001</v>
      </c>
      <c r="P2614" s="22">
        <f>IF(ISERROR(E2614/L2614),0,E2614/L2614)</f>
        <v>58.422210884353746</v>
      </c>
      <c r="Q2614" s="1" t="s">
        <v>8317</v>
      </c>
      <c r="R2614" s="39" t="s">
        <v>8342</v>
      </c>
      <c r="S2614" s="41">
        <f>(((J2614/60)/60)/24)+DATE(1970,1,1)</f>
        <v>41982.143171296295</v>
      </c>
      <c r="T2614" s="42">
        <f>(((I2614/60)/60)/24)+DATE(1970,1,1)</f>
        <v>42013.143171296295</v>
      </c>
    </row>
    <row r="2615" spans="1:20" customFormat="1" ht="43.5" x14ac:dyDescent="0.35">
      <c r="A2615" s="9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3" t="s">
        <v>8219</v>
      </c>
      <c r="G2615" s="3" t="s">
        <v>8224</v>
      </c>
      <c r="H2615" s="3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3" t="s">
        <v>8301</v>
      </c>
      <c r="O2615" s="12">
        <f>E2615/D2615</f>
        <v>1.0101333333333333</v>
      </c>
      <c r="P2615" s="22">
        <f>IF(ISERROR(E2615/L2615),0,E2615/L2615)</f>
        <v>270.57142857142856</v>
      </c>
      <c r="Q2615" s="1" t="s">
        <v>8317</v>
      </c>
      <c r="R2615" s="39" t="s">
        <v>8342</v>
      </c>
      <c r="S2615" s="41">
        <f>(((J2615/60)/60)/24)+DATE(1970,1,1)</f>
        <v>41143.81821759259</v>
      </c>
      <c r="T2615" s="42">
        <f>(((I2615/60)/60)/24)+DATE(1970,1,1)</f>
        <v>41173.81821759259</v>
      </c>
    </row>
    <row r="2616" spans="1:20" customFormat="1" ht="43.5" x14ac:dyDescent="0.35">
      <c r="A2616" s="9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3" t="s">
        <v>8219</v>
      </c>
      <c r="G2616" s="3" t="s">
        <v>8224</v>
      </c>
      <c r="H2616" s="3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3" t="s">
        <v>8301</v>
      </c>
      <c r="O2616" s="12">
        <f>E2616/D2616</f>
        <v>1.02</v>
      </c>
      <c r="P2616" s="22">
        <f>IF(ISERROR(E2616/L2616),0,E2616/L2616)</f>
        <v>107.1</v>
      </c>
      <c r="Q2616" s="1" t="s">
        <v>8317</v>
      </c>
      <c r="R2616" s="39" t="s">
        <v>8342</v>
      </c>
      <c r="S2616" s="41">
        <f>(((J2616/60)/60)/24)+DATE(1970,1,1)</f>
        <v>41730.708472222221</v>
      </c>
      <c r="T2616" s="42">
        <f>(((I2616/60)/60)/24)+DATE(1970,1,1)</f>
        <v>41759.208333333336</v>
      </c>
    </row>
    <row r="2617" spans="1:20" customFormat="1" ht="43.5" x14ac:dyDescent="0.35">
      <c r="A2617" s="9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3" t="s">
        <v>8219</v>
      </c>
      <c r="G2617" s="3" t="s">
        <v>8225</v>
      </c>
      <c r="H2617" s="3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3" t="s">
        <v>8301</v>
      </c>
      <c r="O2617" s="12">
        <f>E2617/D2617</f>
        <v>1.6976511744127936</v>
      </c>
      <c r="P2617" s="22">
        <f>IF(ISERROR(E2617/L2617),0,E2617/L2617)</f>
        <v>47.180555555555557</v>
      </c>
      <c r="Q2617" s="1" t="s">
        <v>8317</v>
      </c>
      <c r="R2617" s="39" t="s">
        <v>8342</v>
      </c>
      <c r="S2617" s="41">
        <f>(((J2617/60)/60)/24)+DATE(1970,1,1)</f>
        <v>42453.49726851852</v>
      </c>
      <c r="T2617" s="42">
        <f>(((I2617/60)/60)/24)+DATE(1970,1,1)</f>
        <v>42490.5</v>
      </c>
    </row>
    <row r="2618" spans="1:20" customFormat="1" ht="43.5" x14ac:dyDescent="0.35">
      <c r="A2618" s="9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3" t="s">
        <v>8219</v>
      </c>
      <c r="G2618" s="3" t="s">
        <v>8224</v>
      </c>
      <c r="H2618" s="3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3" t="s">
        <v>8301</v>
      </c>
      <c r="O2618" s="12">
        <f>E2618/D2618</f>
        <v>1.14534</v>
      </c>
      <c r="P2618" s="22">
        <f>IF(ISERROR(E2618/L2618),0,E2618/L2618)</f>
        <v>120.30882352941177</v>
      </c>
      <c r="Q2618" s="1" t="s">
        <v>8317</v>
      </c>
      <c r="R2618" s="39" t="s">
        <v>8342</v>
      </c>
      <c r="S2618" s="41">
        <f>(((J2618/60)/60)/24)+DATE(1970,1,1)</f>
        <v>42211.99454861111</v>
      </c>
      <c r="T2618" s="42">
        <f>(((I2618/60)/60)/24)+DATE(1970,1,1)</f>
        <v>42241.99454861111</v>
      </c>
    </row>
    <row r="2619" spans="1:20" customFormat="1" ht="43.5" x14ac:dyDescent="0.35">
      <c r="A2619" s="9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3" t="s">
        <v>8219</v>
      </c>
      <c r="G2619" s="3" t="s">
        <v>8224</v>
      </c>
      <c r="H2619" s="3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3" t="s">
        <v>8301</v>
      </c>
      <c r="O2619" s="12">
        <f>E2619/D2619</f>
        <v>8.7759999999999998</v>
      </c>
      <c r="P2619" s="22">
        <f>IF(ISERROR(E2619/L2619),0,E2619/L2619)</f>
        <v>27.59748427672956</v>
      </c>
      <c r="Q2619" s="1" t="s">
        <v>8317</v>
      </c>
      <c r="R2619" s="39" t="s">
        <v>8342</v>
      </c>
      <c r="S2619" s="41">
        <f>(((J2619/60)/60)/24)+DATE(1970,1,1)</f>
        <v>41902.874432870369</v>
      </c>
      <c r="T2619" s="42">
        <f>(((I2619/60)/60)/24)+DATE(1970,1,1)</f>
        <v>41932.874432870369</v>
      </c>
    </row>
    <row r="2620" spans="1:20" customFormat="1" ht="29" x14ac:dyDescent="0.35">
      <c r="A2620" s="9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3" t="s">
        <v>8219</v>
      </c>
      <c r="G2620" s="3" t="s">
        <v>8224</v>
      </c>
      <c r="H2620" s="3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3" t="s">
        <v>8301</v>
      </c>
      <c r="O2620" s="12">
        <f>E2620/D2620</f>
        <v>1.0538666666666667</v>
      </c>
      <c r="P2620" s="22">
        <f>IF(ISERROR(E2620/L2620),0,E2620/L2620)</f>
        <v>205.2987012987013</v>
      </c>
      <c r="Q2620" s="1" t="s">
        <v>8317</v>
      </c>
      <c r="R2620" s="39" t="s">
        <v>8342</v>
      </c>
      <c r="S2620" s="41">
        <f>(((J2620/60)/60)/24)+DATE(1970,1,1)</f>
        <v>42279.792372685188</v>
      </c>
      <c r="T2620" s="42">
        <f>(((I2620/60)/60)/24)+DATE(1970,1,1)</f>
        <v>42339.834039351852</v>
      </c>
    </row>
    <row r="2621" spans="1:20" customFormat="1" ht="43.5" x14ac:dyDescent="0.35">
      <c r="A2621" s="9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3" t="s">
        <v>8219</v>
      </c>
      <c r="G2621" s="3" t="s">
        <v>8224</v>
      </c>
      <c r="H2621" s="3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3" t="s">
        <v>8301</v>
      </c>
      <c r="O2621" s="12">
        <f>E2621/D2621</f>
        <v>1.8839999999999999</v>
      </c>
      <c r="P2621" s="22">
        <f>IF(ISERROR(E2621/L2621),0,E2621/L2621)</f>
        <v>35.547169811320757</v>
      </c>
      <c r="Q2621" s="1" t="s">
        <v>8317</v>
      </c>
      <c r="R2621" s="39" t="s">
        <v>8342</v>
      </c>
      <c r="S2621" s="41">
        <f>(((J2621/60)/60)/24)+DATE(1970,1,1)</f>
        <v>42273.884305555555</v>
      </c>
      <c r="T2621" s="42">
        <f>(((I2621/60)/60)/24)+DATE(1970,1,1)</f>
        <v>42300.458333333328</v>
      </c>
    </row>
    <row r="2622" spans="1:20" customFormat="1" ht="43.5" x14ac:dyDescent="0.35">
      <c r="A2622" s="9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3" t="s">
        <v>8219</v>
      </c>
      <c r="G2622" s="3" t="s">
        <v>8226</v>
      </c>
      <c r="H2622" s="3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3" t="s">
        <v>8301</v>
      </c>
      <c r="O2622" s="12">
        <f>E2622/D2622</f>
        <v>1.436523076923077</v>
      </c>
      <c r="P2622" s="22">
        <f>IF(ISERROR(E2622/L2622),0,E2622/L2622)</f>
        <v>74.639488409272587</v>
      </c>
      <c r="Q2622" s="1" t="s">
        <v>8317</v>
      </c>
      <c r="R2622" s="39" t="s">
        <v>8342</v>
      </c>
      <c r="S2622" s="41">
        <f>(((J2622/60)/60)/24)+DATE(1970,1,1)</f>
        <v>42251.16715277778</v>
      </c>
      <c r="T2622" s="42">
        <f>(((I2622/60)/60)/24)+DATE(1970,1,1)</f>
        <v>42288.041666666672</v>
      </c>
    </row>
    <row r="2623" spans="1:20" customFormat="1" ht="43.5" x14ac:dyDescent="0.35">
      <c r="A2623" s="9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3" t="s">
        <v>8219</v>
      </c>
      <c r="G2623" s="3" t="s">
        <v>8224</v>
      </c>
      <c r="H2623" s="3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3" t="s">
        <v>8301</v>
      </c>
      <c r="O2623" s="12">
        <f>E2623/D2623</f>
        <v>1.4588000000000001</v>
      </c>
      <c r="P2623" s="22">
        <f>IF(ISERROR(E2623/L2623),0,E2623/L2623)</f>
        <v>47.058064516129029</v>
      </c>
      <c r="Q2623" s="1" t="s">
        <v>8317</v>
      </c>
      <c r="R2623" s="39" t="s">
        <v>8342</v>
      </c>
      <c r="S2623" s="41">
        <f>(((J2623/60)/60)/24)+DATE(1970,1,1)</f>
        <v>42115.74754629629</v>
      </c>
      <c r="T2623" s="42">
        <f>(((I2623/60)/60)/24)+DATE(1970,1,1)</f>
        <v>42145.74754629629</v>
      </c>
    </row>
    <row r="2624" spans="1:20" customFormat="1" ht="43.5" x14ac:dyDescent="0.35">
      <c r="A2624" s="9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3" t="s">
        <v>8219</v>
      </c>
      <c r="G2624" s="3" t="s">
        <v>8237</v>
      </c>
      <c r="H2624" s="3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3" t="s">
        <v>8301</v>
      </c>
      <c r="O2624" s="12">
        <f>E2624/D2624</f>
        <v>1.3118399999999999</v>
      </c>
      <c r="P2624" s="22">
        <f>IF(ISERROR(E2624/L2624),0,E2624/L2624)</f>
        <v>26.591351351351353</v>
      </c>
      <c r="Q2624" s="1" t="s">
        <v>8317</v>
      </c>
      <c r="R2624" s="39" t="s">
        <v>8342</v>
      </c>
      <c r="S2624" s="41">
        <f>(((J2624/60)/60)/24)+DATE(1970,1,1)</f>
        <v>42689.74324074074</v>
      </c>
      <c r="T2624" s="42">
        <f>(((I2624/60)/60)/24)+DATE(1970,1,1)</f>
        <v>42734.74324074074</v>
      </c>
    </row>
    <row r="2625" spans="1:20" customFormat="1" ht="43.5" x14ac:dyDescent="0.35">
      <c r="A2625" s="9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3" t="s">
        <v>8219</v>
      </c>
      <c r="G2625" s="3" t="s">
        <v>8224</v>
      </c>
      <c r="H2625" s="3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3" t="s">
        <v>8301</v>
      </c>
      <c r="O2625" s="12">
        <f>E2625/D2625</f>
        <v>1.1399999999999999</v>
      </c>
      <c r="P2625" s="22">
        <f>IF(ISERROR(E2625/L2625),0,E2625/L2625)</f>
        <v>36.774193548387096</v>
      </c>
      <c r="Q2625" s="1" t="s">
        <v>8317</v>
      </c>
      <c r="R2625" s="39" t="s">
        <v>8342</v>
      </c>
      <c r="S2625" s="41">
        <f>(((J2625/60)/60)/24)+DATE(1970,1,1)</f>
        <v>42692.256550925929</v>
      </c>
      <c r="T2625" s="42">
        <f>(((I2625/60)/60)/24)+DATE(1970,1,1)</f>
        <v>42706.256550925929</v>
      </c>
    </row>
    <row r="2626" spans="1:20" customFormat="1" ht="43.5" x14ac:dyDescent="0.35">
      <c r="A2626" s="9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3" t="s">
        <v>8219</v>
      </c>
      <c r="G2626" s="3" t="s">
        <v>8224</v>
      </c>
      <c r="H2626" s="3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3" t="s">
        <v>8301</v>
      </c>
      <c r="O2626" s="12">
        <f>E2626/D2626</f>
        <v>13.794206249999998</v>
      </c>
      <c r="P2626" s="22">
        <f>IF(ISERROR(E2626/L2626),0,E2626/L2626)</f>
        <v>31.820544982698959</v>
      </c>
      <c r="Q2626" s="1" t="s">
        <v>8317</v>
      </c>
      <c r="R2626" s="39" t="s">
        <v>8342</v>
      </c>
      <c r="S2626" s="41">
        <f>(((J2626/60)/60)/24)+DATE(1970,1,1)</f>
        <v>41144.42155092593</v>
      </c>
      <c r="T2626" s="42">
        <f>(((I2626/60)/60)/24)+DATE(1970,1,1)</f>
        <v>41165.42155092593</v>
      </c>
    </row>
    <row r="2627" spans="1:20" customFormat="1" ht="43.5" x14ac:dyDescent="0.35">
      <c r="A2627" s="9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3" t="s">
        <v>8219</v>
      </c>
      <c r="G2627" s="3" t="s">
        <v>8236</v>
      </c>
      <c r="H2627" s="3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3" t="s">
        <v>8301</v>
      </c>
      <c r="O2627" s="12">
        <f>E2627/D2627</f>
        <v>9.56</v>
      </c>
      <c r="P2627" s="22">
        <f>IF(ISERROR(E2627/L2627),0,E2627/L2627)</f>
        <v>27.576923076923077</v>
      </c>
      <c r="Q2627" s="1" t="s">
        <v>8317</v>
      </c>
      <c r="R2627" s="39" t="s">
        <v>8342</v>
      </c>
      <c r="S2627" s="41">
        <f>(((J2627/60)/60)/24)+DATE(1970,1,1)</f>
        <v>42658.810277777782</v>
      </c>
      <c r="T2627" s="42">
        <f>(((I2627/60)/60)/24)+DATE(1970,1,1)</f>
        <v>42683.851944444439</v>
      </c>
    </row>
    <row r="2628" spans="1:20" customFormat="1" ht="43.5" x14ac:dyDescent="0.35">
      <c r="A2628" s="9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3" t="s">
        <v>8219</v>
      </c>
      <c r="G2628" s="3" t="s">
        <v>8224</v>
      </c>
      <c r="H2628" s="3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3" t="s">
        <v>8301</v>
      </c>
      <c r="O2628" s="12">
        <f>E2628/D2628</f>
        <v>1.1200000000000001</v>
      </c>
      <c r="P2628" s="22">
        <f>IF(ISERROR(E2628/L2628),0,E2628/L2628)</f>
        <v>56</v>
      </c>
      <c r="Q2628" s="1" t="s">
        <v>8317</v>
      </c>
      <c r="R2628" s="39" t="s">
        <v>8342</v>
      </c>
      <c r="S2628" s="41">
        <f>(((J2628/60)/60)/24)+DATE(1970,1,1)</f>
        <v>42128.628113425926</v>
      </c>
      <c r="T2628" s="42">
        <f>(((I2628/60)/60)/24)+DATE(1970,1,1)</f>
        <v>42158.628113425926</v>
      </c>
    </row>
    <row r="2629" spans="1:20" customFormat="1" ht="43.5" x14ac:dyDescent="0.35">
      <c r="A2629" s="9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3" t="s">
        <v>8219</v>
      </c>
      <c r="G2629" s="3" t="s">
        <v>8224</v>
      </c>
      <c r="H2629" s="3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3" t="s">
        <v>8301</v>
      </c>
      <c r="O2629" s="12">
        <f>E2629/D2629</f>
        <v>6.4666666666666668</v>
      </c>
      <c r="P2629" s="22">
        <f>IF(ISERROR(E2629/L2629),0,E2629/L2629)</f>
        <v>21.555555555555557</v>
      </c>
      <c r="Q2629" s="1" t="s">
        <v>8317</v>
      </c>
      <c r="R2629" s="39" t="s">
        <v>8342</v>
      </c>
      <c r="S2629" s="41">
        <f>(((J2629/60)/60)/24)+DATE(1970,1,1)</f>
        <v>42304.829409722224</v>
      </c>
      <c r="T2629" s="42">
        <f>(((I2629/60)/60)/24)+DATE(1970,1,1)</f>
        <v>42334.871076388896</v>
      </c>
    </row>
    <row r="2630" spans="1:20" customFormat="1" ht="29" x14ac:dyDescent="0.35">
      <c r="A2630" s="9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3" t="s">
        <v>8219</v>
      </c>
      <c r="G2630" s="3" t="s">
        <v>8224</v>
      </c>
      <c r="H2630" s="3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3" t="s">
        <v>8301</v>
      </c>
      <c r="O2630" s="12">
        <f>E2630/D2630</f>
        <v>1.1036948748510131</v>
      </c>
      <c r="P2630" s="22">
        <f>IF(ISERROR(E2630/L2630),0,E2630/L2630)</f>
        <v>44.095238095238095</v>
      </c>
      <c r="Q2630" s="1" t="s">
        <v>8317</v>
      </c>
      <c r="R2630" s="39" t="s">
        <v>8342</v>
      </c>
      <c r="S2630" s="41">
        <f>(((J2630/60)/60)/24)+DATE(1970,1,1)</f>
        <v>41953.966053240743</v>
      </c>
      <c r="T2630" s="42">
        <f>(((I2630/60)/60)/24)+DATE(1970,1,1)</f>
        <v>41973.966053240743</v>
      </c>
    </row>
    <row r="2631" spans="1:20" customFormat="1" ht="29" x14ac:dyDescent="0.35">
      <c r="A2631" s="9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3" t="s">
        <v>8219</v>
      </c>
      <c r="G2631" s="3" t="s">
        <v>8225</v>
      </c>
      <c r="H2631" s="3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3" t="s">
        <v>8301</v>
      </c>
      <c r="O2631" s="12">
        <f>E2631/D2631</f>
        <v>1.2774000000000001</v>
      </c>
      <c r="P2631" s="22">
        <f>IF(ISERROR(E2631/L2631),0,E2631/L2631)</f>
        <v>63.87</v>
      </c>
      <c r="Q2631" s="1" t="s">
        <v>8317</v>
      </c>
      <c r="R2631" s="39" t="s">
        <v>8342</v>
      </c>
      <c r="S2631" s="41">
        <f>(((J2631/60)/60)/24)+DATE(1970,1,1)</f>
        <v>42108.538449074069</v>
      </c>
      <c r="T2631" s="42">
        <f>(((I2631/60)/60)/24)+DATE(1970,1,1)</f>
        <v>42138.538449074069</v>
      </c>
    </row>
    <row r="2632" spans="1:20" customFormat="1" ht="43.5" x14ac:dyDescent="0.35">
      <c r="A2632" s="9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3" t="s">
        <v>8219</v>
      </c>
      <c r="G2632" s="3" t="s">
        <v>8226</v>
      </c>
      <c r="H2632" s="3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3" t="s">
        <v>8301</v>
      </c>
      <c r="O2632" s="12">
        <f>E2632/D2632</f>
        <v>1.579</v>
      </c>
      <c r="P2632" s="22">
        <f>IF(ISERROR(E2632/L2632),0,E2632/L2632)</f>
        <v>38.987654320987652</v>
      </c>
      <c r="Q2632" s="1" t="s">
        <v>8317</v>
      </c>
      <c r="R2632" s="39" t="s">
        <v>8342</v>
      </c>
      <c r="S2632" s="41">
        <f>(((J2632/60)/60)/24)+DATE(1970,1,1)</f>
        <v>42524.105462962965</v>
      </c>
      <c r="T2632" s="42">
        <f>(((I2632/60)/60)/24)+DATE(1970,1,1)</f>
        <v>42551.416666666672</v>
      </c>
    </row>
    <row r="2633" spans="1:20" customFormat="1" ht="29" x14ac:dyDescent="0.35">
      <c r="A2633" s="9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3" t="s">
        <v>8219</v>
      </c>
      <c r="G2633" s="3" t="s">
        <v>8224</v>
      </c>
      <c r="H2633" s="3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3" t="s">
        <v>8301</v>
      </c>
      <c r="O2633" s="12">
        <f>E2633/D2633</f>
        <v>1.1466525000000001</v>
      </c>
      <c r="P2633" s="22">
        <f>IF(ISERROR(E2633/L2633),0,E2633/L2633)</f>
        <v>80.185489510489504</v>
      </c>
      <c r="Q2633" s="1" t="s">
        <v>8317</v>
      </c>
      <c r="R2633" s="39" t="s">
        <v>8342</v>
      </c>
      <c r="S2633" s="41">
        <f>(((J2633/60)/60)/24)+DATE(1970,1,1)</f>
        <v>42218.169293981482</v>
      </c>
      <c r="T2633" s="42">
        <f>(((I2633/60)/60)/24)+DATE(1970,1,1)</f>
        <v>42246.169293981482</v>
      </c>
    </row>
    <row r="2634" spans="1:20" customFormat="1" ht="29" x14ac:dyDescent="0.35">
      <c r="A2634" s="9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3" t="s">
        <v>8219</v>
      </c>
      <c r="G2634" s="3" t="s">
        <v>8224</v>
      </c>
      <c r="H2634" s="3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3" t="s">
        <v>8301</v>
      </c>
      <c r="O2634" s="12">
        <f>E2634/D2634</f>
        <v>1.3700934579439252</v>
      </c>
      <c r="P2634" s="22">
        <f>IF(ISERROR(E2634/L2634),0,E2634/L2634)</f>
        <v>34.904761904761905</v>
      </c>
      <c r="Q2634" s="1" t="s">
        <v>8317</v>
      </c>
      <c r="R2634" s="39" t="s">
        <v>8342</v>
      </c>
      <c r="S2634" s="41">
        <f>(((J2634/60)/60)/24)+DATE(1970,1,1)</f>
        <v>42494.061793981484</v>
      </c>
      <c r="T2634" s="42">
        <f>(((I2634/60)/60)/24)+DATE(1970,1,1)</f>
        <v>42519.061793981484</v>
      </c>
    </row>
    <row r="2635" spans="1:20" customFormat="1" ht="43.5" x14ac:dyDescent="0.35">
      <c r="A2635" s="9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3" t="s">
        <v>8219</v>
      </c>
      <c r="G2635" s="3" t="s">
        <v>8224</v>
      </c>
      <c r="H2635" s="3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3" t="s">
        <v>8301</v>
      </c>
      <c r="O2635" s="12">
        <f>E2635/D2635</f>
        <v>3.5461999999999998</v>
      </c>
      <c r="P2635" s="22">
        <f>IF(ISERROR(E2635/L2635),0,E2635/L2635)</f>
        <v>89.100502512562812</v>
      </c>
      <c r="Q2635" s="1" t="s">
        <v>8317</v>
      </c>
      <c r="R2635" s="39" t="s">
        <v>8342</v>
      </c>
      <c r="S2635" s="41">
        <f>(((J2635/60)/60)/24)+DATE(1970,1,1)</f>
        <v>41667.823287037041</v>
      </c>
      <c r="T2635" s="42">
        <f>(((I2635/60)/60)/24)+DATE(1970,1,1)</f>
        <v>41697.958333333336</v>
      </c>
    </row>
    <row r="2636" spans="1:20" customFormat="1" ht="43.5" x14ac:dyDescent="0.35">
      <c r="A2636" s="9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3" t="s">
        <v>8219</v>
      </c>
      <c r="G2636" s="3" t="s">
        <v>8224</v>
      </c>
      <c r="H2636" s="3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3" t="s">
        <v>8301</v>
      </c>
      <c r="O2636" s="12">
        <f>E2636/D2636</f>
        <v>1.0602150537634409</v>
      </c>
      <c r="P2636" s="22">
        <f>IF(ISERROR(E2636/L2636),0,E2636/L2636)</f>
        <v>39.44</v>
      </c>
      <c r="Q2636" s="1" t="s">
        <v>8317</v>
      </c>
      <c r="R2636" s="39" t="s">
        <v>8342</v>
      </c>
      <c r="S2636" s="41">
        <f>(((J2636/60)/60)/24)+DATE(1970,1,1)</f>
        <v>42612.656493055561</v>
      </c>
      <c r="T2636" s="42">
        <f>(((I2636/60)/60)/24)+DATE(1970,1,1)</f>
        <v>42642.656493055561</v>
      </c>
    </row>
    <row r="2637" spans="1:20" customFormat="1" ht="43.5" x14ac:dyDescent="0.35">
      <c r="A2637" s="9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3" t="s">
        <v>8219</v>
      </c>
      <c r="G2637" s="3" t="s">
        <v>8229</v>
      </c>
      <c r="H2637" s="3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3" t="s">
        <v>8301</v>
      </c>
      <c r="O2637" s="12">
        <f>E2637/D2637</f>
        <v>1</v>
      </c>
      <c r="P2637" s="22">
        <f>IF(ISERROR(E2637/L2637),0,E2637/L2637)</f>
        <v>136.9047619047619</v>
      </c>
      <c r="Q2637" s="1" t="s">
        <v>8317</v>
      </c>
      <c r="R2637" s="39" t="s">
        <v>8342</v>
      </c>
      <c r="S2637" s="41">
        <f>(((J2637/60)/60)/24)+DATE(1970,1,1)</f>
        <v>42037.950937500005</v>
      </c>
      <c r="T2637" s="42">
        <f>(((I2637/60)/60)/24)+DATE(1970,1,1)</f>
        <v>42072.909270833334</v>
      </c>
    </row>
    <row r="2638" spans="1:20" customFormat="1" ht="43.5" x14ac:dyDescent="0.35">
      <c r="A2638" s="9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3" t="s">
        <v>8219</v>
      </c>
      <c r="G2638" s="3" t="s">
        <v>8224</v>
      </c>
      <c r="H2638" s="3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3" t="s">
        <v>8301</v>
      </c>
      <c r="O2638" s="12">
        <f>E2638/D2638</f>
        <v>1.873</v>
      </c>
      <c r="P2638" s="22">
        <f>IF(ISERROR(E2638/L2638),0,E2638/L2638)</f>
        <v>37.46</v>
      </c>
      <c r="Q2638" s="1" t="s">
        <v>8317</v>
      </c>
      <c r="R2638" s="39" t="s">
        <v>8342</v>
      </c>
      <c r="S2638" s="41">
        <f>(((J2638/60)/60)/24)+DATE(1970,1,1)</f>
        <v>42636.614745370374</v>
      </c>
      <c r="T2638" s="42">
        <f>(((I2638/60)/60)/24)+DATE(1970,1,1)</f>
        <v>42659.041666666672</v>
      </c>
    </row>
    <row r="2639" spans="1:20" customFormat="1" ht="29" x14ac:dyDescent="0.35">
      <c r="A2639" s="9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3" t="s">
        <v>8219</v>
      </c>
      <c r="G2639" s="3" t="s">
        <v>8224</v>
      </c>
      <c r="H2639" s="3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3" t="s">
        <v>8301</v>
      </c>
      <c r="O2639" s="12">
        <f>E2639/D2639</f>
        <v>1.6619999999999999</v>
      </c>
      <c r="P2639" s="22">
        <f>IF(ISERROR(E2639/L2639),0,E2639/L2639)</f>
        <v>31.96153846153846</v>
      </c>
      <c r="Q2639" s="1" t="s">
        <v>8317</v>
      </c>
      <c r="R2639" s="39" t="s">
        <v>8342</v>
      </c>
      <c r="S2639" s="41">
        <f>(((J2639/60)/60)/24)+DATE(1970,1,1)</f>
        <v>42639.549479166672</v>
      </c>
      <c r="T2639" s="42">
        <f>(((I2639/60)/60)/24)+DATE(1970,1,1)</f>
        <v>42655.549479166672</v>
      </c>
    </row>
    <row r="2640" spans="1:20" customFormat="1" ht="43.5" x14ac:dyDescent="0.35">
      <c r="A2640" s="9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3" t="s">
        <v>8219</v>
      </c>
      <c r="G2640" s="3" t="s">
        <v>8224</v>
      </c>
      <c r="H2640" s="3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3" t="s">
        <v>8301</v>
      </c>
      <c r="O2640" s="12">
        <f>E2640/D2640</f>
        <v>1.0172910662824208</v>
      </c>
      <c r="P2640" s="22">
        <f>IF(ISERROR(E2640/L2640),0,E2640/L2640)</f>
        <v>25.214285714285715</v>
      </c>
      <c r="Q2640" s="1" t="s">
        <v>8317</v>
      </c>
      <c r="R2640" s="39" t="s">
        <v>8342</v>
      </c>
      <c r="S2640" s="41">
        <f>(((J2640/60)/60)/24)+DATE(1970,1,1)</f>
        <v>41989.913136574076</v>
      </c>
      <c r="T2640" s="42">
        <f>(((I2640/60)/60)/24)+DATE(1970,1,1)</f>
        <v>42019.913136574076</v>
      </c>
    </row>
    <row r="2641" spans="1:20" customFormat="1" ht="43.5" x14ac:dyDescent="0.35">
      <c r="A2641" s="9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3" t="s">
        <v>8219</v>
      </c>
      <c r="G2641" s="3" t="s">
        <v>8225</v>
      </c>
      <c r="H2641" s="3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3" t="s">
        <v>8301</v>
      </c>
      <c r="O2641" s="12">
        <f>E2641/D2641</f>
        <v>1.64</v>
      </c>
      <c r="P2641" s="22">
        <f>IF(ISERROR(E2641/L2641),0,E2641/L2641)</f>
        <v>10.040816326530612</v>
      </c>
      <c r="Q2641" s="1" t="s">
        <v>8317</v>
      </c>
      <c r="R2641" s="39" t="s">
        <v>8342</v>
      </c>
      <c r="S2641" s="41">
        <f>(((J2641/60)/60)/24)+DATE(1970,1,1)</f>
        <v>42024.86513888889</v>
      </c>
      <c r="T2641" s="42">
        <f>(((I2641/60)/60)/24)+DATE(1970,1,1)</f>
        <v>42054.86513888889</v>
      </c>
    </row>
    <row r="2642" spans="1:20" customFormat="1" ht="58" x14ac:dyDescent="0.35">
      <c r="A2642" s="9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3" t="s">
        <v>8219</v>
      </c>
      <c r="G2642" s="3" t="s">
        <v>8224</v>
      </c>
      <c r="H2642" s="3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3" t="s">
        <v>8301</v>
      </c>
      <c r="O2642" s="12">
        <f>E2642/D2642</f>
        <v>1.0566666666666666</v>
      </c>
      <c r="P2642" s="22">
        <f>IF(ISERROR(E2642/L2642),0,E2642/L2642)</f>
        <v>45.94202898550725</v>
      </c>
      <c r="Q2642" s="1" t="s">
        <v>8317</v>
      </c>
      <c r="R2642" s="39" t="s">
        <v>8342</v>
      </c>
      <c r="S2642" s="41">
        <f>(((J2642/60)/60)/24)+DATE(1970,1,1)</f>
        <v>42103.160578703704</v>
      </c>
      <c r="T2642" s="42">
        <f>(((I2642/60)/60)/24)+DATE(1970,1,1)</f>
        <v>42163.160578703704</v>
      </c>
    </row>
    <row r="2643" spans="1:20" customFormat="1" ht="29" x14ac:dyDescent="0.35">
      <c r="A2643" s="9">
        <v>2641</v>
      </c>
      <c r="B2643" s="7" t="s">
        <v>2641</v>
      </c>
      <c r="C2643" s="7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2">
        <f>E2643/D2643</f>
        <v>0.01</v>
      </c>
      <c r="P2643" s="22">
        <f>IF(ISERROR(E2643/L2643),0,E2643/L2643)</f>
        <v>15</v>
      </c>
      <c r="Q2643" s="1" t="s">
        <v>8317</v>
      </c>
      <c r="R2643" s="39" t="s">
        <v>8342</v>
      </c>
      <c r="S2643" s="41">
        <f>(((J2643/60)/60)/24)+DATE(1970,1,1)</f>
        <v>41880.827118055553</v>
      </c>
      <c r="T2643" s="42">
        <f>(((I2643/60)/60)/24)+DATE(1970,1,1)</f>
        <v>41897.839583333334</v>
      </c>
    </row>
    <row r="2644" spans="1:20" customFormat="1" ht="58" x14ac:dyDescent="0.35">
      <c r="A2644" s="9">
        <v>2642</v>
      </c>
      <c r="B2644" s="7" t="s">
        <v>2642</v>
      </c>
      <c r="C2644" s="7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2">
        <f>E2644/D2644</f>
        <v>0</v>
      </c>
      <c r="P2644" s="22">
        <f>IF(ISERROR(E2644/L2644),0,E2644/L2644)</f>
        <v>0</v>
      </c>
      <c r="Q2644" s="1" t="s">
        <v>8317</v>
      </c>
      <c r="R2644" s="39" t="s">
        <v>8342</v>
      </c>
      <c r="S2644" s="41">
        <f>(((J2644/60)/60)/24)+DATE(1970,1,1)</f>
        <v>42536.246620370366</v>
      </c>
      <c r="T2644" s="42">
        <f>(((I2644/60)/60)/24)+DATE(1970,1,1)</f>
        <v>42566.289583333331</v>
      </c>
    </row>
    <row r="2645" spans="1:20" customFormat="1" ht="43.5" x14ac:dyDescent="0.35">
      <c r="A2645" s="9">
        <v>2643</v>
      </c>
      <c r="B2645" s="7" t="s">
        <v>2643</v>
      </c>
      <c r="C2645" s="7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2">
        <f>E2645/D2645</f>
        <v>0.33559730999999998</v>
      </c>
      <c r="P2645" s="22">
        <f>IF(ISERROR(E2645/L2645),0,E2645/L2645)</f>
        <v>223.58248500999335</v>
      </c>
      <c r="Q2645" s="1" t="s">
        <v>8317</v>
      </c>
      <c r="R2645" s="39" t="s">
        <v>8342</v>
      </c>
      <c r="S2645" s="41">
        <f>(((J2645/60)/60)/24)+DATE(1970,1,1)</f>
        <v>42689.582349537035</v>
      </c>
      <c r="T2645" s="42">
        <f>(((I2645/60)/60)/24)+DATE(1970,1,1)</f>
        <v>42725.332638888889</v>
      </c>
    </row>
    <row r="2646" spans="1:20" customFormat="1" ht="43.5" x14ac:dyDescent="0.35">
      <c r="A2646" s="9">
        <v>2644</v>
      </c>
      <c r="B2646" s="7" t="s">
        <v>2644</v>
      </c>
      <c r="C2646" s="7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2">
        <f>E2646/D2646</f>
        <v>2.053E-2</v>
      </c>
      <c r="P2646" s="22">
        <f>IF(ISERROR(E2646/L2646),0,E2646/L2646)</f>
        <v>39.480769230769234</v>
      </c>
      <c r="Q2646" s="1" t="s">
        <v>8317</v>
      </c>
      <c r="R2646" s="39" t="s">
        <v>8342</v>
      </c>
      <c r="S2646" s="41">
        <f>(((J2646/60)/60)/24)+DATE(1970,1,1)</f>
        <v>42774.792071759264</v>
      </c>
      <c r="T2646" s="42">
        <f>(((I2646/60)/60)/24)+DATE(1970,1,1)</f>
        <v>42804.792071759264</v>
      </c>
    </row>
    <row r="2647" spans="1:20" customFormat="1" ht="43.5" x14ac:dyDescent="0.35">
      <c r="A2647" s="9">
        <v>2645</v>
      </c>
      <c r="B2647" s="7" t="s">
        <v>2645</v>
      </c>
      <c r="C2647" s="7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2">
        <f>E2647/D2647</f>
        <v>0.105</v>
      </c>
      <c r="P2647" s="22">
        <f>IF(ISERROR(E2647/L2647),0,E2647/L2647)</f>
        <v>91.304347826086953</v>
      </c>
      <c r="Q2647" s="1" t="s">
        <v>8317</v>
      </c>
      <c r="R2647" s="39" t="s">
        <v>8342</v>
      </c>
      <c r="S2647" s="41">
        <f>(((J2647/60)/60)/24)+DATE(1970,1,1)</f>
        <v>41921.842627314814</v>
      </c>
      <c r="T2647" s="42">
        <f>(((I2647/60)/60)/24)+DATE(1970,1,1)</f>
        <v>41951.884293981479</v>
      </c>
    </row>
    <row r="2648" spans="1:20" customFormat="1" ht="43.5" x14ac:dyDescent="0.35">
      <c r="A2648" s="9">
        <v>2646</v>
      </c>
      <c r="B2648" s="7" t="s">
        <v>2646</v>
      </c>
      <c r="C2648" s="7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2">
        <f>E2648/D2648</f>
        <v>8.4172839999999999E-2</v>
      </c>
      <c r="P2648" s="22">
        <f>IF(ISERROR(E2648/L2648),0,E2648/L2648)</f>
        <v>78.666205607476627</v>
      </c>
      <c r="Q2648" s="1" t="s">
        <v>8317</v>
      </c>
      <c r="R2648" s="39" t="s">
        <v>8342</v>
      </c>
      <c r="S2648" s="41">
        <f>(((J2648/60)/60)/24)+DATE(1970,1,1)</f>
        <v>42226.313298611116</v>
      </c>
      <c r="T2648" s="42">
        <f>(((I2648/60)/60)/24)+DATE(1970,1,1)</f>
        <v>42256.313298611116</v>
      </c>
    </row>
    <row r="2649" spans="1:20" customFormat="1" ht="43.5" x14ac:dyDescent="0.35">
      <c r="A2649" s="9">
        <v>2647</v>
      </c>
      <c r="B2649" s="7" t="s">
        <v>2647</v>
      </c>
      <c r="C2649" s="7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2">
        <f>E2649/D2649</f>
        <v>1.44E-2</v>
      </c>
      <c r="P2649" s="22">
        <f>IF(ISERROR(E2649/L2649),0,E2649/L2649)</f>
        <v>12</v>
      </c>
      <c r="Q2649" s="1" t="s">
        <v>8317</v>
      </c>
      <c r="R2649" s="39" t="s">
        <v>8342</v>
      </c>
      <c r="S2649" s="41">
        <f>(((J2649/60)/60)/24)+DATE(1970,1,1)</f>
        <v>42200.261793981481</v>
      </c>
      <c r="T2649" s="42">
        <f>(((I2649/60)/60)/24)+DATE(1970,1,1)</f>
        <v>42230.261793981481</v>
      </c>
    </row>
    <row r="2650" spans="1:20" customFormat="1" ht="43.5" x14ac:dyDescent="0.35">
      <c r="A2650" s="9">
        <v>2648</v>
      </c>
      <c r="B2650" s="7" t="s">
        <v>2648</v>
      </c>
      <c r="C2650" s="7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2">
        <f>E2650/D2650</f>
        <v>8.8333333333333337E-3</v>
      </c>
      <c r="P2650" s="22">
        <f>IF(ISERROR(E2650/L2650),0,E2650/L2650)</f>
        <v>17.666666666666668</v>
      </c>
      <c r="Q2650" s="1" t="s">
        <v>8317</v>
      </c>
      <c r="R2650" s="39" t="s">
        <v>8342</v>
      </c>
      <c r="S2650" s="41">
        <f>(((J2650/60)/60)/24)+DATE(1970,1,1)</f>
        <v>42408.714814814812</v>
      </c>
      <c r="T2650" s="42">
        <f>(((I2650/60)/60)/24)+DATE(1970,1,1)</f>
        <v>42438.714814814812</v>
      </c>
    </row>
    <row r="2651" spans="1:20" customFormat="1" x14ac:dyDescent="0.35">
      <c r="A2651" s="9">
        <v>2649</v>
      </c>
      <c r="B2651" s="7" t="s">
        <v>2649</v>
      </c>
      <c r="C2651" s="7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2">
        <f>E2651/D2651</f>
        <v>9.9200000000000004E-4</v>
      </c>
      <c r="P2651" s="22">
        <f>IF(ISERROR(E2651/L2651),0,E2651/L2651)</f>
        <v>41.333333333333336</v>
      </c>
      <c r="Q2651" s="1" t="s">
        <v>8317</v>
      </c>
      <c r="R2651" s="39" t="s">
        <v>8342</v>
      </c>
      <c r="S2651" s="41">
        <f>(((J2651/60)/60)/24)+DATE(1970,1,1)</f>
        <v>42341.99700231482</v>
      </c>
      <c r="T2651" s="42">
        <f>(((I2651/60)/60)/24)+DATE(1970,1,1)</f>
        <v>42401.99700231482</v>
      </c>
    </row>
    <row r="2652" spans="1:20" customFormat="1" ht="43.5" x14ac:dyDescent="0.35">
      <c r="A2652" s="9">
        <v>2650</v>
      </c>
      <c r="B2652" s="7" t="s">
        <v>2650</v>
      </c>
      <c r="C2652" s="7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2">
        <f>E2652/D2652</f>
        <v>5.966666666666667E-3</v>
      </c>
      <c r="P2652" s="22">
        <f>IF(ISERROR(E2652/L2652),0,E2652/L2652)</f>
        <v>71.599999999999994</v>
      </c>
      <c r="Q2652" s="1" t="s">
        <v>8317</v>
      </c>
      <c r="R2652" s="39" t="s">
        <v>8342</v>
      </c>
      <c r="S2652" s="41">
        <f>(((J2652/60)/60)/24)+DATE(1970,1,1)</f>
        <v>42695.624340277776</v>
      </c>
      <c r="T2652" s="42">
        <f>(((I2652/60)/60)/24)+DATE(1970,1,1)</f>
        <v>42725.624340277776</v>
      </c>
    </row>
    <row r="2653" spans="1:20" customFormat="1" ht="43.5" x14ac:dyDescent="0.35">
      <c r="A2653" s="9">
        <v>2651</v>
      </c>
      <c r="B2653" s="7" t="s">
        <v>2651</v>
      </c>
      <c r="C2653" s="7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2">
        <f>E2653/D2653</f>
        <v>1.8689285714285714E-2</v>
      </c>
      <c r="P2653" s="22">
        <f>IF(ISERROR(E2653/L2653),0,E2653/L2653)</f>
        <v>307.8235294117647</v>
      </c>
      <c r="Q2653" s="1" t="s">
        <v>8317</v>
      </c>
      <c r="R2653" s="39" t="s">
        <v>8342</v>
      </c>
      <c r="S2653" s="41">
        <f>(((J2653/60)/60)/24)+DATE(1970,1,1)</f>
        <v>42327.805659722217</v>
      </c>
      <c r="T2653" s="42">
        <f>(((I2653/60)/60)/24)+DATE(1970,1,1)</f>
        <v>42355.805659722217</v>
      </c>
    </row>
    <row r="2654" spans="1:20" customFormat="1" ht="43.5" x14ac:dyDescent="0.35">
      <c r="A2654" s="9">
        <v>2652</v>
      </c>
      <c r="B2654" s="7" t="s">
        <v>2652</v>
      </c>
      <c r="C2654" s="7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2">
        <f>E2654/D2654</f>
        <v>8.8500000000000002E-3</v>
      </c>
      <c r="P2654" s="22">
        <f>IF(ISERROR(E2654/L2654),0,E2654/L2654)</f>
        <v>80.454545454545453</v>
      </c>
      <c r="Q2654" s="1" t="s">
        <v>8317</v>
      </c>
      <c r="R2654" s="39" t="s">
        <v>8342</v>
      </c>
      <c r="S2654" s="41">
        <f>(((J2654/60)/60)/24)+DATE(1970,1,1)</f>
        <v>41953.158854166672</v>
      </c>
      <c r="T2654" s="42">
        <f>(((I2654/60)/60)/24)+DATE(1970,1,1)</f>
        <v>41983.158854166672</v>
      </c>
    </row>
    <row r="2655" spans="1:20" customFormat="1" ht="43.5" x14ac:dyDescent="0.35">
      <c r="A2655" s="9">
        <v>2653</v>
      </c>
      <c r="B2655" s="7" t="s">
        <v>2653</v>
      </c>
      <c r="C2655" s="7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2">
        <f>E2655/D2655</f>
        <v>0.1152156862745098</v>
      </c>
      <c r="P2655" s="22">
        <f>IF(ISERROR(E2655/L2655),0,E2655/L2655)</f>
        <v>83.942857142857136</v>
      </c>
      <c r="Q2655" s="1" t="s">
        <v>8317</v>
      </c>
      <c r="R2655" s="39" t="s">
        <v>8342</v>
      </c>
      <c r="S2655" s="41">
        <f>(((J2655/60)/60)/24)+DATE(1970,1,1)</f>
        <v>41771.651932870373</v>
      </c>
      <c r="T2655" s="42">
        <f>(((I2655/60)/60)/24)+DATE(1970,1,1)</f>
        <v>41803.166666666664</v>
      </c>
    </row>
    <row r="2656" spans="1:20" customFormat="1" ht="43.5" x14ac:dyDescent="0.35">
      <c r="A2656" s="9">
        <v>2654</v>
      </c>
      <c r="B2656" s="7" t="s">
        <v>2654</v>
      </c>
      <c r="C2656" s="7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2">
        <f>E2656/D2656</f>
        <v>5.1000000000000004E-4</v>
      </c>
      <c r="P2656" s="22">
        <f>IF(ISERROR(E2656/L2656),0,E2656/L2656)</f>
        <v>8.5</v>
      </c>
      <c r="Q2656" s="1" t="s">
        <v>8317</v>
      </c>
      <c r="R2656" s="39" t="s">
        <v>8342</v>
      </c>
      <c r="S2656" s="41">
        <f>(((J2656/60)/60)/24)+DATE(1970,1,1)</f>
        <v>42055.600995370376</v>
      </c>
      <c r="T2656" s="42">
        <f>(((I2656/60)/60)/24)+DATE(1970,1,1)</f>
        <v>42115.559328703705</v>
      </c>
    </row>
    <row r="2657" spans="1:20" customFormat="1" x14ac:dyDescent="0.35">
      <c r="A2657" s="9">
        <v>2655</v>
      </c>
      <c r="B2657" s="7" t="s">
        <v>2655</v>
      </c>
      <c r="C2657" s="7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2">
        <f>E2657/D2657</f>
        <v>0.21033333333333334</v>
      </c>
      <c r="P2657" s="22">
        <f>IF(ISERROR(E2657/L2657),0,E2657/L2657)</f>
        <v>73.372093023255815</v>
      </c>
      <c r="Q2657" s="1" t="s">
        <v>8317</v>
      </c>
      <c r="R2657" s="39" t="s">
        <v>8342</v>
      </c>
      <c r="S2657" s="41">
        <f>(((J2657/60)/60)/24)+DATE(1970,1,1)</f>
        <v>42381.866284722222</v>
      </c>
      <c r="T2657" s="42">
        <f>(((I2657/60)/60)/24)+DATE(1970,1,1)</f>
        <v>42409.833333333328</v>
      </c>
    </row>
    <row r="2658" spans="1:20" customFormat="1" ht="29" x14ac:dyDescent="0.35">
      <c r="A2658" s="9">
        <v>2656</v>
      </c>
      <c r="B2658" s="7" t="s">
        <v>2656</v>
      </c>
      <c r="C2658" s="7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2">
        <f>E2658/D2658</f>
        <v>0.11436666666666667</v>
      </c>
      <c r="P2658" s="22">
        <f>IF(ISERROR(E2658/L2658),0,E2658/L2658)</f>
        <v>112.86184210526316</v>
      </c>
      <c r="Q2658" s="1" t="s">
        <v>8317</v>
      </c>
      <c r="R2658" s="39" t="s">
        <v>8342</v>
      </c>
      <c r="S2658" s="41">
        <f>(((J2658/60)/60)/24)+DATE(1970,1,1)</f>
        <v>42767.688518518517</v>
      </c>
      <c r="T2658" s="42">
        <f>(((I2658/60)/60)/24)+DATE(1970,1,1)</f>
        <v>42806.791666666672</v>
      </c>
    </row>
    <row r="2659" spans="1:20" customFormat="1" ht="43.5" x14ac:dyDescent="0.35">
      <c r="A2659" s="9">
        <v>2657</v>
      </c>
      <c r="B2659" s="7" t="s">
        <v>2657</v>
      </c>
      <c r="C2659" s="7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2">
        <f>E2659/D2659</f>
        <v>0.18737933333333334</v>
      </c>
      <c r="P2659" s="22">
        <f>IF(ISERROR(E2659/L2659),0,E2659/L2659)</f>
        <v>95.277627118644077</v>
      </c>
      <c r="Q2659" s="1" t="s">
        <v>8317</v>
      </c>
      <c r="R2659" s="39" t="s">
        <v>8342</v>
      </c>
      <c r="S2659" s="41">
        <f>(((J2659/60)/60)/24)+DATE(1970,1,1)</f>
        <v>42551.928854166668</v>
      </c>
      <c r="T2659" s="42">
        <f>(((I2659/60)/60)/24)+DATE(1970,1,1)</f>
        <v>42585.0625</v>
      </c>
    </row>
    <row r="2660" spans="1:20" customFormat="1" ht="43.5" x14ac:dyDescent="0.35">
      <c r="A2660" s="9">
        <v>2658</v>
      </c>
      <c r="B2660" s="7" t="s">
        <v>2658</v>
      </c>
      <c r="C2660" s="7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2">
        <f>E2660/D2660</f>
        <v>9.2857142857142856E-4</v>
      </c>
      <c r="P2660" s="22">
        <f>IF(ISERROR(E2660/L2660),0,E2660/L2660)</f>
        <v>22.75</v>
      </c>
      <c r="Q2660" s="1" t="s">
        <v>8317</v>
      </c>
      <c r="R2660" s="39" t="s">
        <v>8342</v>
      </c>
      <c r="S2660" s="41">
        <f>(((J2660/60)/60)/24)+DATE(1970,1,1)</f>
        <v>42551.884189814817</v>
      </c>
      <c r="T2660" s="42">
        <f>(((I2660/60)/60)/24)+DATE(1970,1,1)</f>
        <v>42581.884189814817</v>
      </c>
    </row>
    <row r="2661" spans="1:20" customFormat="1" x14ac:dyDescent="0.35">
      <c r="A2661" s="9">
        <v>2659</v>
      </c>
      <c r="B2661" s="7" t="s">
        <v>2659</v>
      </c>
      <c r="C2661" s="7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2">
        <f>E2661/D2661</f>
        <v>2.720408163265306E-2</v>
      </c>
      <c r="P2661" s="22">
        <f>IF(ISERROR(E2661/L2661),0,E2661/L2661)</f>
        <v>133.30000000000001</v>
      </c>
      <c r="Q2661" s="1" t="s">
        <v>8317</v>
      </c>
      <c r="R2661" s="39" t="s">
        <v>8342</v>
      </c>
      <c r="S2661" s="41">
        <f>(((J2661/60)/60)/24)+DATE(1970,1,1)</f>
        <v>42082.069560185191</v>
      </c>
      <c r="T2661" s="42">
        <f>(((I2661/60)/60)/24)+DATE(1970,1,1)</f>
        <v>42112.069560185191</v>
      </c>
    </row>
    <row r="2662" spans="1:20" customFormat="1" ht="43.5" x14ac:dyDescent="0.35">
      <c r="A2662" s="9">
        <v>2660</v>
      </c>
      <c r="B2662" s="7" t="s">
        <v>2660</v>
      </c>
      <c r="C2662" s="7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2">
        <f>E2662/D2662</f>
        <v>9.5E-4</v>
      </c>
      <c r="P2662" s="22">
        <f>IF(ISERROR(E2662/L2662),0,E2662/L2662)</f>
        <v>3.8</v>
      </c>
      <c r="Q2662" s="1" t="s">
        <v>8317</v>
      </c>
      <c r="R2662" s="39" t="s">
        <v>8342</v>
      </c>
      <c r="S2662" s="41">
        <f>(((J2662/60)/60)/24)+DATE(1970,1,1)</f>
        <v>42272.713171296295</v>
      </c>
      <c r="T2662" s="42">
        <f>(((I2662/60)/60)/24)+DATE(1970,1,1)</f>
        <v>42332.754837962959</v>
      </c>
    </row>
    <row r="2663" spans="1:20" customFormat="1" ht="43.5" x14ac:dyDescent="0.35">
      <c r="A2663" s="9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3" t="s">
        <v>8219</v>
      </c>
      <c r="G2663" s="3" t="s">
        <v>8224</v>
      </c>
      <c r="H2663" s="3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3" t="s">
        <v>8302</v>
      </c>
      <c r="O2663" s="12">
        <f>E2663/D2663</f>
        <v>1.0289999999999999</v>
      </c>
      <c r="P2663" s="22">
        <f>IF(ISERROR(E2663/L2663),0,E2663/L2663)</f>
        <v>85.75</v>
      </c>
      <c r="Q2663" s="1" t="s">
        <v>8317</v>
      </c>
      <c r="R2663" s="39" t="s">
        <v>8348</v>
      </c>
      <c r="S2663" s="41">
        <f>(((J2663/60)/60)/24)+DATE(1970,1,1)</f>
        <v>41542.958449074074</v>
      </c>
      <c r="T2663" s="42">
        <f>(((I2663/60)/60)/24)+DATE(1970,1,1)</f>
        <v>41572.958449074074</v>
      </c>
    </row>
    <row r="2664" spans="1:20" customFormat="1" ht="43.5" x14ac:dyDescent="0.35">
      <c r="A2664" s="9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3" t="s">
        <v>8219</v>
      </c>
      <c r="G2664" s="3" t="s">
        <v>8224</v>
      </c>
      <c r="H2664" s="3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3" t="s">
        <v>8302</v>
      </c>
      <c r="O2664" s="12">
        <f>E2664/D2664</f>
        <v>1.0680000000000001</v>
      </c>
      <c r="P2664" s="22">
        <f>IF(ISERROR(E2664/L2664),0,E2664/L2664)</f>
        <v>267</v>
      </c>
      <c r="Q2664" s="1" t="s">
        <v>8317</v>
      </c>
      <c r="R2664" s="39" t="s">
        <v>8348</v>
      </c>
      <c r="S2664" s="41">
        <f>(((J2664/60)/60)/24)+DATE(1970,1,1)</f>
        <v>42207.746678240743</v>
      </c>
      <c r="T2664" s="42">
        <f>(((I2664/60)/60)/24)+DATE(1970,1,1)</f>
        <v>42237.746678240743</v>
      </c>
    </row>
    <row r="2665" spans="1:20" customFormat="1" ht="43.5" x14ac:dyDescent="0.35">
      <c r="A2665" s="9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3" t="s">
        <v>8219</v>
      </c>
      <c r="G2665" s="3" t="s">
        <v>8229</v>
      </c>
      <c r="H2665" s="3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3" t="s">
        <v>8302</v>
      </c>
      <c r="O2665" s="12">
        <f>E2665/D2665</f>
        <v>1.0459624999999999</v>
      </c>
      <c r="P2665" s="22">
        <f>IF(ISERROR(E2665/L2665),0,E2665/L2665)</f>
        <v>373.55803571428572</v>
      </c>
      <c r="Q2665" s="1" t="s">
        <v>8317</v>
      </c>
      <c r="R2665" s="39" t="s">
        <v>8348</v>
      </c>
      <c r="S2665" s="41">
        <f>(((J2665/60)/60)/24)+DATE(1970,1,1)</f>
        <v>42222.622766203705</v>
      </c>
      <c r="T2665" s="42">
        <f>(((I2665/60)/60)/24)+DATE(1970,1,1)</f>
        <v>42251.625</v>
      </c>
    </row>
    <row r="2666" spans="1:20" customFormat="1" ht="43.5" x14ac:dyDescent="0.35">
      <c r="A2666" s="9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3" t="s">
        <v>8219</v>
      </c>
      <c r="G2666" s="3" t="s">
        <v>8224</v>
      </c>
      <c r="H2666" s="3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3" t="s">
        <v>8302</v>
      </c>
      <c r="O2666" s="12">
        <f>E2666/D2666</f>
        <v>1.0342857142857143</v>
      </c>
      <c r="P2666" s="22">
        <f>IF(ISERROR(E2666/L2666),0,E2666/L2666)</f>
        <v>174.03846153846155</v>
      </c>
      <c r="Q2666" s="1" t="s">
        <v>8317</v>
      </c>
      <c r="R2666" s="39" t="s">
        <v>8348</v>
      </c>
      <c r="S2666" s="41">
        <f>(((J2666/60)/60)/24)+DATE(1970,1,1)</f>
        <v>42313.02542824074</v>
      </c>
      <c r="T2666" s="42">
        <f>(((I2666/60)/60)/24)+DATE(1970,1,1)</f>
        <v>42347.290972222225</v>
      </c>
    </row>
    <row r="2667" spans="1:20" customFormat="1" ht="43.5" x14ac:dyDescent="0.35">
      <c r="A2667" s="9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3" t="s">
        <v>8219</v>
      </c>
      <c r="G2667" s="3" t="s">
        <v>8224</v>
      </c>
      <c r="H2667" s="3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3" t="s">
        <v>8302</v>
      </c>
      <c r="O2667" s="12">
        <f>E2667/D2667</f>
        <v>1.2314285714285715</v>
      </c>
      <c r="P2667" s="22">
        <f>IF(ISERROR(E2667/L2667),0,E2667/L2667)</f>
        <v>93.695652173913047</v>
      </c>
      <c r="Q2667" s="1" t="s">
        <v>8317</v>
      </c>
      <c r="R2667" s="39" t="s">
        <v>8348</v>
      </c>
      <c r="S2667" s="41">
        <f>(((J2667/60)/60)/24)+DATE(1970,1,1)</f>
        <v>42083.895532407405</v>
      </c>
      <c r="T2667" s="42">
        <f>(((I2667/60)/60)/24)+DATE(1970,1,1)</f>
        <v>42128.895532407405</v>
      </c>
    </row>
    <row r="2668" spans="1:20" customFormat="1" ht="43.5" x14ac:dyDescent="0.35">
      <c r="A2668" s="9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3" t="s">
        <v>8219</v>
      </c>
      <c r="G2668" s="3" t="s">
        <v>8224</v>
      </c>
      <c r="H2668" s="3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3" t="s">
        <v>8302</v>
      </c>
      <c r="O2668" s="12">
        <f>E2668/D2668</f>
        <v>1.592951</v>
      </c>
      <c r="P2668" s="22">
        <f>IF(ISERROR(E2668/L2668),0,E2668/L2668)</f>
        <v>77.327718446601949</v>
      </c>
      <c r="Q2668" s="1" t="s">
        <v>8317</v>
      </c>
      <c r="R2668" s="39" t="s">
        <v>8348</v>
      </c>
      <c r="S2668" s="41">
        <f>(((J2668/60)/60)/24)+DATE(1970,1,1)</f>
        <v>42235.764340277776</v>
      </c>
      <c r="T2668" s="42">
        <f>(((I2668/60)/60)/24)+DATE(1970,1,1)</f>
        <v>42272.875</v>
      </c>
    </row>
    <row r="2669" spans="1:20" customFormat="1" ht="43.5" x14ac:dyDescent="0.35">
      <c r="A2669" s="9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3" t="s">
        <v>8219</v>
      </c>
      <c r="G2669" s="3" t="s">
        <v>8224</v>
      </c>
      <c r="H2669" s="3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3" t="s">
        <v>8302</v>
      </c>
      <c r="O2669" s="12">
        <f>E2669/D2669</f>
        <v>1.1066666666666667</v>
      </c>
      <c r="P2669" s="22">
        <f>IF(ISERROR(E2669/L2669),0,E2669/L2669)</f>
        <v>92.222222222222229</v>
      </c>
      <c r="Q2669" s="1" t="s">
        <v>8317</v>
      </c>
      <c r="R2669" s="39" t="s">
        <v>8348</v>
      </c>
      <c r="S2669" s="41">
        <f>(((J2669/60)/60)/24)+DATE(1970,1,1)</f>
        <v>42380.926111111112</v>
      </c>
      <c r="T2669" s="42">
        <f>(((I2669/60)/60)/24)+DATE(1970,1,1)</f>
        <v>42410.926111111112</v>
      </c>
    </row>
    <row r="2670" spans="1:20" customFormat="1" ht="29" x14ac:dyDescent="0.35">
      <c r="A2670" s="9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3" t="s">
        <v>8219</v>
      </c>
      <c r="G2670" s="3" t="s">
        <v>8229</v>
      </c>
      <c r="H2670" s="3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3" t="s">
        <v>8302</v>
      </c>
      <c r="O2670" s="12">
        <f>E2670/D2670</f>
        <v>1.7070000000000001</v>
      </c>
      <c r="P2670" s="22">
        <f>IF(ISERROR(E2670/L2670),0,E2670/L2670)</f>
        <v>60.964285714285715</v>
      </c>
      <c r="Q2670" s="1" t="s">
        <v>8317</v>
      </c>
      <c r="R2670" s="39" t="s">
        <v>8348</v>
      </c>
      <c r="S2670" s="41">
        <f>(((J2670/60)/60)/24)+DATE(1970,1,1)</f>
        <v>42275.588715277772</v>
      </c>
      <c r="T2670" s="42">
        <f>(((I2670/60)/60)/24)+DATE(1970,1,1)</f>
        <v>42317.60555555555</v>
      </c>
    </row>
    <row r="2671" spans="1:20" customFormat="1" ht="43.5" x14ac:dyDescent="0.35">
      <c r="A2671" s="9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3" t="s">
        <v>8219</v>
      </c>
      <c r="G2671" s="3" t="s">
        <v>8224</v>
      </c>
      <c r="H2671" s="3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3" t="s">
        <v>8302</v>
      </c>
      <c r="O2671" s="12">
        <f>E2671/D2671</f>
        <v>1.25125</v>
      </c>
      <c r="P2671" s="22">
        <f>IF(ISERROR(E2671/L2671),0,E2671/L2671)</f>
        <v>91</v>
      </c>
      <c r="Q2671" s="1" t="s">
        <v>8317</v>
      </c>
      <c r="R2671" s="39" t="s">
        <v>8348</v>
      </c>
      <c r="S2671" s="41">
        <f>(((J2671/60)/60)/24)+DATE(1970,1,1)</f>
        <v>42319.035833333335</v>
      </c>
      <c r="T2671" s="42">
        <f>(((I2671/60)/60)/24)+DATE(1970,1,1)</f>
        <v>42379.035833333335</v>
      </c>
    </row>
    <row r="2672" spans="1:20" customFormat="1" ht="43.5" x14ac:dyDescent="0.35">
      <c r="A2672" s="9">
        <v>2670</v>
      </c>
      <c r="B2672" s="7" t="s">
        <v>2670</v>
      </c>
      <c r="C2672" s="7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2">
        <f>E2672/D2672</f>
        <v>6.4158609339642042E-2</v>
      </c>
      <c r="P2672" s="22">
        <f>IF(ISERROR(E2672/L2672),0,E2672/L2672)</f>
        <v>41.583333333333336</v>
      </c>
      <c r="Q2672" s="1" t="s">
        <v>8317</v>
      </c>
      <c r="R2672" s="39" t="s">
        <v>8348</v>
      </c>
      <c r="S2672" s="41">
        <f>(((J2672/60)/60)/24)+DATE(1970,1,1)</f>
        <v>41821.020601851851</v>
      </c>
      <c r="T2672" s="42">
        <f>(((I2672/60)/60)/24)+DATE(1970,1,1)</f>
        <v>41849.020601851851</v>
      </c>
    </row>
    <row r="2673" spans="1:20" customFormat="1" ht="43.5" x14ac:dyDescent="0.35">
      <c r="A2673" s="9">
        <v>2671</v>
      </c>
      <c r="B2673" s="7" t="s">
        <v>2671</v>
      </c>
      <c r="C2673" s="7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2">
        <f>E2673/D2673</f>
        <v>0.11344</v>
      </c>
      <c r="P2673" s="22">
        <f>IF(ISERROR(E2673/L2673),0,E2673/L2673)</f>
        <v>33.761904761904759</v>
      </c>
      <c r="Q2673" s="1" t="s">
        <v>8317</v>
      </c>
      <c r="R2673" s="39" t="s">
        <v>8348</v>
      </c>
      <c r="S2673" s="41">
        <f>(((J2673/60)/60)/24)+DATE(1970,1,1)</f>
        <v>41962.749027777783</v>
      </c>
      <c r="T2673" s="42">
        <f>(((I2673/60)/60)/24)+DATE(1970,1,1)</f>
        <v>41992.818055555559</v>
      </c>
    </row>
    <row r="2674" spans="1:20" customFormat="1" ht="43.5" x14ac:dyDescent="0.35">
      <c r="A2674" s="9">
        <v>2672</v>
      </c>
      <c r="B2674" s="7" t="s">
        <v>2672</v>
      </c>
      <c r="C2674" s="7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2">
        <f>E2674/D2674</f>
        <v>0.33189999999999997</v>
      </c>
      <c r="P2674" s="22">
        <f>IF(ISERROR(E2674/L2674),0,E2674/L2674)</f>
        <v>70.61702127659575</v>
      </c>
      <c r="Q2674" s="1" t="s">
        <v>8317</v>
      </c>
      <c r="R2674" s="39" t="s">
        <v>8348</v>
      </c>
      <c r="S2674" s="41">
        <f>(((J2674/60)/60)/24)+DATE(1970,1,1)</f>
        <v>42344.884143518517</v>
      </c>
      <c r="T2674" s="42">
        <f>(((I2674/60)/60)/24)+DATE(1970,1,1)</f>
        <v>42366.25</v>
      </c>
    </row>
    <row r="2675" spans="1:20" customFormat="1" ht="43.5" x14ac:dyDescent="0.35">
      <c r="A2675" s="9">
        <v>2673</v>
      </c>
      <c r="B2675" s="7" t="s">
        <v>2673</v>
      </c>
      <c r="C2675" s="7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2">
        <f>E2675/D2675</f>
        <v>0.27579999999999999</v>
      </c>
      <c r="P2675" s="22">
        <f>IF(ISERROR(E2675/L2675),0,E2675/L2675)</f>
        <v>167.15151515151516</v>
      </c>
      <c r="Q2675" s="1" t="s">
        <v>8317</v>
      </c>
      <c r="R2675" s="39" t="s">
        <v>8348</v>
      </c>
      <c r="S2675" s="41">
        <f>(((J2675/60)/60)/24)+DATE(1970,1,1)</f>
        <v>41912.541655092595</v>
      </c>
      <c r="T2675" s="42">
        <f>(((I2675/60)/60)/24)+DATE(1970,1,1)</f>
        <v>41941.947916666664</v>
      </c>
    </row>
    <row r="2676" spans="1:20" customFormat="1" ht="58" x14ac:dyDescent="0.35">
      <c r="A2676" s="9">
        <v>2674</v>
      </c>
      <c r="B2676" s="7" t="s">
        <v>2674</v>
      </c>
      <c r="C2676" s="7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2">
        <f>E2676/D2676</f>
        <v>0.62839999999999996</v>
      </c>
      <c r="P2676" s="22">
        <f>IF(ISERROR(E2676/L2676),0,E2676/L2676)</f>
        <v>128.61988304093566</v>
      </c>
      <c r="Q2676" s="1" t="s">
        <v>8317</v>
      </c>
      <c r="R2676" s="39" t="s">
        <v>8348</v>
      </c>
      <c r="S2676" s="41">
        <f>(((J2676/60)/60)/24)+DATE(1970,1,1)</f>
        <v>42529.632754629631</v>
      </c>
      <c r="T2676" s="42">
        <f>(((I2676/60)/60)/24)+DATE(1970,1,1)</f>
        <v>42556.207638888889</v>
      </c>
    </row>
    <row r="2677" spans="1:20" customFormat="1" ht="43.5" x14ac:dyDescent="0.35">
      <c r="A2677" s="9">
        <v>2675</v>
      </c>
      <c r="B2677" s="7" t="s">
        <v>2675</v>
      </c>
      <c r="C2677" s="7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2">
        <f>E2677/D2677</f>
        <v>7.5880000000000003E-2</v>
      </c>
      <c r="P2677" s="22">
        <f>IF(ISERROR(E2677/L2677),0,E2677/L2677)</f>
        <v>65.41379310344827</v>
      </c>
      <c r="Q2677" s="1" t="s">
        <v>8317</v>
      </c>
      <c r="R2677" s="39" t="s">
        <v>8348</v>
      </c>
      <c r="S2677" s="41">
        <f>(((J2677/60)/60)/24)+DATE(1970,1,1)</f>
        <v>41923.857511574075</v>
      </c>
      <c r="T2677" s="42">
        <f>(((I2677/60)/60)/24)+DATE(1970,1,1)</f>
        <v>41953.899178240739</v>
      </c>
    </row>
    <row r="2678" spans="1:20" customFormat="1" ht="43.5" x14ac:dyDescent="0.35">
      <c r="A2678" s="9">
        <v>2676</v>
      </c>
      <c r="B2678" s="7" t="s">
        <v>2676</v>
      </c>
      <c r="C2678" s="7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2">
        <f>E2678/D2678</f>
        <v>0.50380952380952382</v>
      </c>
      <c r="P2678" s="22">
        <f>IF(ISERROR(E2678/L2678),0,E2678/L2678)</f>
        <v>117.55555555555556</v>
      </c>
      <c r="Q2678" s="1" t="s">
        <v>8317</v>
      </c>
      <c r="R2678" s="39" t="s">
        <v>8348</v>
      </c>
      <c r="S2678" s="41">
        <f>(((J2678/60)/60)/24)+DATE(1970,1,1)</f>
        <v>42482.624699074076</v>
      </c>
      <c r="T2678" s="42">
        <f>(((I2678/60)/60)/24)+DATE(1970,1,1)</f>
        <v>42512.624699074076</v>
      </c>
    </row>
    <row r="2679" spans="1:20" customFormat="1" ht="43.5" x14ac:dyDescent="0.35">
      <c r="A2679" s="9">
        <v>2677</v>
      </c>
      <c r="B2679" s="7" t="s">
        <v>2677</v>
      </c>
      <c r="C2679" s="7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2">
        <f>E2679/D2679</f>
        <v>0.17512820512820512</v>
      </c>
      <c r="P2679" s="22">
        <f>IF(ISERROR(E2679/L2679),0,E2679/L2679)</f>
        <v>126.48148148148148</v>
      </c>
      <c r="Q2679" s="1" t="s">
        <v>8317</v>
      </c>
      <c r="R2679" s="39" t="s">
        <v>8348</v>
      </c>
      <c r="S2679" s="41">
        <f>(((J2679/60)/60)/24)+DATE(1970,1,1)</f>
        <v>41793.029432870368</v>
      </c>
      <c r="T2679" s="42">
        <f>(((I2679/60)/60)/24)+DATE(1970,1,1)</f>
        <v>41823.029432870368</v>
      </c>
    </row>
    <row r="2680" spans="1:20" customFormat="1" ht="43.5" x14ac:dyDescent="0.35">
      <c r="A2680" s="9">
        <v>2678</v>
      </c>
      <c r="B2680" s="7" t="s">
        <v>2678</v>
      </c>
      <c r="C2680" s="7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2">
        <f>E2680/D2680</f>
        <v>1.3750000000000001E-4</v>
      </c>
      <c r="P2680" s="22">
        <f>IF(ISERROR(E2680/L2680),0,E2680/L2680)</f>
        <v>550</v>
      </c>
      <c r="Q2680" s="1" t="s">
        <v>8317</v>
      </c>
      <c r="R2680" s="39" t="s">
        <v>8348</v>
      </c>
      <c r="S2680" s="41">
        <f>(((J2680/60)/60)/24)+DATE(1970,1,1)</f>
        <v>42241.798206018517</v>
      </c>
      <c r="T2680" s="42">
        <f>(((I2680/60)/60)/24)+DATE(1970,1,1)</f>
        <v>42271.798206018517</v>
      </c>
    </row>
    <row r="2681" spans="1:20" customFormat="1" ht="43.5" x14ac:dyDescent="0.35">
      <c r="A2681" s="9">
        <v>2679</v>
      </c>
      <c r="B2681" s="7" t="s">
        <v>2679</v>
      </c>
      <c r="C2681" s="7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2">
        <f>E2681/D2681</f>
        <v>3.3E-3</v>
      </c>
      <c r="P2681" s="22">
        <f>IF(ISERROR(E2681/L2681),0,E2681/L2681)</f>
        <v>44</v>
      </c>
      <c r="Q2681" s="1" t="s">
        <v>8317</v>
      </c>
      <c r="R2681" s="39" t="s">
        <v>8348</v>
      </c>
      <c r="S2681" s="41">
        <f>(((J2681/60)/60)/24)+DATE(1970,1,1)</f>
        <v>42033.001087962963</v>
      </c>
      <c r="T2681" s="42">
        <f>(((I2681/60)/60)/24)+DATE(1970,1,1)</f>
        <v>42063.001087962963</v>
      </c>
    </row>
    <row r="2682" spans="1:20" customFormat="1" x14ac:dyDescent="0.35">
      <c r="A2682" s="9">
        <v>2680</v>
      </c>
      <c r="B2682" s="7" t="s">
        <v>2680</v>
      </c>
      <c r="C2682" s="7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2">
        <f>E2682/D2682</f>
        <v>8.6250000000000007E-3</v>
      </c>
      <c r="P2682" s="22">
        <f>IF(ISERROR(E2682/L2682),0,E2682/L2682)</f>
        <v>69</v>
      </c>
      <c r="Q2682" s="1" t="s">
        <v>8317</v>
      </c>
      <c r="R2682" s="39" t="s">
        <v>8348</v>
      </c>
      <c r="S2682" s="41">
        <f>(((J2682/60)/60)/24)+DATE(1970,1,1)</f>
        <v>42436.211701388893</v>
      </c>
      <c r="T2682" s="42">
        <f>(((I2682/60)/60)/24)+DATE(1970,1,1)</f>
        <v>42466.170034722221</v>
      </c>
    </row>
    <row r="2683" spans="1:20" customFormat="1" ht="43.5" x14ac:dyDescent="0.35">
      <c r="A2683" s="9">
        <v>2681</v>
      </c>
      <c r="B2683" s="7" t="s">
        <v>2681</v>
      </c>
      <c r="C2683" s="7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2">
        <f>E2683/D2683</f>
        <v>6.875E-3</v>
      </c>
      <c r="P2683" s="22">
        <f>IF(ISERROR(E2683/L2683),0,E2683/L2683)</f>
        <v>27.5</v>
      </c>
      <c r="Q2683" s="1" t="s">
        <v>8330</v>
      </c>
      <c r="R2683" s="39" t="s">
        <v>8331</v>
      </c>
      <c r="S2683" s="41">
        <f>(((J2683/60)/60)/24)+DATE(1970,1,1)</f>
        <v>41805.895254629628</v>
      </c>
      <c r="T2683" s="42">
        <f>(((I2683/60)/60)/24)+DATE(1970,1,1)</f>
        <v>41830.895254629628</v>
      </c>
    </row>
    <row r="2684" spans="1:20" customFormat="1" ht="43.5" x14ac:dyDescent="0.35">
      <c r="A2684" s="9">
        <v>2682</v>
      </c>
      <c r="B2684" s="7" t="s">
        <v>2682</v>
      </c>
      <c r="C2684" s="7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2">
        <f>E2684/D2684</f>
        <v>0.28299999999999997</v>
      </c>
      <c r="P2684" s="22">
        <f>IF(ISERROR(E2684/L2684),0,E2684/L2684)</f>
        <v>84.9</v>
      </c>
      <c r="Q2684" s="1" t="s">
        <v>8330</v>
      </c>
      <c r="R2684" s="39" t="s">
        <v>8331</v>
      </c>
      <c r="S2684" s="41">
        <f>(((J2684/60)/60)/24)+DATE(1970,1,1)</f>
        <v>41932.871990740743</v>
      </c>
      <c r="T2684" s="42">
        <f>(((I2684/60)/60)/24)+DATE(1970,1,1)</f>
        <v>41965.249305555553</v>
      </c>
    </row>
    <row r="2685" spans="1:20" customFormat="1" ht="43.5" x14ac:dyDescent="0.35">
      <c r="A2685" s="9">
        <v>2683</v>
      </c>
      <c r="B2685" s="7" t="s">
        <v>2683</v>
      </c>
      <c r="C2685" s="7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2">
        <f>E2685/D2685</f>
        <v>2.3999999999999998E-3</v>
      </c>
      <c r="P2685" s="22">
        <f>IF(ISERROR(E2685/L2685),0,E2685/L2685)</f>
        <v>12</v>
      </c>
      <c r="Q2685" s="1" t="s">
        <v>8330</v>
      </c>
      <c r="R2685" s="39" t="s">
        <v>8331</v>
      </c>
      <c r="S2685" s="41">
        <f>(((J2685/60)/60)/24)+DATE(1970,1,1)</f>
        <v>42034.75509259259</v>
      </c>
      <c r="T2685" s="42">
        <f>(((I2685/60)/60)/24)+DATE(1970,1,1)</f>
        <v>42064.75509259259</v>
      </c>
    </row>
    <row r="2686" spans="1:20" customFormat="1" ht="43.5" x14ac:dyDescent="0.35">
      <c r="A2686" s="9">
        <v>2684</v>
      </c>
      <c r="B2686" s="7" t="s">
        <v>2684</v>
      </c>
      <c r="C2686" s="7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2">
        <f>E2686/D2686</f>
        <v>1.1428571428571429E-2</v>
      </c>
      <c r="P2686" s="22">
        <f>IF(ISERROR(E2686/L2686),0,E2686/L2686)</f>
        <v>200</v>
      </c>
      <c r="Q2686" s="1" t="s">
        <v>8330</v>
      </c>
      <c r="R2686" s="39" t="s">
        <v>8331</v>
      </c>
      <c r="S2686" s="41">
        <f>(((J2686/60)/60)/24)+DATE(1970,1,1)</f>
        <v>41820.914641203701</v>
      </c>
      <c r="T2686" s="42">
        <f>(((I2686/60)/60)/24)+DATE(1970,1,1)</f>
        <v>41860.914641203701</v>
      </c>
    </row>
    <row r="2687" spans="1:20" customFormat="1" ht="43.5" x14ac:dyDescent="0.35">
      <c r="A2687" s="9">
        <v>2685</v>
      </c>
      <c r="B2687" s="7" t="s">
        <v>2685</v>
      </c>
      <c r="C2687" s="7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2">
        <f>E2687/D2687</f>
        <v>2.0000000000000001E-4</v>
      </c>
      <c r="P2687" s="22">
        <f>IF(ISERROR(E2687/L2687),0,E2687/L2687)</f>
        <v>10</v>
      </c>
      <c r="Q2687" s="1" t="s">
        <v>8330</v>
      </c>
      <c r="R2687" s="39" t="s">
        <v>8331</v>
      </c>
      <c r="S2687" s="41">
        <f>(((J2687/60)/60)/24)+DATE(1970,1,1)</f>
        <v>42061.69594907407</v>
      </c>
      <c r="T2687" s="42">
        <f>(((I2687/60)/60)/24)+DATE(1970,1,1)</f>
        <v>42121.654282407413</v>
      </c>
    </row>
    <row r="2688" spans="1:20" customFormat="1" ht="43.5" x14ac:dyDescent="0.35">
      <c r="A2688" s="9">
        <v>2686</v>
      </c>
      <c r="B2688" s="7" t="s">
        <v>2686</v>
      </c>
      <c r="C2688" s="7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2">
        <f>E2688/D2688</f>
        <v>0</v>
      </c>
      <c r="P2688" s="22">
        <f>IF(ISERROR(E2688/L2688),0,E2688/L2688)</f>
        <v>0</v>
      </c>
      <c r="Q2688" s="1" t="s">
        <v>8330</v>
      </c>
      <c r="R2688" s="39" t="s">
        <v>8331</v>
      </c>
      <c r="S2688" s="41">
        <f>(((J2688/60)/60)/24)+DATE(1970,1,1)</f>
        <v>41892.974803240737</v>
      </c>
      <c r="T2688" s="42">
        <f>(((I2688/60)/60)/24)+DATE(1970,1,1)</f>
        <v>41912.974803240737</v>
      </c>
    </row>
    <row r="2689" spans="1:20" customFormat="1" ht="29" x14ac:dyDescent="0.35">
      <c r="A2689" s="9">
        <v>2687</v>
      </c>
      <c r="B2689" s="7" t="s">
        <v>2687</v>
      </c>
      <c r="C2689" s="7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2">
        <f>E2689/D2689</f>
        <v>0</v>
      </c>
      <c r="P2689" s="22">
        <f>IF(ISERROR(E2689/L2689),0,E2689/L2689)</f>
        <v>0</v>
      </c>
      <c r="Q2689" s="1" t="s">
        <v>8330</v>
      </c>
      <c r="R2689" s="39" t="s">
        <v>8331</v>
      </c>
      <c r="S2689" s="41">
        <f>(((J2689/60)/60)/24)+DATE(1970,1,1)</f>
        <v>42154.64025462963</v>
      </c>
      <c r="T2689" s="42">
        <f>(((I2689/60)/60)/24)+DATE(1970,1,1)</f>
        <v>42184.64025462963</v>
      </c>
    </row>
    <row r="2690" spans="1:20" customFormat="1" ht="29" x14ac:dyDescent="0.35">
      <c r="A2690" s="9">
        <v>2688</v>
      </c>
      <c r="B2690" s="7" t="s">
        <v>2688</v>
      </c>
      <c r="C2690" s="7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2">
        <f>E2690/D2690</f>
        <v>1.48E-3</v>
      </c>
      <c r="P2690" s="22">
        <f>IF(ISERROR(E2690/L2690),0,E2690/L2690)</f>
        <v>5.2857142857142856</v>
      </c>
      <c r="Q2690" s="1" t="s">
        <v>8330</v>
      </c>
      <c r="R2690" s="39" t="s">
        <v>8331</v>
      </c>
      <c r="S2690" s="41">
        <f>(((J2690/60)/60)/24)+DATE(1970,1,1)</f>
        <v>42028.118865740747</v>
      </c>
      <c r="T2690" s="42">
        <f>(((I2690/60)/60)/24)+DATE(1970,1,1)</f>
        <v>42059.125</v>
      </c>
    </row>
    <row r="2691" spans="1:20" customFormat="1" ht="43.5" x14ac:dyDescent="0.35">
      <c r="A2691" s="9">
        <v>2689</v>
      </c>
      <c r="B2691" s="7" t="s">
        <v>2689</v>
      </c>
      <c r="C2691" s="7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2">
        <f>E2691/D2691</f>
        <v>2.8571428571428571E-5</v>
      </c>
      <c r="P2691" s="22">
        <f>IF(ISERROR(E2691/L2691),0,E2691/L2691)</f>
        <v>1</v>
      </c>
      <c r="Q2691" s="1" t="s">
        <v>8330</v>
      </c>
      <c r="R2691" s="39" t="s">
        <v>8331</v>
      </c>
      <c r="S2691" s="41">
        <f>(((J2691/60)/60)/24)+DATE(1970,1,1)</f>
        <v>42551.961689814809</v>
      </c>
      <c r="T2691" s="42">
        <f>(((I2691/60)/60)/24)+DATE(1970,1,1)</f>
        <v>42581.961689814809</v>
      </c>
    </row>
    <row r="2692" spans="1:20" customFormat="1" ht="43.5" x14ac:dyDescent="0.35">
      <c r="A2692" s="9">
        <v>2690</v>
      </c>
      <c r="B2692" s="7" t="s">
        <v>2690</v>
      </c>
      <c r="C2692" s="7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2">
        <f>E2692/D2692</f>
        <v>0.107325</v>
      </c>
      <c r="P2692" s="22">
        <f>IF(ISERROR(E2692/L2692),0,E2692/L2692)</f>
        <v>72.762711864406782</v>
      </c>
      <c r="Q2692" s="1" t="s">
        <v>8330</v>
      </c>
      <c r="R2692" s="39" t="s">
        <v>8331</v>
      </c>
      <c r="S2692" s="41">
        <f>(((J2692/60)/60)/24)+DATE(1970,1,1)</f>
        <v>42113.105046296296</v>
      </c>
      <c r="T2692" s="42">
        <f>(((I2692/60)/60)/24)+DATE(1970,1,1)</f>
        <v>42158.105046296296</v>
      </c>
    </row>
    <row r="2693" spans="1:20" customFormat="1" ht="29" x14ac:dyDescent="0.35">
      <c r="A2693" s="9">
        <v>2691</v>
      </c>
      <c r="B2693" s="7" t="s">
        <v>2691</v>
      </c>
      <c r="C2693" s="7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2">
        <f>E2693/D2693</f>
        <v>5.3846153846153844E-4</v>
      </c>
      <c r="P2693" s="22">
        <f>IF(ISERROR(E2693/L2693),0,E2693/L2693)</f>
        <v>17.5</v>
      </c>
      <c r="Q2693" s="1" t="s">
        <v>8330</v>
      </c>
      <c r="R2693" s="39" t="s">
        <v>8331</v>
      </c>
      <c r="S2693" s="41">
        <f>(((J2693/60)/60)/24)+DATE(1970,1,1)</f>
        <v>42089.724039351851</v>
      </c>
      <c r="T2693" s="42">
        <f>(((I2693/60)/60)/24)+DATE(1970,1,1)</f>
        <v>42134.724039351851</v>
      </c>
    </row>
    <row r="2694" spans="1:20" customFormat="1" ht="43.5" x14ac:dyDescent="0.35">
      <c r="A2694" s="9">
        <v>2692</v>
      </c>
      <c r="B2694" s="7" t="s">
        <v>2692</v>
      </c>
      <c r="C2694" s="7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2">
        <f>E2694/D2694</f>
        <v>7.1428571428571426E-3</v>
      </c>
      <c r="P2694" s="22">
        <f>IF(ISERROR(E2694/L2694),0,E2694/L2694)</f>
        <v>25</v>
      </c>
      <c r="Q2694" s="1" t="s">
        <v>8330</v>
      </c>
      <c r="R2694" s="39" t="s">
        <v>8331</v>
      </c>
      <c r="S2694" s="41">
        <f>(((J2694/60)/60)/24)+DATE(1970,1,1)</f>
        <v>42058.334027777775</v>
      </c>
      <c r="T2694" s="42">
        <f>(((I2694/60)/60)/24)+DATE(1970,1,1)</f>
        <v>42088.292361111111</v>
      </c>
    </row>
    <row r="2695" spans="1:20" customFormat="1" ht="43.5" x14ac:dyDescent="0.35">
      <c r="A2695" s="9">
        <v>2693</v>
      </c>
      <c r="B2695" s="7" t="s">
        <v>2693</v>
      </c>
      <c r="C2695" s="7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2">
        <f>E2695/D2695</f>
        <v>8.0000000000000002E-3</v>
      </c>
      <c r="P2695" s="22">
        <f>IF(ISERROR(E2695/L2695),0,E2695/L2695)</f>
        <v>13.333333333333334</v>
      </c>
      <c r="Q2695" s="1" t="s">
        <v>8330</v>
      </c>
      <c r="R2695" s="39" t="s">
        <v>8331</v>
      </c>
      <c r="S2695" s="41">
        <f>(((J2695/60)/60)/24)+DATE(1970,1,1)</f>
        <v>41834.138495370367</v>
      </c>
      <c r="T2695" s="42">
        <f>(((I2695/60)/60)/24)+DATE(1970,1,1)</f>
        <v>41864.138495370367</v>
      </c>
    </row>
    <row r="2696" spans="1:20" customFormat="1" ht="43.5" x14ac:dyDescent="0.35">
      <c r="A2696" s="9">
        <v>2694</v>
      </c>
      <c r="B2696" s="7" t="s">
        <v>2694</v>
      </c>
      <c r="C2696" s="7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2">
        <f>E2696/D2696</f>
        <v>3.3333333333333335E-5</v>
      </c>
      <c r="P2696" s="22">
        <f>IF(ISERROR(E2696/L2696),0,E2696/L2696)</f>
        <v>1</v>
      </c>
      <c r="Q2696" s="1" t="s">
        <v>8330</v>
      </c>
      <c r="R2696" s="39" t="s">
        <v>8331</v>
      </c>
      <c r="S2696" s="41">
        <f>(((J2696/60)/60)/24)+DATE(1970,1,1)</f>
        <v>41878.140497685185</v>
      </c>
      <c r="T2696" s="42">
        <f>(((I2696/60)/60)/24)+DATE(1970,1,1)</f>
        <v>41908.140497685185</v>
      </c>
    </row>
    <row r="2697" spans="1:20" customFormat="1" ht="29" x14ac:dyDescent="0.35">
      <c r="A2697" s="9">
        <v>2695</v>
      </c>
      <c r="B2697" s="7" t="s">
        <v>2695</v>
      </c>
      <c r="C2697" s="7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2">
        <f>E2697/D2697</f>
        <v>4.7333333333333333E-3</v>
      </c>
      <c r="P2697" s="22">
        <f>IF(ISERROR(E2697/L2697),0,E2697/L2697)</f>
        <v>23.666666666666668</v>
      </c>
      <c r="Q2697" s="1" t="s">
        <v>8330</v>
      </c>
      <c r="R2697" s="39" t="s">
        <v>8331</v>
      </c>
      <c r="S2697" s="41">
        <f>(((J2697/60)/60)/24)+DATE(1970,1,1)</f>
        <v>42048.181921296295</v>
      </c>
      <c r="T2697" s="42">
        <f>(((I2697/60)/60)/24)+DATE(1970,1,1)</f>
        <v>42108.14025462963</v>
      </c>
    </row>
    <row r="2698" spans="1:20" customFormat="1" ht="43.5" x14ac:dyDescent="0.35">
      <c r="A2698" s="9">
        <v>2696</v>
      </c>
      <c r="B2698" s="7" t="s">
        <v>2696</v>
      </c>
      <c r="C2698" s="7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2">
        <f>E2698/D2698</f>
        <v>5.6500000000000002E-2</v>
      </c>
      <c r="P2698" s="22">
        <f>IF(ISERROR(E2698/L2698),0,E2698/L2698)</f>
        <v>89.21052631578948</v>
      </c>
      <c r="Q2698" s="1" t="s">
        <v>8330</v>
      </c>
      <c r="R2698" s="39" t="s">
        <v>8331</v>
      </c>
      <c r="S2698" s="41">
        <f>(((J2698/60)/60)/24)+DATE(1970,1,1)</f>
        <v>41964.844444444447</v>
      </c>
      <c r="T2698" s="42">
        <f>(((I2698/60)/60)/24)+DATE(1970,1,1)</f>
        <v>41998.844444444447</v>
      </c>
    </row>
    <row r="2699" spans="1:20" customFormat="1" ht="29" x14ac:dyDescent="0.35">
      <c r="A2699" s="9">
        <v>2697</v>
      </c>
      <c r="B2699" s="7" t="s">
        <v>2697</v>
      </c>
      <c r="C2699" s="7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2">
        <f>E2699/D2699</f>
        <v>0.26352173913043481</v>
      </c>
      <c r="P2699" s="22">
        <f>IF(ISERROR(E2699/L2699),0,E2699/L2699)</f>
        <v>116.55769230769231</v>
      </c>
      <c r="Q2699" s="1" t="s">
        <v>8330</v>
      </c>
      <c r="R2699" s="39" t="s">
        <v>8331</v>
      </c>
      <c r="S2699" s="41">
        <f>(((J2699/60)/60)/24)+DATE(1970,1,1)</f>
        <v>42187.940081018518</v>
      </c>
      <c r="T2699" s="42">
        <f>(((I2699/60)/60)/24)+DATE(1970,1,1)</f>
        <v>42218.916666666672</v>
      </c>
    </row>
    <row r="2700" spans="1:20" customFormat="1" ht="43.5" x14ac:dyDescent="0.35">
      <c r="A2700" s="9">
        <v>2698</v>
      </c>
      <c r="B2700" s="7" t="s">
        <v>2698</v>
      </c>
      <c r="C2700" s="7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2">
        <f>E2700/D2700</f>
        <v>3.2512500000000002E-3</v>
      </c>
      <c r="P2700" s="22">
        <f>IF(ISERROR(E2700/L2700),0,E2700/L2700)</f>
        <v>13.005000000000001</v>
      </c>
      <c r="Q2700" s="1" t="s">
        <v>8330</v>
      </c>
      <c r="R2700" s="39" t="s">
        <v>8331</v>
      </c>
      <c r="S2700" s="41">
        <f>(((J2700/60)/60)/24)+DATE(1970,1,1)</f>
        <v>41787.898240740738</v>
      </c>
      <c r="T2700" s="42">
        <f>(((I2700/60)/60)/24)+DATE(1970,1,1)</f>
        <v>41817.898240740738</v>
      </c>
    </row>
    <row r="2701" spans="1:20" customFormat="1" ht="43.5" x14ac:dyDescent="0.35">
      <c r="A2701" s="9">
        <v>2699</v>
      </c>
      <c r="B2701" s="7" t="s">
        <v>2699</v>
      </c>
      <c r="C2701" s="7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2">
        <f>E2701/D2701</f>
        <v>0</v>
      </c>
      <c r="P2701" s="22">
        <f>IF(ISERROR(E2701/L2701),0,E2701/L2701)</f>
        <v>0</v>
      </c>
      <c r="Q2701" s="1" t="s">
        <v>8330</v>
      </c>
      <c r="R2701" s="39" t="s">
        <v>8331</v>
      </c>
      <c r="S2701" s="41">
        <f>(((J2701/60)/60)/24)+DATE(1970,1,1)</f>
        <v>41829.896562499998</v>
      </c>
      <c r="T2701" s="42">
        <f>(((I2701/60)/60)/24)+DATE(1970,1,1)</f>
        <v>41859.896562499998</v>
      </c>
    </row>
    <row r="2702" spans="1:20" customFormat="1" ht="43.5" x14ac:dyDescent="0.35">
      <c r="A2702" s="9">
        <v>2700</v>
      </c>
      <c r="B2702" s="7" t="s">
        <v>2700</v>
      </c>
      <c r="C2702" s="7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2">
        <f>E2702/D2702</f>
        <v>7.0007000700070005E-3</v>
      </c>
      <c r="P2702" s="22">
        <f>IF(ISERROR(E2702/L2702),0,E2702/L2702)</f>
        <v>17.5</v>
      </c>
      <c r="Q2702" s="1" t="s">
        <v>8330</v>
      </c>
      <c r="R2702" s="39" t="s">
        <v>8331</v>
      </c>
      <c r="S2702" s="41">
        <f>(((J2702/60)/60)/24)+DATE(1970,1,1)</f>
        <v>41870.87467592593</v>
      </c>
      <c r="T2702" s="42">
        <f>(((I2702/60)/60)/24)+DATE(1970,1,1)</f>
        <v>41900.87467592593</v>
      </c>
    </row>
    <row r="2703" spans="1:20" customFormat="1" ht="43.5" x14ac:dyDescent="0.35">
      <c r="A2703" s="9">
        <v>2701</v>
      </c>
      <c r="B2703" s="7" t="s">
        <v>2701</v>
      </c>
      <c r="C2703" s="7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2">
        <f>E2703/D2703</f>
        <v>0.46176470588235297</v>
      </c>
      <c r="P2703" s="22">
        <f>IF(ISERROR(E2703/L2703),0,E2703/L2703)</f>
        <v>34.130434782608695</v>
      </c>
      <c r="Q2703" s="1" t="s">
        <v>8344</v>
      </c>
      <c r="R2703" s="39" t="s">
        <v>8346</v>
      </c>
      <c r="S2703" s="41">
        <f>(((J2703/60)/60)/24)+DATE(1970,1,1)</f>
        <v>42801.774699074071</v>
      </c>
      <c r="T2703" s="42">
        <f>(((I2703/60)/60)/24)+DATE(1970,1,1)</f>
        <v>42832.733032407406</v>
      </c>
    </row>
    <row r="2704" spans="1:20" customFormat="1" ht="43.5" x14ac:dyDescent="0.35">
      <c r="A2704" s="9">
        <v>2702</v>
      </c>
      <c r="B2704" s="7" t="s">
        <v>2702</v>
      </c>
      <c r="C2704" s="7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2">
        <f>E2704/D2704</f>
        <v>0.34410000000000002</v>
      </c>
      <c r="P2704" s="22">
        <f>IF(ISERROR(E2704/L2704),0,E2704/L2704)</f>
        <v>132.34615384615384</v>
      </c>
      <c r="Q2704" s="1" t="s">
        <v>8344</v>
      </c>
      <c r="R2704" s="39" t="s">
        <v>8346</v>
      </c>
      <c r="S2704" s="41">
        <f>(((J2704/60)/60)/24)+DATE(1970,1,1)</f>
        <v>42800.801817129628</v>
      </c>
      <c r="T2704" s="42">
        <f>(((I2704/60)/60)/24)+DATE(1970,1,1)</f>
        <v>42830.760150462964</v>
      </c>
    </row>
    <row r="2705" spans="1:20" customFormat="1" ht="29" x14ac:dyDescent="0.35">
      <c r="A2705" s="9">
        <v>2703</v>
      </c>
      <c r="B2705" s="7" t="s">
        <v>2703</v>
      </c>
      <c r="C2705" s="7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2">
        <f>E2705/D2705</f>
        <v>1.0375000000000001</v>
      </c>
      <c r="P2705" s="22">
        <f>IF(ISERROR(E2705/L2705),0,E2705/L2705)</f>
        <v>922.22222222222217</v>
      </c>
      <c r="Q2705" s="1" t="s">
        <v>8344</v>
      </c>
      <c r="R2705" s="39" t="s">
        <v>8346</v>
      </c>
      <c r="S2705" s="41">
        <f>(((J2705/60)/60)/24)+DATE(1970,1,1)</f>
        <v>42756.690162037034</v>
      </c>
      <c r="T2705" s="42">
        <f>(((I2705/60)/60)/24)+DATE(1970,1,1)</f>
        <v>42816.648495370369</v>
      </c>
    </row>
    <row r="2706" spans="1:20" customFormat="1" ht="43.5" x14ac:dyDescent="0.35">
      <c r="A2706" s="9">
        <v>2704</v>
      </c>
      <c r="B2706" s="7" t="s">
        <v>2704</v>
      </c>
      <c r="C2706" s="7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2">
        <f>E2706/D2706</f>
        <v>6.0263157894736845E-2</v>
      </c>
      <c r="P2706" s="22">
        <f>IF(ISERROR(E2706/L2706),0,E2706/L2706)</f>
        <v>163.57142857142858</v>
      </c>
      <c r="Q2706" s="1" t="s">
        <v>8344</v>
      </c>
      <c r="R2706" s="39" t="s">
        <v>8346</v>
      </c>
      <c r="S2706" s="41">
        <f>(((J2706/60)/60)/24)+DATE(1970,1,1)</f>
        <v>42787.862430555557</v>
      </c>
      <c r="T2706" s="42">
        <f>(((I2706/60)/60)/24)+DATE(1970,1,1)</f>
        <v>42830.820763888885</v>
      </c>
    </row>
    <row r="2707" spans="1:20" customFormat="1" ht="29" x14ac:dyDescent="0.35">
      <c r="A2707" s="9">
        <v>2705</v>
      </c>
      <c r="B2707" s="7" t="s">
        <v>2705</v>
      </c>
      <c r="C2707" s="7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2">
        <f>E2707/D2707</f>
        <v>0.10539393939393939</v>
      </c>
      <c r="P2707" s="22">
        <f>IF(ISERROR(E2707/L2707),0,E2707/L2707)</f>
        <v>217.375</v>
      </c>
      <c r="Q2707" s="1" t="s">
        <v>8344</v>
      </c>
      <c r="R2707" s="39" t="s">
        <v>8346</v>
      </c>
      <c r="S2707" s="41">
        <f>(((J2707/60)/60)/24)+DATE(1970,1,1)</f>
        <v>42773.916180555556</v>
      </c>
      <c r="T2707" s="42">
        <f>(((I2707/60)/60)/24)+DATE(1970,1,1)</f>
        <v>42818.874513888892</v>
      </c>
    </row>
    <row r="2708" spans="1:20" customFormat="1" ht="43.5" x14ac:dyDescent="0.35">
      <c r="A2708" s="9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3" t="s">
        <v>8219</v>
      </c>
      <c r="G2708" s="3" t="s">
        <v>8224</v>
      </c>
      <c r="H2708" s="3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3" t="s">
        <v>8303</v>
      </c>
      <c r="O2708" s="12">
        <f>E2708/D2708</f>
        <v>1.1229714285714285</v>
      </c>
      <c r="P2708" s="22">
        <f>IF(ISERROR(E2708/L2708),0,E2708/L2708)</f>
        <v>149.44486692015209</v>
      </c>
      <c r="Q2708" s="1" t="s">
        <v>8344</v>
      </c>
      <c r="R2708" s="39" t="s">
        <v>8346</v>
      </c>
      <c r="S2708" s="41">
        <f>(((J2708/60)/60)/24)+DATE(1970,1,1)</f>
        <v>41899.294942129629</v>
      </c>
      <c r="T2708" s="42">
        <f>(((I2708/60)/60)/24)+DATE(1970,1,1)</f>
        <v>41928.290972222225</v>
      </c>
    </row>
    <row r="2709" spans="1:20" customFormat="1" ht="43.5" x14ac:dyDescent="0.35">
      <c r="A2709" s="9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3" t="s">
        <v>8219</v>
      </c>
      <c r="G2709" s="3" t="s">
        <v>8224</v>
      </c>
      <c r="H2709" s="3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3" t="s">
        <v>8303</v>
      </c>
      <c r="O2709" s="12">
        <f>E2709/D2709</f>
        <v>3.50844625</v>
      </c>
      <c r="P2709" s="22">
        <f>IF(ISERROR(E2709/L2709),0,E2709/L2709)</f>
        <v>71.237487309644663</v>
      </c>
      <c r="Q2709" s="1" t="s">
        <v>8344</v>
      </c>
      <c r="R2709" s="39" t="s">
        <v>8346</v>
      </c>
      <c r="S2709" s="41">
        <f>(((J2709/60)/60)/24)+DATE(1970,1,1)</f>
        <v>41391.782905092594</v>
      </c>
      <c r="T2709" s="42">
        <f>(((I2709/60)/60)/24)+DATE(1970,1,1)</f>
        <v>41421.290972222225</v>
      </c>
    </row>
    <row r="2710" spans="1:20" customFormat="1" ht="43.5" x14ac:dyDescent="0.35">
      <c r="A2710" s="9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3" t="s">
        <v>8219</v>
      </c>
      <c r="G2710" s="3" t="s">
        <v>8225</v>
      </c>
      <c r="H2710" s="3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3" t="s">
        <v>8303</v>
      </c>
      <c r="O2710" s="12">
        <f>E2710/D2710</f>
        <v>2.3321535</v>
      </c>
      <c r="P2710" s="22">
        <f>IF(ISERROR(E2710/L2710),0,E2710/L2710)</f>
        <v>44.464318398474738</v>
      </c>
      <c r="Q2710" s="1" t="s">
        <v>8344</v>
      </c>
      <c r="R2710" s="39" t="s">
        <v>8346</v>
      </c>
      <c r="S2710" s="41">
        <f>(((J2710/60)/60)/24)+DATE(1970,1,1)</f>
        <v>42512.698217592595</v>
      </c>
      <c r="T2710" s="42">
        <f>(((I2710/60)/60)/24)+DATE(1970,1,1)</f>
        <v>42572.698217592595</v>
      </c>
    </row>
    <row r="2711" spans="1:20" customFormat="1" ht="43.5" x14ac:dyDescent="0.35">
      <c r="A2711" s="9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3" t="s">
        <v>8219</v>
      </c>
      <c r="G2711" s="3" t="s">
        <v>8224</v>
      </c>
      <c r="H2711" s="3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3" t="s">
        <v>8303</v>
      </c>
      <c r="O2711" s="12">
        <f>E2711/D2711</f>
        <v>1.01606</v>
      </c>
      <c r="P2711" s="22">
        <f>IF(ISERROR(E2711/L2711),0,E2711/L2711)</f>
        <v>164.94480519480518</v>
      </c>
      <c r="Q2711" s="1" t="s">
        <v>8344</v>
      </c>
      <c r="R2711" s="39" t="s">
        <v>8346</v>
      </c>
      <c r="S2711" s="41">
        <f>(((J2711/60)/60)/24)+DATE(1970,1,1)</f>
        <v>42612.149780092594</v>
      </c>
      <c r="T2711" s="42">
        <f>(((I2711/60)/60)/24)+DATE(1970,1,1)</f>
        <v>42647.165972222225</v>
      </c>
    </row>
    <row r="2712" spans="1:20" customFormat="1" ht="29" x14ac:dyDescent="0.35">
      <c r="A2712" s="9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3" t="s">
        <v>8219</v>
      </c>
      <c r="G2712" s="3" t="s">
        <v>8224</v>
      </c>
      <c r="H2712" s="3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3" t="s">
        <v>8303</v>
      </c>
      <c r="O2712" s="12">
        <f>E2712/D2712</f>
        <v>1.5390035000000002</v>
      </c>
      <c r="P2712" s="22">
        <f>IF(ISERROR(E2712/L2712),0,E2712/L2712)</f>
        <v>84.871516544117654</v>
      </c>
      <c r="Q2712" s="1" t="s">
        <v>8344</v>
      </c>
      <c r="R2712" s="39" t="s">
        <v>8346</v>
      </c>
      <c r="S2712" s="41">
        <f>(((J2712/60)/60)/24)+DATE(1970,1,1)</f>
        <v>41828.229490740741</v>
      </c>
      <c r="T2712" s="42">
        <f>(((I2712/60)/60)/24)+DATE(1970,1,1)</f>
        <v>41860.083333333336</v>
      </c>
    </row>
    <row r="2713" spans="1:20" customFormat="1" ht="43.5" x14ac:dyDescent="0.35">
      <c r="A2713" s="9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3" t="s">
        <v>8219</v>
      </c>
      <c r="G2713" s="3" t="s">
        <v>8225</v>
      </c>
      <c r="H2713" s="3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3" t="s">
        <v>8303</v>
      </c>
      <c r="O2713" s="12">
        <f>E2713/D2713</f>
        <v>1.007161125319693</v>
      </c>
      <c r="P2713" s="22">
        <f>IF(ISERROR(E2713/L2713),0,E2713/L2713)</f>
        <v>53.945205479452056</v>
      </c>
      <c r="Q2713" s="1" t="s">
        <v>8344</v>
      </c>
      <c r="R2713" s="39" t="s">
        <v>8346</v>
      </c>
      <c r="S2713" s="41">
        <f>(((J2713/60)/60)/24)+DATE(1970,1,1)</f>
        <v>41780.745254629634</v>
      </c>
      <c r="T2713" s="42">
        <f>(((I2713/60)/60)/24)+DATE(1970,1,1)</f>
        <v>41810.917361111111</v>
      </c>
    </row>
    <row r="2714" spans="1:20" customFormat="1" ht="43.5" x14ac:dyDescent="0.35">
      <c r="A2714" s="9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3" t="s">
        <v>8219</v>
      </c>
      <c r="G2714" s="3" t="s">
        <v>8224</v>
      </c>
      <c r="H2714" s="3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3" t="s">
        <v>8303</v>
      </c>
      <c r="O2714" s="12">
        <f>E2714/D2714</f>
        <v>1.3138181818181818</v>
      </c>
      <c r="P2714" s="22">
        <f>IF(ISERROR(E2714/L2714),0,E2714/L2714)</f>
        <v>50.531468531468533</v>
      </c>
      <c r="Q2714" s="1" t="s">
        <v>8344</v>
      </c>
      <c r="R2714" s="39" t="s">
        <v>8346</v>
      </c>
      <c r="S2714" s="41">
        <f>(((J2714/60)/60)/24)+DATE(1970,1,1)</f>
        <v>41432.062037037038</v>
      </c>
      <c r="T2714" s="42">
        <f>(((I2714/60)/60)/24)+DATE(1970,1,1)</f>
        <v>41468.75</v>
      </c>
    </row>
    <row r="2715" spans="1:20" customFormat="1" ht="43.5" x14ac:dyDescent="0.35">
      <c r="A2715" s="9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3" t="s">
        <v>8219</v>
      </c>
      <c r="G2715" s="3" t="s">
        <v>8224</v>
      </c>
      <c r="H2715" s="3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3" t="s">
        <v>8303</v>
      </c>
      <c r="O2715" s="12">
        <f>E2715/D2715</f>
        <v>1.0224133333333334</v>
      </c>
      <c r="P2715" s="22">
        <f>IF(ISERROR(E2715/L2715),0,E2715/L2715)</f>
        <v>108.00140845070422</v>
      </c>
      <c r="Q2715" s="1" t="s">
        <v>8344</v>
      </c>
      <c r="R2715" s="39" t="s">
        <v>8346</v>
      </c>
      <c r="S2715" s="41">
        <f>(((J2715/60)/60)/24)+DATE(1970,1,1)</f>
        <v>42322.653749999998</v>
      </c>
      <c r="T2715" s="42">
        <f>(((I2715/60)/60)/24)+DATE(1970,1,1)</f>
        <v>42362.653749999998</v>
      </c>
    </row>
    <row r="2716" spans="1:20" customFormat="1" ht="29" x14ac:dyDescent="0.35">
      <c r="A2716" s="9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3" t="s">
        <v>8219</v>
      </c>
      <c r="G2716" s="3" t="s">
        <v>8224</v>
      </c>
      <c r="H2716" s="3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3" t="s">
        <v>8303</v>
      </c>
      <c r="O2716" s="12">
        <f>E2716/D2716</f>
        <v>1.1635599999999999</v>
      </c>
      <c r="P2716" s="22">
        <f>IF(ISERROR(E2716/L2716),0,E2716/L2716)</f>
        <v>95.373770491803285</v>
      </c>
      <c r="Q2716" s="1" t="s">
        <v>8344</v>
      </c>
      <c r="R2716" s="39" t="s">
        <v>8346</v>
      </c>
      <c r="S2716" s="41">
        <f>(((J2716/60)/60)/24)+DATE(1970,1,1)</f>
        <v>42629.655046296291</v>
      </c>
      <c r="T2716" s="42">
        <f>(((I2716/60)/60)/24)+DATE(1970,1,1)</f>
        <v>42657.958333333328</v>
      </c>
    </row>
    <row r="2717" spans="1:20" customFormat="1" ht="43.5" x14ac:dyDescent="0.35">
      <c r="A2717" s="9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3" t="s">
        <v>8219</v>
      </c>
      <c r="G2717" s="3" t="s">
        <v>8224</v>
      </c>
      <c r="H2717" s="3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3" t="s">
        <v>8303</v>
      </c>
      <c r="O2717" s="12">
        <f>E2717/D2717</f>
        <v>2.6462241666666664</v>
      </c>
      <c r="P2717" s="22">
        <f>IF(ISERROR(E2717/L2717),0,E2717/L2717)</f>
        <v>57.631016333938291</v>
      </c>
      <c r="Q2717" s="1" t="s">
        <v>8344</v>
      </c>
      <c r="R2717" s="39" t="s">
        <v>8346</v>
      </c>
      <c r="S2717" s="41">
        <f>(((J2717/60)/60)/24)+DATE(1970,1,1)</f>
        <v>42387.398472222223</v>
      </c>
      <c r="T2717" s="42">
        <f>(((I2717/60)/60)/24)+DATE(1970,1,1)</f>
        <v>42421.398472222223</v>
      </c>
    </row>
    <row r="2718" spans="1:20" customFormat="1" ht="58" x14ac:dyDescent="0.35">
      <c r="A2718" s="9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3" t="s">
        <v>8219</v>
      </c>
      <c r="G2718" s="3" t="s">
        <v>8236</v>
      </c>
      <c r="H2718" s="3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3" t="s">
        <v>8303</v>
      </c>
      <c r="O2718" s="12">
        <f>E2718/D2718</f>
        <v>1.1998010000000001</v>
      </c>
      <c r="P2718" s="22">
        <f>IF(ISERROR(E2718/L2718),0,E2718/L2718)</f>
        <v>64.160481283422456</v>
      </c>
      <c r="Q2718" s="1" t="s">
        <v>8344</v>
      </c>
      <c r="R2718" s="39" t="s">
        <v>8346</v>
      </c>
      <c r="S2718" s="41">
        <f>(((J2718/60)/60)/24)+DATE(1970,1,1)</f>
        <v>42255.333252314813</v>
      </c>
      <c r="T2718" s="42">
        <f>(((I2718/60)/60)/24)+DATE(1970,1,1)</f>
        <v>42285.333252314813</v>
      </c>
    </row>
    <row r="2719" spans="1:20" customFormat="1" ht="43.5" x14ac:dyDescent="0.35">
      <c r="A2719" s="9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3" t="s">
        <v>8219</v>
      </c>
      <c r="G2719" s="3" t="s">
        <v>8224</v>
      </c>
      <c r="H2719" s="3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3" t="s">
        <v>8303</v>
      </c>
      <c r="O2719" s="12">
        <f>E2719/D2719</f>
        <v>1.2010400000000001</v>
      </c>
      <c r="P2719" s="22">
        <f>IF(ISERROR(E2719/L2719),0,E2719/L2719)</f>
        <v>92.387692307692305</v>
      </c>
      <c r="Q2719" s="1" t="s">
        <v>8344</v>
      </c>
      <c r="R2719" s="39" t="s">
        <v>8346</v>
      </c>
      <c r="S2719" s="41">
        <f>(((J2719/60)/60)/24)+DATE(1970,1,1)</f>
        <v>41934.914918981485</v>
      </c>
      <c r="T2719" s="42">
        <f>(((I2719/60)/60)/24)+DATE(1970,1,1)</f>
        <v>41979.956585648149</v>
      </c>
    </row>
    <row r="2720" spans="1:20" customFormat="1" ht="43.5" x14ac:dyDescent="0.35">
      <c r="A2720" s="9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3" t="s">
        <v>8219</v>
      </c>
      <c r="G2720" s="3" t="s">
        <v>8224</v>
      </c>
      <c r="H2720" s="3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3" t="s">
        <v>8303</v>
      </c>
      <c r="O2720" s="12">
        <f>E2720/D2720</f>
        <v>1.0358333333333334</v>
      </c>
      <c r="P2720" s="22">
        <f>IF(ISERROR(E2720/L2720),0,E2720/L2720)</f>
        <v>125.97972972972973</v>
      </c>
      <c r="Q2720" s="1" t="s">
        <v>8344</v>
      </c>
      <c r="R2720" s="39" t="s">
        <v>8346</v>
      </c>
      <c r="S2720" s="41">
        <f>(((J2720/60)/60)/24)+DATE(1970,1,1)</f>
        <v>42465.596585648149</v>
      </c>
      <c r="T2720" s="42">
        <f>(((I2720/60)/60)/24)+DATE(1970,1,1)</f>
        <v>42493.958333333328</v>
      </c>
    </row>
    <row r="2721" spans="1:20" customFormat="1" ht="43.5" x14ac:dyDescent="0.35">
      <c r="A2721" s="9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3" t="s">
        <v>8219</v>
      </c>
      <c r="G2721" s="3" t="s">
        <v>8224</v>
      </c>
      <c r="H2721" s="3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3" t="s">
        <v>8303</v>
      </c>
      <c r="O2721" s="12">
        <f>E2721/D2721</f>
        <v>1.0883333333333334</v>
      </c>
      <c r="P2721" s="22">
        <f>IF(ISERROR(E2721/L2721),0,E2721/L2721)</f>
        <v>94.637681159420296</v>
      </c>
      <c r="Q2721" s="1" t="s">
        <v>8344</v>
      </c>
      <c r="R2721" s="39" t="s">
        <v>8346</v>
      </c>
      <c r="S2721" s="41">
        <f>(((J2721/60)/60)/24)+DATE(1970,1,1)</f>
        <v>42418.031180555554</v>
      </c>
      <c r="T2721" s="42">
        <f>(((I2721/60)/60)/24)+DATE(1970,1,1)</f>
        <v>42477.989513888882</v>
      </c>
    </row>
    <row r="2722" spans="1:20" customFormat="1" ht="29" x14ac:dyDescent="0.35">
      <c r="A2722" s="9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3" t="s">
        <v>8219</v>
      </c>
      <c r="G2722" s="3" t="s">
        <v>8224</v>
      </c>
      <c r="H2722" s="3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3" t="s">
        <v>8303</v>
      </c>
      <c r="O2722" s="12">
        <f>E2722/D2722</f>
        <v>1.1812400000000001</v>
      </c>
      <c r="P2722" s="22">
        <f>IF(ISERROR(E2722/L2722),0,E2722/L2722)</f>
        <v>170.69942196531792</v>
      </c>
      <c r="Q2722" s="1" t="s">
        <v>8344</v>
      </c>
      <c r="R2722" s="39" t="s">
        <v>8346</v>
      </c>
      <c r="S2722" s="41">
        <f>(((J2722/60)/60)/24)+DATE(1970,1,1)</f>
        <v>42655.465891203698</v>
      </c>
      <c r="T2722" s="42">
        <f>(((I2722/60)/60)/24)+DATE(1970,1,1)</f>
        <v>42685.507557870369</v>
      </c>
    </row>
    <row r="2723" spans="1:20" customFormat="1" ht="43.5" x14ac:dyDescent="0.35">
      <c r="A2723" s="9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3" t="s">
        <v>8219</v>
      </c>
      <c r="G2723" s="3" t="s">
        <v>8225</v>
      </c>
      <c r="H2723" s="3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3" t="s">
        <v>8295</v>
      </c>
      <c r="O2723" s="12">
        <f>E2723/D2723</f>
        <v>14.62</v>
      </c>
      <c r="P2723" s="22">
        <f>IF(ISERROR(E2723/L2723),0,E2723/L2723)</f>
        <v>40.762081784386616</v>
      </c>
      <c r="Q2723" s="1" t="s">
        <v>8317</v>
      </c>
      <c r="R2723" s="39" t="s">
        <v>8361</v>
      </c>
      <c r="S2723" s="41">
        <f>(((J2723/60)/60)/24)+DATE(1970,1,1)</f>
        <v>41493.543958333335</v>
      </c>
      <c r="T2723" s="42">
        <f>(((I2723/60)/60)/24)+DATE(1970,1,1)</f>
        <v>41523.791666666664</v>
      </c>
    </row>
    <row r="2724" spans="1:20" customFormat="1" ht="43.5" x14ac:dyDescent="0.35">
      <c r="A2724" s="9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3" t="s">
        <v>8219</v>
      </c>
      <c r="G2724" s="3" t="s">
        <v>8224</v>
      </c>
      <c r="H2724" s="3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3" t="s">
        <v>8295</v>
      </c>
      <c r="O2724" s="12">
        <f>E2724/D2724</f>
        <v>2.5253999999999999</v>
      </c>
      <c r="P2724" s="22">
        <f>IF(ISERROR(E2724/L2724),0,E2724/L2724)</f>
        <v>68.254054054054052</v>
      </c>
      <c r="Q2724" s="1" t="s">
        <v>8317</v>
      </c>
      <c r="R2724" s="39" t="s">
        <v>8361</v>
      </c>
      <c r="S2724" s="41">
        <f>(((J2724/60)/60)/24)+DATE(1970,1,1)</f>
        <v>42704.857094907406</v>
      </c>
      <c r="T2724" s="42">
        <f>(((I2724/60)/60)/24)+DATE(1970,1,1)</f>
        <v>42764.857094907406</v>
      </c>
    </row>
    <row r="2725" spans="1:20" customFormat="1" ht="43.5" x14ac:dyDescent="0.35">
      <c r="A2725" s="9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3" t="s">
        <v>8219</v>
      </c>
      <c r="G2725" s="3" t="s">
        <v>8224</v>
      </c>
      <c r="H2725" s="3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3" t="s">
        <v>8295</v>
      </c>
      <c r="O2725" s="12">
        <f>E2725/D2725</f>
        <v>1.4005000000000001</v>
      </c>
      <c r="P2725" s="22">
        <f>IF(ISERROR(E2725/L2725),0,E2725/L2725)</f>
        <v>95.48863636363636</v>
      </c>
      <c r="Q2725" s="1" t="s">
        <v>8317</v>
      </c>
      <c r="R2725" s="39" t="s">
        <v>8361</v>
      </c>
      <c r="S2725" s="41">
        <f>(((J2725/60)/60)/24)+DATE(1970,1,1)</f>
        <v>41944.83898148148</v>
      </c>
      <c r="T2725" s="42">
        <f>(((I2725/60)/60)/24)+DATE(1970,1,1)</f>
        <v>42004.880648148144</v>
      </c>
    </row>
    <row r="2726" spans="1:20" customFormat="1" ht="43.5" x14ac:dyDescent="0.35">
      <c r="A2726" s="9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3" t="s">
        <v>8219</v>
      </c>
      <c r="G2726" s="3" t="s">
        <v>8225</v>
      </c>
      <c r="H2726" s="3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3" t="s">
        <v>8295</v>
      </c>
      <c r="O2726" s="12">
        <f>E2726/D2726</f>
        <v>2.9687520259319289</v>
      </c>
      <c r="P2726" s="22">
        <f>IF(ISERROR(E2726/L2726),0,E2726/L2726)</f>
        <v>7.1902649656526005</v>
      </c>
      <c r="Q2726" s="1" t="s">
        <v>8317</v>
      </c>
      <c r="R2726" s="39" t="s">
        <v>8361</v>
      </c>
      <c r="S2726" s="41">
        <f>(((J2726/60)/60)/24)+DATE(1970,1,1)</f>
        <v>42199.32707175926</v>
      </c>
      <c r="T2726" s="42">
        <f>(((I2726/60)/60)/24)+DATE(1970,1,1)</f>
        <v>42231.32707175926</v>
      </c>
    </row>
    <row r="2727" spans="1:20" customFormat="1" ht="29" x14ac:dyDescent="0.35">
      <c r="A2727" s="9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3" t="s">
        <v>8219</v>
      </c>
      <c r="G2727" s="3" t="s">
        <v>8229</v>
      </c>
      <c r="H2727" s="3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3" t="s">
        <v>8295</v>
      </c>
      <c r="O2727" s="12">
        <f>E2727/D2727</f>
        <v>1.445425</v>
      </c>
      <c r="P2727" s="22">
        <f>IF(ISERROR(E2727/L2727),0,E2727/L2727)</f>
        <v>511.65486725663715</v>
      </c>
      <c r="Q2727" s="1" t="s">
        <v>8317</v>
      </c>
      <c r="R2727" s="39" t="s">
        <v>8361</v>
      </c>
      <c r="S2727" s="41">
        <f>(((J2727/60)/60)/24)+DATE(1970,1,1)</f>
        <v>42745.744618055556</v>
      </c>
      <c r="T2727" s="42">
        <f>(((I2727/60)/60)/24)+DATE(1970,1,1)</f>
        <v>42795.744618055556</v>
      </c>
    </row>
    <row r="2728" spans="1:20" customFormat="1" x14ac:dyDescent="0.35">
      <c r="A2728" s="9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3" t="s">
        <v>8219</v>
      </c>
      <c r="G2728" s="3" t="s">
        <v>8224</v>
      </c>
      <c r="H2728" s="3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3" t="s">
        <v>8295</v>
      </c>
      <c r="O2728" s="12">
        <f>E2728/D2728</f>
        <v>1.05745</v>
      </c>
      <c r="P2728" s="22">
        <f>IF(ISERROR(E2728/L2728),0,E2728/L2728)</f>
        <v>261.74504950495049</v>
      </c>
      <c r="Q2728" s="1" t="s">
        <v>8317</v>
      </c>
      <c r="R2728" s="39" t="s">
        <v>8361</v>
      </c>
      <c r="S2728" s="41">
        <f>(((J2728/60)/60)/24)+DATE(1970,1,1)</f>
        <v>42452.579988425925</v>
      </c>
      <c r="T2728" s="42">
        <f>(((I2728/60)/60)/24)+DATE(1970,1,1)</f>
        <v>42482.579988425925</v>
      </c>
    </row>
    <row r="2729" spans="1:20" customFormat="1" ht="43.5" x14ac:dyDescent="0.35">
      <c r="A2729" s="9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3" t="s">
        <v>8219</v>
      </c>
      <c r="G2729" s="3" t="s">
        <v>8224</v>
      </c>
      <c r="H2729" s="3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3" t="s">
        <v>8295</v>
      </c>
      <c r="O2729" s="12">
        <f>E2729/D2729</f>
        <v>4.9321000000000002</v>
      </c>
      <c r="P2729" s="22">
        <f>IF(ISERROR(E2729/L2729),0,E2729/L2729)</f>
        <v>69.760961810466767</v>
      </c>
      <c r="Q2729" s="1" t="s">
        <v>8317</v>
      </c>
      <c r="R2729" s="39" t="s">
        <v>8361</v>
      </c>
      <c r="S2729" s="41">
        <f>(((J2729/60)/60)/24)+DATE(1970,1,1)</f>
        <v>42198.676655092597</v>
      </c>
      <c r="T2729" s="42">
        <f>(((I2729/60)/60)/24)+DATE(1970,1,1)</f>
        <v>42223.676655092597</v>
      </c>
    </row>
    <row r="2730" spans="1:20" customFormat="1" ht="29" x14ac:dyDescent="0.35">
      <c r="A2730" s="9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3" t="s">
        <v>8219</v>
      </c>
      <c r="G2730" s="3" t="s">
        <v>8224</v>
      </c>
      <c r="H2730" s="3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3" t="s">
        <v>8295</v>
      </c>
      <c r="O2730" s="12">
        <f>E2730/D2730</f>
        <v>2.0182666666666669</v>
      </c>
      <c r="P2730" s="22">
        <f>IF(ISERROR(E2730/L2730),0,E2730/L2730)</f>
        <v>77.229591836734699</v>
      </c>
      <c r="Q2730" s="1" t="s">
        <v>8317</v>
      </c>
      <c r="R2730" s="39" t="s">
        <v>8361</v>
      </c>
      <c r="S2730" s="41">
        <f>(((J2730/60)/60)/24)+DATE(1970,1,1)</f>
        <v>42333.59993055556</v>
      </c>
      <c r="T2730" s="42">
        <f>(((I2730/60)/60)/24)+DATE(1970,1,1)</f>
        <v>42368.59993055556</v>
      </c>
    </row>
    <row r="2731" spans="1:20" customFormat="1" ht="29" x14ac:dyDescent="0.35">
      <c r="A2731" s="9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3" t="s">
        <v>8219</v>
      </c>
      <c r="G2731" s="3" t="s">
        <v>8224</v>
      </c>
      <c r="H2731" s="3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3" t="s">
        <v>8295</v>
      </c>
      <c r="O2731" s="12">
        <f>E2731/D2731</f>
        <v>1.0444</v>
      </c>
      <c r="P2731" s="22">
        <f>IF(ISERROR(E2731/L2731),0,E2731/L2731)</f>
        <v>340.56521739130437</v>
      </c>
      <c r="Q2731" s="1" t="s">
        <v>8317</v>
      </c>
      <c r="R2731" s="39" t="s">
        <v>8361</v>
      </c>
      <c r="S2731" s="41">
        <f>(((J2731/60)/60)/24)+DATE(1970,1,1)</f>
        <v>42095.240706018521</v>
      </c>
      <c r="T2731" s="42">
        <f>(((I2731/60)/60)/24)+DATE(1970,1,1)</f>
        <v>42125.240706018521</v>
      </c>
    </row>
    <row r="2732" spans="1:20" customFormat="1" ht="29" x14ac:dyDescent="0.35">
      <c r="A2732" s="9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3" t="s">
        <v>8219</v>
      </c>
      <c r="G2732" s="3" t="s">
        <v>8224</v>
      </c>
      <c r="H2732" s="3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3" t="s">
        <v>8295</v>
      </c>
      <c r="O2732" s="12">
        <f>E2732/D2732</f>
        <v>1.7029262962962963</v>
      </c>
      <c r="P2732" s="22">
        <f>IF(ISERROR(E2732/L2732),0,E2732/L2732)</f>
        <v>67.417903225806455</v>
      </c>
      <c r="Q2732" s="1" t="s">
        <v>8317</v>
      </c>
      <c r="R2732" s="39" t="s">
        <v>8361</v>
      </c>
      <c r="S2732" s="41">
        <f>(((J2732/60)/60)/24)+DATE(1970,1,1)</f>
        <v>41351.541377314818</v>
      </c>
      <c r="T2732" s="42">
        <f>(((I2732/60)/60)/24)+DATE(1970,1,1)</f>
        <v>41386.541377314818</v>
      </c>
    </row>
    <row r="2733" spans="1:20" customFormat="1" ht="43.5" x14ac:dyDescent="0.35">
      <c r="A2733" s="9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3" t="s">
        <v>8219</v>
      </c>
      <c r="G2733" s="3" t="s">
        <v>8224</v>
      </c>
      <c r="H2733" s="3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3" t="s">
        <v>8295</v>
      </c>
      <c r="O2733" s="12">
        <f>E2733/D2733</f>
        <v>1.0430333333333333</v>
      </c>
      <c r="P2733" s="22">
        <f>IF(ISERROR(E2733/L2733),0,E2733/L2733)</f>
        <v>845.70270270270271</v>
      </c>
      <c r="Q2733" s="1" t="s">
        <v>8317</v>
      </c>
      <c r="R2733" s="39" t="s">
        <v>8361</v>
      </c>
      <c r="S2733" s="41">
        <f>(((J2733/60)/60)/24)+DATE(1970,1,1)</f>
        <v>41872.525717592594</v>
      </c>
      <c r="T2733" s="42">
        <f>(((I2733/60)/60)/24)+DATE(1970,1,1)</f>
        <v>41930.166666666664</v>
      </c>
    </row>
    <row r="2734" spans="1:20" customFormat="1" ht="43.5" x14ac:dyDescent="0.35">
      <c r="A2734" s="9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3" t="s">
        <v>8219</v>
      </c>
      <c r="G2734" s="3" t="s">
        <v>8224</v>
      </c>
      <c r="H2734" s="3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3" t="s">
        <v>8295</v>
      </c>
      <c r="O2734" s="12">
        <f>E2734/D2734</f>
        <v>1.1825000000000001</v>
      </c>
      <c r="P2734" s="22">
        <f>IF(ISERROR(E2734/L2734),0,E2734/L2734)</f>
        <v>97.191780821917803</v>
      </c>
      <c r="Q2734" s="1" t="s">
        <v>8317</v>
      </c>
      <c r="R2734" s="39" t="s">
        <v>8361</v>
      </c>
      <c r="S2734" s="41">
        <f>(((J2734/60)/60)/24)+DATE(1970,1,1)</f>
        <v>41389.808194444442</v>
      </c>
      <c r="T2734" s="42">
        <f>(((I2734/60)/60)/24)+DATE(1970,1,1)</f>
        <v>41422</v>
      </c>
    </row>
    <row r="2735" spans="1:20" customFormat="1" ht="43.5" x14ac:dyDescent="0.35">
      <c r="A2735" s="9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3" t="s">
        <v>8219</v>
      </c>
      <c r="G2735" s="3" t="s">
        <v>8224</v>
      </c>
      <c r="H2735" s="3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3" t="s">
        <v>8295</v>
      </c>
      <c r="O2735" s="12">
        <f>E2735/D2735</f>
        <v>1.07538</v>
      </c>
      <c r="P2735" s="22">
        <f>IF(ISERROR(E2735/L2735),0,E2735/L2735)</f>
        <v>451.84033613445376</v>
      </c>
      <c r="Q2735" s="1" t="s">
        <v>8317</v>
      </c>
      <c r="R2735" s="39" t="s">
        <v>8361</v>
      </c>
      <c r="S2735" s="41">
        <f>(((J2735/60)/60)/24)+DATE(1970,1,1)</f>
        <v>42044.272847222222</v>
      </c>
      <c r="T2735" s="42">
        <f>(((I2735/60)/60)/24)+DATE(1970,1,1)</f>
        <v>42104.231180555551</v>
      </c>
    </row>
    <row r="2736" spans="1:20" customFormat="1" ht="43.5" x14ac:dyDescent="0.35">
      <c r="A2736" s="9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3" t="s">
        <v>8219</v>
      </c>
      <c r="G2736" s="3" t="s">
        <v>8224</v>
      </c>
      <c r="H2736" s="3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3" t="s">
        <v>8295</v>
      </c>
      <c r="O2736" s="12">
        <f>E2736/D2736</f>
        <v>22603</v>
      </c>
      <c r="P2736" s="22">
        <f>IF(ISERROR(E2736/L2736),0,E2736/L2736)</f>
        <v>138.66871165644173</v>
      </c>
      <c r="Q2736" s="1" t="s">
        <v>8317</v>
      </c>
      <c r="R2736" s="39" t="s">
        <v>8361</v>
      </c>
      <c r="S2736" s="41">
        <f>(((J2736/60)/60)/24)+DATE(1970,1,1)</f>
        <v>42626.668888888889</v>
      </c>
      <c r="T2736" s="42">
        <f>(((I2736/60)/60)/24)+DATE(1970,1,1)</f>
        <v>42656.915972222225</v>
      </c>
    </row>
    <row r="2737" spans="1:20" customFormat="1" ht="43.5" x14ac:dyDescent="0.35">
      <c r="A2737" s="9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3" t="s">
        <v>8219</v>
      </c>
      <c r="G2737" s="3" t="s">
        <v>8225</v>
      </c>
      <c r="H2737" s="3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3" t="s">
        <v>8295</v>
      </c>
      <c r="O2737" s="12">
        <f>E2737/D2737</f>
        <v>9.7813466666666677</v>
      </c>
      <c r="P2737" s="22">
        <f>IF(ISERROR(E2737/L2737),0,E2737/L2737)</f>
        <v>21.640147492625371</v>
      </c>
      <c r="Q2737" s="1" t="s">
        <v>8317</v>
      </c>
      <c r="R2737" s="39" t="s">
        <v>8361</v>
      </c>
      <c r="S2737" s="41">
        <f>(((J2737/60)/60)/24)+DATE(1970,1,1)</f>
        <v>41316.120949074073</v>
      </c>
      <c r="T2737" s="42">
        <f>(((I2737/60)/60)/24)+DATE(1970,1,1)</f>
        <v>41346.833333333336</v>
      </c>
    </row>
    <row r="2738" spans="1:20" customFormat="1" ht="58" x14ac:dyDescent="0.35">
      <c r="A2738" s="9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3" t="s">
        <v>8219</v>
      </c>
      <c r="G2738" s="3" t="s">
        <v>8229</v>
      </c>
      <c r="H2738" s="3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3" t="s">
        <v>8295</v>
      </c>
      <c r="O2738" s="12">
        <f>E2738/D2738</f>
        <v>1.2290000000000001</v>
      </c>
      <c r="P2738" s="22">
        <f>IF(ISERROR(E2738/L2738),0,E2738/L2738)</f>
        <v>169.51724137931035</v>
      </c>
      <c r="Q2738" s="1" t="s">
        <v>8317</v>
      </c>
      <c r="R2738" s="39" t="s">
        <v>8361</v>
      </c>
      <c r="S2738" s="41">
        <f>(((J2738/60)/60)/24)+DATE(1970,1,1)</f>
        <v>41722.666354166664</v>
      </c>
      <c r="T2738" s="42">
        <f>(((I2738/60)/60)/24)+DATE(1970,1,1)</f>
        <v>41752.666354166664</v>
      </c>
    </row>
    <row r="2739" spans="1:20" customFormat="1" ht="43.5" x14ac:dyDescent="0.35">
      <c r="A2739" s="9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3" t="s">
        <v>8219</v>
      </c>
      <c r="G2739" s="3" t="s">
        <v>8224</v>
      </c>
      <c r="H2739" s="3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3" t="s">
        <v>8295</v>
      </c>
      <c r="O2739" s="12">
        <f>E2739/D2739</f>
        <v>2.4606080000000001</v>
      </c>
      <c r="P2739" s="22">
        <f>IF(ISERROR(E2739/L2739),0,E2739/L2739)</f>
        <v>161.88210526315791</v>
      </c>
      <c r="Q2739" s="1" t="s">
        <v>8317</v>
      </c>
      <c r="R2739" s="39" t="s">
        <v>8361</v>
      </c>
      <c r="S2739" s="41">
        <f>(((J2739/60)/60)/24)+DATE(1970,1,1)</f>
        <v>41611.917673611111</v>
      </c>
      <c r="T2739" s="42">
        <f>(((I2739/60)/60)/24)+DATE(1970,1,1)</f>
        <v>41654.791666666664</v>
      </c>
    </row>
    <row r="2740" spans="1:20" customFormat="1" ht="43.5" x14ac:dyDescent="0.35">
      <c r="A2740" s="9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3" t="s">
        <v>8219</v>
      </c>
      <c r="G2740" s="3" t="s">
        <v>8224</v>
      </c>
      <c r="H2740" s="3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3" t="s">
        <v>8295</v>
      </c>
      <c r="O2740" s="12">
        <f>E2740/D2740</f>
        <v>1.4794</v>
      </c>
      <c r="P2740" s="22">
        <f>IF(ISERROR(E2740/L2740),0,E2740/L2740)</f>
        <v>493.13333333333333</v>
      </c>
      <c r="Q2740" s="1" t="s">
        <v>8317</v>
      </c>
      <c r="R2740" s="39" t="s">
        <v>8361</v>
      </c>
      <c r="S2740" s="41">
        <f>(((J2740/60)/60)/24)+DATE(1970,1,1)</f>
        <v>42620.143564814818</v>
      </c>
      <c r="T2740" s="42">
        <f>(((I2740/60)/60)/24)+DATE(1970,1,1)</f>
        <v>42680.143564814818</v>
      </c>
    </row>
    <row r="2741" spans="1:20" customFormat="1" ht="43.5" x14ac:dyDescent="0.35">
      <c r="A2741" s="9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3" t="s">
        <v>8219</v>
      </c>
      <c r="G2741" s="3" t="s">
        <v>8225</v>
      </c>
      <c r="H2741" s="3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3" t="s">
        <v>8295</v>
      </c>
      <c r="O2741" s="12">
        <f>E2741/D2741</f>
        <v>3.8409090909090908</v>
      </c>
      <c r="P2741" s="22">
        <f>IF(ISERROR(E2741/L2741),0,E2741/L2741)</f>
        <v>22.120418848167539</v>
      </c>
      <c r="Q2741" s="1" t="s">
        <v>8317</v>
      </c>
      <c r="R2741" s="39" t="s">
        <v>8361</v>
      </c>
      <c r="S2741" s="41">
        <f>(((J2741/60)/60)/24)+DATE(1970,1,1)</f>
        <v>41719.887928240743</v>
      </c>
      <c r="T2741" s="42">
        <f>(((I2741/60)/60)/24)+DATE(1970,1,1)</f>
        <v>41764.887928240743</v>
      </c>
    </row>
    <row r="2742" spans="1:20" customFormat="1" ht="29" x14ac:dyDescent="0.35">
      <c r="A2742" s="9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3" t="s">
        <v>8219</v>
      </c>
      <c r="G2742" s="3" t="s">
        <v>8224</v>
      </c>
      <c r="H2742" s="3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3" t="s">
        <v>8295</v>
      </c>
      <c r="O2742" s="12">
        <f>E2742/D2742</f>
        <v>1.0333333333333334</v>
      </c>
      <c r="P2742" s="22">
        <f>IF(ISERROR(E2742/L2742),0,E2742/L2742)</f>
        <v>18.235294117647058</v>
      </c>
      <c r="Q2742" s="1" t="s">
        <v>8317</v>
      </c>
      <c r="R2742" s="39" t="s">
        <v>8361</v>
      </c>
      <c r="S2742" s="41">
        <f>(((J2742/60)/60)/24)+DATE(1970,1,1)</f>
        <v>42045.031851851847</v>
      </c>
      <c r="T2742" s="42">
        <f>(((I2742/60)/60)/24)+DATE(1970,1,1)</f>
        <v>42074.99018518519</v>
      </c>
    </row>
    <row r="2743" spans="1:20" customFormat="1" ht="29" x14ac:dyDescent="0.35">
      <c r="A2743" s="9">
        <v>2741</v>
      </c>
      <c r="B2743" s="7" t="s">
        <v>2741</v>
      </c>
      <c r="C2743" s="7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2">
        <f>E2743/D2743</f>
        <v>4.3750000000000004E-3</v>
      </c>
      <c r="P2743" s="22">
        <f>IF(ISERROR(E2743/L2743),0,E2743/L2743)</f>
        <v>8.75</v>
      </c>
      <c r="Q2743" s="1" t="s">
        <v>8320</v>
      </c>
      <c r="R2743" s="39" t="s">
        <v>8343</v>
      </c>
      <c r="S2743" s="41">
        <f>(((J2743/60)/60)/24)+DATE(1970,1,1)</f>
        <v>41911.657430555555</v>
      </c>
      <c r="T2743" s="42">
        <f>(((I2743/60)/60)/24)+DATE(1970,1,1)</f>
        <v>41932.088194444441</v>
      </c>
    </row>
    <row r="2744" spans="1:20" customFormat="1" ht="43.5" x14ac:dyDescent="0.35">
      <c r="A2744" s="9">
        <v>2742</v>
      </c>
      <c r="B2744" s="7" t="s">
        <v>2742</v>
      </c>
      <c r="C2744" s="7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2">
        <f>E2744/D2744</f>
        <v>0.29239999999999999</v>
      </c>
      <c r="P2744" s="22">
        <f>IF(ISERROR(E2744/L2744),0,E2744/L2744)</f>
        <v>40.611111111111114</v>
      </c>
      <c r="Q2744" s="1" t="s">
        <v>8320</v>
      </c>
      <c r="R2744" s="39" t="s">
        <v>8343</v>
      </c>
      <c r="S2744" s="41">
        <f>(((J2744/60)/60)/24)+DATE(1970,1,1)</f>
        <v>41030.719756944447</v>
      </c>
      <c r="T2744" s="42">
        <f>(((I2744/60)/60)/24)+DATE(1970,1,1)</f>
        <v>41044.719756944447</v>
      </c>
    </row>
    <row r="2745" spans="1:20" customFormat="1" ht="58" x14ac:dyDescent="0.35">
      <c r="A2745" s="9">
        <v>2743</v>
      </c>
      <c r="B2745" s="7" t="s">
        <v>2743</v>
      </c>
      <c r="C2745" s="7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2">
        <f>E2745/D2745</f>
        <v>0</v>
      </c>
      <c r="P2745" s="22">
        <f>IF(ISERROR(E2745/L2745),0,E2745/L2745)</f>
        <v>0</v>
      </c>
      <c r="Q2745" s="1" t="s">
        <v>8320</v>
      </c>
      <c r="R2745" s="39" t="s">
        <v>8343</v>
      </c>
      <c r="S2745" s="41">
        <f>(((J2745/60)/60)/24)+DATE(1970,1,1)</f>
        <v>42632.328784722224</v>
      </c>
      <c r="T2745" s="42">
        <f>(((I2745/60)/60)/24)+DATE(1970,1,1)</f>
        <v>42662.328784722224</v>
      </c>
    </row>
    <row r="2746" spans="1:20" customFormat="1" ht="43.5" x14ac:dyDescent="0.35">
      <c r="A2746" s="9">
        <v>2744</v>
      </c>
      <c r="B2746" s="7" t="s">
        <v>2744</v>
      </c>
      <c r="C2746" s="7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2">
        <f>E2746/D2746</f>
        <v>5.2187499999999998E-2</v>
      </c>
      <c r="P2746" s="22">
        <f>IF(ISERROR(E2746/L2746),0,E2746/L2746)</f>
        <v>37.954545454545453</v>
      </c>
      <c r="Q2746" s="1" t="s">
        <v>8320</v>
      </c>
      <c r="R2746" s="39" t="s">
        <v>8343</v>
      </c>
      <c r="S2746" s="41">
        <f>(((J2746/60)/60)/24)+DATE(1970,1,1)</f>
        <v>40938.062476851854</v>
      </c>
      <c r="T2746" s="42">
        <f>(((I2746/60)/60)/24)+DATE(1970,1,1)</f>
        <v>40968.062476851854</v>
      </c>
    </row>
    <row r="2747" spans="1:20" customFormat="1" ht="43.5" x14ac:dyDescent="0.35">
      <c r="A2747" s="9">
        <v>2745</v>
      </c>
      <c r="B2747" s="7" t="s">
        <v>2745</v>
      </c>
      <c r="C2747" s="7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2">
        <f>E2747/D2747</f>
        <v>0.21887499999999999</v>
      </c>
      <c r="P2747" s="22">
        <f>IF(ISERROR(E2747/L2747),0,E2747/L2747)</f>
        <v>35.734693877551024</v>
      </c>
      <c r="Q2747" s="1" t="s">
        <v>8320</v>
      </c>
      <c r="R2747" s="39" t="s">
        <v>8343</v>
      </c>
      <c r="S2747" s="41">
        <f>(((J2747/60)/60)/24)+DATE(1970,1,1)</f>
        <v>41044.988055555557</v>
      </c>
      <c r="T2747" s="42">
        <f>(((I2747/60)/60)/24)+DATE(1970,1,1)</f>
        <v>41104.988055555557</v>
      </c>
    </row>
    <row r="2748" spans="1:20" customFormat="1" ht="43.5" x14ac:dyDescent="0.35">
      <c r="A2748" s="9">
        <v>2746</v>
      </c>
      <c r="B2748" s="7" t="s">
        <v>2746</v>
      </c>
      <c r="C2748" s="7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2">
        <f>E2748/D2748</f>
        <v>0.26700000000000002</v>
      </c>
      <c r="P2748" s="22">
        <f>IF(ISERROR(E2748/L2748),0,E2748/L2748)</f>
        <v>42.157894736842103</v>
      </c>
      <c r="Q2748" s="1" t="s">
        <v>8320</v>
      </c>
      <c r="R2748" s="39" t="s">
        <v>8343</v>
      </c>
      <c r="S2748" s="41">
        <f>(((J2748/60)/60)/24)+DATE(1970,1,1)</f>
        <v>41850.781377314815</v>
      </c>
      <c r="T2748" s="42">
        <f>(((I2748/60)/60)/24)+DATE(1970,1,1)</f>
        <v>41880.781377314815</v>
      </c>
    </row>
    <row r="2749" spans="1:20" customFormat="1" ht="43.5" x14ac:dyDescent="0.35">
      <c r="A2749" s="9">
        <v>2747</v>
      </c>
      <c r="B2749" s="7" t="s">
        <v>2747</v>
      </c>
      <c r="C2749" s="7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2">
        <f>E2749/D2749</f>
        <v>0.28000000000000003</v>
      </c>
      <c r="P2749" s="22">
        <f>IF(ISERROR(E2749/L2749),0,E2749/L2749)</f>
        <v>35</v>
      </c>
      <c r="Q2749" s="1" t="s">
        <v>8320</v>
      </c>
      <c r="R2749" s="39" t="s">
        <v>8343</v>
      </c>
      <c r="S2749" s="41">
        <f>(((J2749/60)/60)/24)+DATE(1970,1,1)</f>
        <v>41044.64811342593</v>
      </c>
      <c r="T2749" s="42">
        <f>(((I2749/60)/60)/24)+DATE(1970,1,1)</f>
        <v>41076.131944444445</v>
      </c>
    </row>
    <row r="2750" spans="1:20" customFormat="1" ht="29" x14ac:dyDescent="0.35">
      <c r="A2750" s="9">
        <v>2748</v>
      </c>
      <c r="B2750" s="7" t="s">
        <v>2748</v>
      </c>
      <c r="C2750" s="7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2">
        <f>E2750/D2750</f>
        <v>1.06E-2</v>
      </c>
      <c r="P2750" s="22">
        <f>IF(ISERROR(E2750/L2750),0,E2750/L2750)</f>
        <v>13.25</v>
      </c>
      <c r="Q2750" s="1" t="s">
        <v>8320</v>
      </c>
      <c r="R2750" s="39" t="s">
        <v>8343</v>
      </c>
      <c r="S2750" s="41">
        <f>(((J2750/60)/60)/24)+DATE(1970,1,1)</f>
        <v>42585.7106712963</v>
      </c>
      <c r="T2750" s="42">
        <f>(((I2750/60)/60)/24)+DATE(1970,1,1)</f>
        <v>42615.7106712963</v>
      </c>
    </row>
    <row r="2751" spans="1:20" customFormat="1" ht="29" x14ac:dyDescent="0.35">
      <c r="A2751" s="9">
        <v>2749</v>
      </c>
      <c r="B2751" s="7" t="s">
        <v>2749</v>
      </c>
      <c r="C2751" s="7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2">
        <f>E2751/D2751</f>
        <v>1.0999999999999999E-2</v>
      </c>
      <c r="P2751" s="22">
        <f>IF(ISERROR(E2751/L2751),0,E2751/L2751)</f>
        <v>55</v>
      </c>
      <c r="Q2751" s="1" t="s">
        <v>8320</v>
      </c>
      <c r="R2751" s="39" t="s">
        <v>8343</v>
      </c>
      <c r="S2751" s="41">
        <f>(((J2751/60)/60)/24)+DATE(1970,1,1)</f>
        <v>42068.799039351856</v>
      </c>
      <c r="T2751" s="42">
        <f>(((I2751/60)/60)/24)+DATE(1970,1,1)</f>
        <v>42098.757372685184</v>
      </c>
    </row>
    <row r="2752" spans="1:20" customFormat="1" ht="29" x14ac:dyDescent="0.35">
      <c r="A2752" s="9">
        <v>2750</v>
      </c>
      <c r="B2752" s="7" t="s">
        <v>2750</v>
      </c>
      <c r="C2752" s="7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2">
        <f>E2752/D2752</f>
        <v>0</v>
      </c>
      <c r="P2752" s="22">
        <f>IF(ISERROR(E2752/L2752),0,E2752/L2752)</f>
        <v>0</v>
      </c>
      <c r="Q2752" s="1" t="s">
        <v>8320</v>
      </c>
      <c r="R2752" s="39" t="s">
        <v>8343</v>
      </c>
      <c r="S2752" s="41">
        <f>(((J2752/60)/60)/24)+DATE(1970,1,1)</f>
        <v>41078.899826388886</v>
      </c>
      <c r="T2752" s="42">
        <f>(((I2752/60)/60)/24)+DATE(1970,1,1)</f>
        <v>41090.833333333336</v>
      </c>
    </row>
    <row r="2753" spans="1:20" customFormat="1" ht="43.5" x14ac:dyDescent="0.35">
      <c r="A2753" s="9">
        <v>2751</v>
      </c>
      <c r="B2753" s="7" t="s">
        <v>2751</v>
      </c>
      <c r="C2753" s="7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2">
        <f>E2753/D2753</f>
        <v>0</v>
      </c>
      <c r="P2753" s="22">
        <f>IF(ISERROR(E2753/L2753),0,E2753/L2753)</f>
        <v>0</v>
      </c>
      <c r="Q2753" s="1" t="s">
        <v>8320</v>
      </c>
      <c r="R2753" s="39" t="s">
        <v>8343</v>
      </c>
      <c r="S2753" s="41">
        <f>(((J2753/60)/60)/24)+DATE(1970,1,1)</f>
        <v>41747.887060185189</v>
      </c>
      <c r="T2753" s="42">
        <f>(((I2753/60)/60)/24)+DATE(1970,1,1)</f>
        <v>41807.887060185189</v>
      </c>
    </row>
    <row r="2754" spans="1:20" customFormat="1" ht="43.5" x14ac:dyDescent="0.35">
      <c r="A2754" s="9">
        <v>2752</v>
      </c>
      <c r="B2754" s="7" t="s">
        <v>2752</v>
      </c>
      <c r="C2754" s="7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2">
        <f>E2754/D2754</f>
        <v>0.11458333333333333</v>
      </c>
      <c r="P2754" s="22">
        <f>IF(ISERROR(E2754/L2754),0,E2754/L2754)</f>
        <v>39.285714285714285</v>
      </c>
      <c r="Q2754" s="1" t="s">
        <v>8320</v>
      </c>
      <c r="R2754" s="39" t="s">
        <v>8343</v>
      </c>
      <c r="S2754" s="41">
        <f>(((J2754/60)/60)/24)+DATE(1970,1,1)</f>
        <v>40855.765092592592</v>
      </c>
      <c r="T2754" s="42">
        <f>(((I2754/60)/60)/24)+DATE(1970,1,1)</f>
        <v>40895.765092592592</v>
      </c>
    </row>
    <row r="2755" spans="1:20" customFormat="1" ht="43.5" x14ac:dyDescent="0.35">
      <c r="A2755" s="9">
        <v>2753</v>
      </c>
      <c r="B2755" s="7" t="s">
        <v>2753</v>
      </c>
      <c r="C2755" s="7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2">
        <f>E2755/D2755</f>
        <v>0.19</v>
      </c>
      <c r="P2755" s="22">
        <f>IF(ISERROR(E2755/L2755),0,E2755/L2755)</f>
        <v>47.5</v>
      </c>
      <c r="Q2755" s="1" t="s">
        <v>8320</v>
      </c>
      <c r="R2755" s="39" t="s">
        <v>8343</v>
      </c>
      <c r="S2755" s="41">
        <f>(((J2755/60)/60)/24)+DATE(1970,1,1)</f>
        <v>41117.900729166664</v>
      </c>
      <c r="T2755" s="42">
        <f>(((I2755/60)/60)/24)+DATE(1970,1,1)</f>
        <v>41147.900729166664</v>
      </c>
    </row>
    <row r="2756" spans="1:20" customFormat="1" ht="43.5" x14ac:dyDescent="0.35">
      <c r="A2756" s="9">
        <v>2754</v>
      </c>
      <c r="B2756" s="7" t="s">
        <v>2754</v>
      </c>
      <c r="C2756" s="7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2">
        <f>E2756/D2756</f>
        <v>0</v>
      </c>
      <c r="P2756" s="22">
        <f>IF(ISERROR(E2756/L2756),0,E2756/L2756)</f>
        <v>0</v>
      </c>
      <c r="Q2756" s="1" t="s">
        <v>8320</v>
      </c>
      <c r="R2756" s="39" t="s">
        <v>8343</v>
      </c>
      <c r="S2756" s="41">
        <f>(((J2756/60)/60)/24)+DATE(1970,1,1)</f>
        <v>41863.636006944449</v>
      </c>
      <c r="T2756" s="42">
        <f>(((I2756/60)/60)/24)+DATE(1970,1,1)</f>
        <v>41893.636006944449</v>
      </c>
    </row>
    <row r="2757" spans="1:20" customFormat="1" ht="29" x14ac:dyDescent="0.35">
      <c r="A2757" s="9">
        <v>2755</v>
      </c>
      <c r="B2757" s="7" t="s">
        <v>2755</v>
      </c>
      <c r="C2757" s="7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2">
        <f>E2757/D2757</f>
        <v>0.52</v>
      </c>
      <c r="P2757" s="22">
        <f>IF(ISERROR(E2757/L2757),0,E2757/L2757)</f>
        <v>17.333333333333332</v>
      </c>
      <c r="Q2757" s="1" t="s">
        <v>8320</v>
      </c>
      <c r="R2757" s="39" t="s">
        <v>8343</v>
      </c>
      <c r="S2757" s="41">
        <f>(((J2757/60)/60)/24)+DATE(1970,1,1)</f>
        <v>42072.790821759263</v>
      </c>
      <c r="T2757" s="42">
        <f>(((I2757/60)/60)/24)+DATE(1970,1,1)</f>
        <v>42102.790821759263</v>
      </c>
    </row>
    <row r="2758" spans="1:20" customFormat="1" ht="43.5" x14ac:dyDescent="0.35">
      <c r="A2758" s="9">
        <v>2756</v>
      </c>
      <c r="B2758" s="7" t="s">
        <v>2756</v>
      </c>
      <c r="C2758" s="7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2">
        <f>E2758/D2758</f>
        <v>0.1048</v>
      </c>
      <c r="P2758" s="22">
        <f>IF(ISERROR(E2758/L2758),0,E2758/L2758)</f>
        <v>31.757575757575758</v>
      </c>
      <c r="Q2758" s="1" t="s">
        <v>8320</v>
      </c>
      <c r="R2758" s="39" t="s">
        <v>8343</v>
      </c>
      <c r="S2758" s="41">
        <f>(((J2758/60)/60)/24)+DATE(1970,1,1)</f>
        <v>41620.90047453704</v>
      </c>
      <c r="T2758" s="42">
        <f>(((I2758/60)/60)/24)+DATE(1970,1,1)</f>
        <v>41650.90047453704</v>
      </c>
    </row>
    <row r="2759" spans="1:20" customFormat="1" x14ac:dyDescent="0.35">
      <c r="A2759" s="9">
        <v>2757</v>
      </c>
      <c r="B2759" s="7" t="s">
        <v>2757</v>
      </c>
      <c r="C2759" s="7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2">
        <f>E2759/D2759</f>
        <v>6.6666666666666671E-3</v>
      </c>
      <c r="P2759" s="22">
        <f>IF(ISERROR(E2759/L2759),0,E2759/L2759)</f>
        <v>5</v>
      </c>
      <c r="Q2759" s="1" t="s">
        <v>8320</v>
      </c>
      <c r="R2759" s="39" t="s">
        <v>8343</v>
      </c>
      <c r="S2759" s="41">
        <f>(((J2759/60)/60)/24)+DATE(1970,1,1)</f>
        <v>42573.65662037037</v>
      </c>
      <c r="T2759" s="42">
        <f>(((I2759/60)/60)/24)+DATE(1970,1,1)</f>
        <v>42588.65662037037</v>
      </c>
    </row>
    <row r="2760" spans="1:20" customFormat="1" ht="43.5" x14ac:dyDescent="0.35">
      <c r="A2760" s="9">
        <v>2758</v>
      </c>
      <c r="B2760" s="7" t="s">
        <v>2758</v>
      </c>
      <c r="C2760" s="7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2">
        <f>E2760/D2760</f>
        <v>0.11700000000000001</v>
      </c>
      <c r="P2760" s="22">
        <f>IF(ISERROR(E2760/L2760),0,E2760/L2760)</f>
        <v>39</v>
      </c>
      <c r="Q2760" s="1" t="s">
        <v>8320</v>
      </c>
      <c r="R2760" s="39" t="s">
        <v>8343</v>
      </c>
      <c r="S2760" s="41">
        <f>(((J2760/60)/60)/24)+DATE(1970,1,1)</f>
        <v>42639.441932870366</v>
      </c>
      <c r="T2760" s="42">
        <f>(((I2760/60)/60)/24)+DATE(1970,1,1)</f>
        <v>42653.441932870366</v>
      </c>
    </row>
    <row r="2761" spans="1:20" customFormat="1" ht="43.5" x14ac:dyDescent="0.35">
      <c r="A2761" s="9">
        <v>2759</v>
      </c>
      <c r="B2761" s="7" t="s">
        <v>2759</v>
      </c>
      <c r="C2761" s="7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2">
        <f>E2761/D2761</f>
        <v>0.105</v>
      </c>
      <c r="P2761" s="22">
        <f>IF(ISERROR(E2761/L2761),0,E2761/L2761)</f>
        <v>52.5</v>
      </c>
      <c r="Q2761" s="1" t="s">
        <v>8320</v>
      </c>
      <c r="R2761" s="39" t="s">
        <v>8343</v>
      </c>
      <c r="S2761" s="41">
        <f>(((J2761/60)/60)/24)+DATE(1970,1,1)</f>
        <v>42524.36650462963</v>
      </c>
      <c r="T2761" s="42">
        <f>(((I2761/60)/60)/24)+DATE(1970,1,1)</f>
        <v>42567.36650462963</v>
      </c>
    </row>
    <row r="2762" spans="1:20" customFormat="1" ht="43.5" x14ac:dyDescent="0.35">
      <c r="A2762" s="9">
        <v>2760</v>
      </c>
      <c r="B2762" s="7" t="s">
        <v>2760</v>
      </c>
      <c r="C2762" s="7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2">
        <f>E2762/D2762</f>
        <v>0</v>
      </c>
      <c r="P2762" s="22">
        <f>IF(ISERROR(E2762/L2762),0,E2762/L2762)</f>
        <v>0</v>
      </c>
      <c r="Q2762" s="1" t="s">
        <v>8320</v>
      </c>
      <c r="R2762" s="39" t="s">
        <v>8343</v>
      </c>
      <c r="S2762" s="41">
        <f>(((J2762/60)/60)/24)+DATE(1970,1,1)</f>
        <v>41415.461319444446</v>
      </c>
      <c r="T2762" s="42">
        <f>(((I2762/60)/60)/24)+DATE(1970,1,1)</f>
        <v>41445.461319444446</v>
      </c>
    </row>
    <row r="2763" spans="1:20" customFormat="1" ht="29" x14ac:dyDescent="0.35">
      <c r="A2763" s="9">
        <v>2761</v>
      </c>
      <c r="B2763" s="7" t="s">
        <v>2761</v>
      </c>
      <c r="C2763" s="7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2">
        <f>E2763/D2763</f>
        <v>7.1999999999999998E-3</v>
      </c>
      <c r="P2763" s="22">
        <f>IF(ISERROR(E2763/L2763),0,E2763/L2763)</f>
        <v>9</v>
      </c>
      <c r="Q2763" s="1" t="s">
        <v>8320</v>
      </c>
      <c r="R2763" s="39" t="s">
        <v>8343</v>
      </c>
      <c r="S2763" s="41">
        <f>(((J2763/60)/60)/24)+DATE(1970,1,1)</f>
        <v>41247.063576388886</v>
      </c>
      <c r="T2763" s="42">
        <f>(((I2763/60)/60)/24)+DATE(1970,1,1)</f>
        <v>41277.063576388886</v>
      </c>
    </row>
    <row r="2764" spans="1:20" customFormat="1" ht="43.5" x14ac:dyDescent="0.35">
      <c r="A2764" s="9">
        <v>2762</v>
      </c>
      <c r="B2764" s="7" t="s">
        <v>2762</v>
      </c>
      <c r="C2764" s="7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2">
        <f>E2764/D2764</f>
        <v>7.6923076923076927E-3</v>
      </c>
      <c r="P2764" s="22">
        <f>IF(ISERROR(E2764/L2764),0,E2764/L2764)</f>
        <v>25</v>
      </c>
      <c r="Q2764" s="1" t="s">
        <v>8320</v>
      </c>
      <c r="R2764" s="39" t="s">
        <v>8343</v>
      </c>
      <c r="S2764" s="41">
        <f>(((J2764/60)/60)/24)+DATE(1970,1,1)</f>
        <v>40927.036979166667</v>
      </c>
      <c r="T2764" s="42">
        <f>(((I2764/60)/60)/24)+DATE(1970,1,1)</f>
        <v>40986.995312500003</v>
      </c>
    </row>
    <row r="2765" spans="1:20" customFormat="1" ht="29" x14ac:dyDescent="0.35">
      <c r="A2765" s="9">
        <v>2763</v>
      </c>
      <c r="B2765" s="7" t="s">
        <v>2763</v>
      </c>
      <c r="C2765" s="7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2">
        <f>E2765/D2765</f>
        <v>2.2842639593908631E-3</v>
      </c>
      <c r="P2765" s="22">
        <f>IF(ISERROR(E2765/L2765),0,E2765/L2765)</f>
        <v>30</v>
      </c>
      <c r="Q2765" s="1" t="s">
        <v>8320</v>
      </c>
      <c r="R2765" s="39" t="s">
        <v>8343</v>
      </c>
      <c r="S2765" s="41">
        <f>(((J2765/60)/60)/24)+DATE(1970,1,1)</f>
        <v>41373.579675925925</v>
      </c>
      <c r="T2765" s="42">
        <f>(((I2765/60)/60)/24)+DATE(1970,1,1)</f>
        <v>41418.579675925925</v>
      </c>
    </row>
    <row r="2766" spans="1:20" customFormat="1" ht="43.5" x14ac:dyDescent="0.35">
      <c r="A2766" s="9">
        <v>2764</v>
      </c>
      <c r="B2766" s="7" t="s">
        <v>2764</v>
      </c>
      <c r="C2766" s="7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2">
        <f>E2766/D2766</f>
        <v>1.125E-2</v>
      </c>
      <c r="P2766" s="22">
        <f>IF(ISERROR(E2766/L2766),0,E2766/L2766)</f>
        <v>11.25</v>
      </c>
      <c r="Q2766" s="1" t="s">
        <v>8320</v>
      </c>
      <c r="R2766" s="39" t="s">
        <v>8343</v>
      </c>
      <c r="S2766" s="41">
        <f>(((J2766/60)/60)/24)+DATE(1970,1,1)</f>
        <v>41030.292025462964</v>
      </c>
      <c r="T2766" s="42">
        <f>(((I2766/60)/60)/24)+DATE(1970,1,1)</f>
        <v>41059.791666666664</v>
      </c>
    </row>
    <row r="2767" spans="1:20" customFormat="1" ht="29" x14ac:dyDescent="0.35">
      <c r="A2767" s="9">
        <v>2765</v>
      </c>
      <c r="B2767" s="7" t="s">
        <v>2765</v>
      </c>
      <c r="C2767" s="7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2">
        <f>E2767/D2767</f>
        <v>0</v>
      </c>
      <c r="P2767" s="22">
        <f>IF(ISERROR(E2767/L2767),0,E2767/L2767)</f>
        <v>0</v>
      </c>
      <c r="Q2767" s="1" t="s">
        <v>8320</v>
      </c>
      <c r="R2767" s="39" t="s">
        <v>8343</v>
      </c>
      <c r="S2767" s="41">
        <f>(((J2767/60)/60)/24)+DATE(1970,1,1)</f>
        <v>41194.579027777778</v>
      </c>
      <c r="T2767" s="42">
        <f>(((I2767/60)/60)/24)+DATE(1970,1,1)</f>
        <v>41210.579027777778</v>
      </c>
    </row>
    <row r="2768" spans="1:20" customFormat="1" ht="43.5" x14ac:dyDescent="0.35">
      <c r="A2768" s="9">
        <v>2766</v>
      </c>
      <c r="B2768" s="7" t="s">
        <v>2766</v>
      </c>
      <c r="C2768" s="7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2">
        <f>E2768/D2768</f>
        <v>0.02</v>
      </c>
      <c r="P2768" s="22">
        <f>IF(ISERROR(E2768/L2768),0,E2768/L2768)</f>
        <v>25</v>
      </c>
      <c r="Q2768" s="1" t="s">
        <v>8320</v>
      </c>
      <c r="R2768" s="39" t="s">
        <v>8343</v>
      </c>
      <c r="S2768" s="41">
        <f>(((J2768/60)/60)/24)+DATE(1970,1,1)</f>
        <v>40736.668032407404</v>
      </c>
      <c r="T2768" s="42">
        <f>(((I2768/60)/60)/24)+DATE(1970,1,1)</f>
        <v>40766.668032407404</v>
      </c>
    </row>
    <row r="2769" spans="1:20" customFormat="1" ht="43.5" x14ac:dyDescent="0.35">
      <c r="A2769" s="9">
        <v>2767</v>
      </c>
      <c r="B2769" s="7" t="s">
        <v>2767</v>
      </c>
      <c r="C2769" s="7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2">
        <f>E2769/D2769</f>
        <v>8.5000000000000006E-3</v>
      </c>
      <c r="P2769" s="22">
        <f>IF(ISERROR(E2769/L2769),0,E2769/L2769)</f>
        <v>11.333333333333334</v>
      </c>
      <c r="Q2769" s="1" t="s">
        <v>8320</v>
      </c>
      <c r="R2769" s="39" t="s">
        <v>8343</v>
      </c>
      <c r="S2769" s="41">
        <f>(((J2769/60)/60)/24)+DATE(1970,1,1)</f>
        <v>42172.958912037036</v>
      </c>
      <c r="T2769" s="42">
        <f>(((I2769/60)/60)/24)+DATE(1970,1,1)</f>
        <v>42232.958912037036</v>
      </c>
    </row>
    <row r="2770" spans="1:20" customFormat="1" ht="43.5" x14ac:dyDescent="0.35">
      <c r="A2770" s="9">
        <v>2768</v>
      </c>
      <c r="B2770" s="7" t="s">
        <v>2768</v>
      </c>
      <c r="C2770" s="7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2">
        <f>E2770/D2770</f>
        <v>0.14314285714285716</v>
      </c>
      <c r="P2770" s="22">
        <f>IF(ISERROR(E2770/L2770),0,E2770/L2770)</f>
        <v>29.470588235294116</v>
      </c>
      <c r="Q2770" s="1" t="s">
        <v>8320</v>
      </c>
      <c r="R2770" s="39" t="s">
        <v>8343</v>
      </c>
      <c r="S2770" s="41">
        <f>(((J2770/60)/60)/24)+DATE(1970,1,1)</f>
        <v>40967.614849537036</v>
      </c>
      <c r="T2770" s="42">
        <f>(((I2770/60)/60)/24)+DATE(1970,1,1)</f>
        <v>40997.573182870372</v>
      </c>
    </row>
    <row r="2771" spans="1:20" customFormat="1" ht="43.5" x14ac:dyDescent="0.35">
      <c r="A2771" s="9">
        <v>2769</v>
      </c>
      <c r="B2771" s="7" t="s">
        <v>2769</v>
      </c>
      <c r="C2771" s="7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2">
        <f>E2771/D2771</f>
        <v>2.5000000000000001E-3</v>
      </c>
      <c r="P2771" s="22">
        <f>IF(ISERROR(E2771/L2771),0,E2771/L2771)</f>
        <v>1</v>
      </c>
      <c r="Q2771" s="1" t="s">
        <v>8320</v>
      </c>
      <c r="R2771" s="39" t="s">
        <v>8343</v>
      </c>
      <c r="S2771" s="41">
        <f>(((J2771/60)/60)/24)+DATE(1970,1,1)</f>
        <v>41745.826273148145</v>
      </c>
      <c r="T2771" s="42">
        <f>(((I2771/60)/60)/24)+DATE(1970,1,1)</f>
        <v>41795.826273148145</v>
      </c>
    </row>
    <row r="2772" spans="1:20" customFormat="1" ht="43.5" x14ac:dyDescent="0.35">
      <c r="A2772" s="9">
        <v>2770</v>
      </c>
      <c r="B2772" s="7" t="s">
        <v>2770</v>
      </c>
      <c r="C2772" s="7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2">
        <f>E2772/D2772</f>
        <v>0.1041125</v>
      </c>
      <c r="P2772" s="22">
        <f>IF(ISERROR(E2772/L2772),0,E2772/L2772)</f>
        <v>63.098484848484851</v>
      </c>
      <c r="Q2772" s="1" t="s">
        <v>8320</v>
      </c>
      <c r="R2772" s="39" t="s">
        <v>8343</v>
      </c>
      <c r="S2772" s="41">
        <f>(((J2772/60)/60)/24)+DATE(1970,1,1)</f>
        <v>41686.705208333333</v>
      </c>
      <c r="T2772" s="42">
        <f>(((I2772/60)/60)/24)+DATE(1970,1,1)</f>
        <v>41716.663541666669</v>
      </c>
    </row>
    <row r="2773" spans="1:20" customFormat="1" ht="43.5" x14ac:dyDescent="0.35">
      <c r="A2773" s="9">
        <v>2771</v>
      </c>
      <c r="B2773" s="7" t="s">
        <v>2771</v>
      </c>
      <c r="C2773" s="7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2">
        <f>E2773/D2773</f>
        <v>0</v>
      </c>
      <c r="P2773" s="22">
        <f>IF(ISERROR(E2773/L2773),0,E2773/L2773)</f>
        <v>0</v>
      </c>
      <c r="Q2773" s="1" t="s">
        <v>8320</v>
      </c>
      <c r="R2773" s="39" t="s">
        <v>8343</v>
      </c>
      <c r="S2773" s="41">
        <f>(((J2773/60)/60)/24)+DATE(1970,1,1)</f>
        <v>41257.531712962962</v>
      </c>
      <c r="T2773" s="42">
        <f>(((I2773/60)/60)/24)+DATE(1970,1,1)</f>
        <v>41306.708333333336</v>
      </c>
    </row>
    <row r="2774" spans="1:20" customFormat="1" ht="43.5" x14ac:dyDescent="0.35">
      <c r="A2774" s="9">
        <v>2772</v>
      </c>
      <c r="B2774" s="7" t="s">
        <v>2772</v>
      </c>
      <c r="C2774" s="7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2">
        <f>E2774/D2774</f>
        <v>0</v>
      </c>
      <c r="P2774" s="22">
        <f>IF(ISERROR(E2774/L2774),0,E2774/L2774)</f>
        <v>0</v>
      </c>
      <c r="Q2774" s="1" t="s">
        <v>8320</v>
      </c>
      <c r="R2774" s="39" t="s">
        <v>8343</v>
      </c>
      <c r="S2774" s="41">
        <f>(((J2774/60)/60)/24)+DATE(1970,1,1)</f>
        <v>41537.869143518517</v>
      </c>
      <c r="T2774" s="42">
        <f>(((I2774/60)/60)/24)+DATE(1970,1,1)</f>
        <v>41552.869143518517</v>
      </c>
    </row>
    <row r="2775" spans="1:20" customFormat="1" ht="29" x14ac:dyDescent="0.35">
      <c r="A2775" s="9">
        <v>2773</v>
      </c>
      <c r="B2775" s="7" t="s">
        <v>2773</v>
      </c>
      <c r="C2775" s="7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2">
        <f>E2775/D2775</f>
        <v>1.8867924528301887E-3</v>
      </c>
      <c r="P2775" s="22">
        <f>IF(ISERROR(E2775/L2775),0,E2775/L2775)</f>
        <v>1</v>
      </c>
      <c r="Q2775" s="1" t="s">
        <v>8320</v>
      </c>
      <c r="R2775" s="39" t="s">
        <v>8343</v>
      </c>
      <c r="S2775" s="41">
        <f>(((J2775/60)/60)/24)+DATE(1970,1,1)</f>
        <v>42474.86482638889</v>
      </c>
      <c r="T2775" s="42">
        <f>(((I2775/60)/60)/24)+DATE(1970,1,1)</f>
        <v>42484.86482638889</v>
      </c>
    </row>
    <row r="2776" spans="1:20" customFormat="1" ht="43.5" x14ac:dyDescent="0.35">
      <c r="A2776" s="9">
        <v>2774</v>
      </c>
      <c r="B2776" s="7" t="s">
        <v>2774</v>
      </c>
      <c r="C2776" s="7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2">
        <f>E2776/D2776</f>
        <v>0.14249999999999999</v>
      </c>
      <c r="P2776" s="22">
        <f>IF(ISERROR(E2776/L2776),0,E2776/L2776)</f>
        <v>43.846153846153847</v>
      </c>
      <c r="Q2776" s="1" t="s">
        <v>8320</v>
      </c>
      <c r="R2776" s="39" t="s">
        <v>8343</v>
      </c>
      <c r="S2776" s="41">
        <f>(((J2776/60)/60)/24)+DATE(1970,1,1)</f>
        <v>41311.126481481479</v>
      </c>
      <c r="T2776" s="42">
        <f>(((I2776/60)/60)/24)+DATE(1970,1,1)</f>
        <v>41341.126481481479</v>
      </c>
    </row>
    <row r="2777" spans="1:20" customFormat="1" ht="43.5" x14ac:dyDescent="0.35">
      <c r="A2777" s="9">
        <v>2775</v>
      </c>
      <c r="B2777" s="7" t="s">
        <v>2775</v>
      </c>
      <c r="C2777" s="7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2">
        <f>E2777/D2777</f>
        <v>0.03</v>
      </c>
      <c r="P2777" s="22">
        <f>IF(ISERROR(E2777/L2777),0,E2777/L2777)</f>
        <v>75</v>
      </c>
      <c r="Q2777" s="1" t="s">
        <v>8320</v>
      </c>
      <c r="R2777" s="39" t="s">
        <v>8343</v>
      </c>
      <c r="S2777" s="41">
        <f>(((J2777/60)/60)/24)+DATE(1970,1,1)</f>
        <v>40863.013356481482</v>
      </c>
      <c r="T2777" s="42">
        <f>(((I2777/60)/60)/24)+DATE(1970,1,1)</f>
        <v>40893.013356481482</v>
      </c>
    </row>
    <row r="2778" spans="1:20" customFormat="1" ht="43.5" x14ac:dyDescent="0.35">
      <c r="A2778" s="9">
        <v>2776</v>
      </c>
      <c r="B2778" s="7" t="s">
        <v>2776</v>
      </c>
      <c r="C2778" s="7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2">
        <f>E2778/D2778</f>
        <v>7.8809523809523815E-2</v>
      </c>
      <c r="P2778" s="22">
        <f>IF(ISERROR(E2778/L2778),0,E2778/L2778)</f>
        <v>45.972222222222221</v>
      </c>
      <c r="Q2778" s="1" t="s">
        <v>8320</v>
      </c>
      <c r="R2778" s="39" t="s">
        <v>8343</v>
      </c>
      <c r="S2778" s="41">
        <f>(((J2778/60)/60)/24)+DATE(1970,1,1)</f>
        <v>42136.297175925924</v>
      </c>
      <c r="T2778" s="42">
        <f>(((I2778/60)/60)/24)+DATE(1970,1,1)</f>
        <v>42167.297175925924</v>
      </c>
    </row>
    <row r="2779" spans="1:20" customFormat="1" ht="43.5" x14ac:dyDescent="0.35">
      <c r="A2779" s="9">
        <v>2777</v>
      </c>
      <c r="B2779" s="7" t="s">
        <v>2777</v>
      </c>
      <c r="C2779" s="7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2">
        <f>E2779/D2779</f>
        <v>3.3333333333333335E-3</v>
      </c>
      <c r="P2779" s="22">
        <f>IF(ISERROR(E2779/L2779),0,E2779/L2779)</f>
        <v>10</v>
      </c>
      <c r="Q2779" s="1" t="s">
        <v>8320</v>
      </c>
      <c r="R2779" s="39" t="s">
        <v>8343</v>
      </c>
      <c r="S2779" s="41">
        <f>(((J2779/60)/60)/24)+DATE(1970,1,1)</f>
        <v>42172.669027777782</v>
      </c>
      <c r="T2779" s="42">
        <f>(((I2779/60)/60)/24)+DATE(1970,1,1)</f>
        <v>42202.669027777782</v>
      </c>
    </row>
    <row r="2780" spans="1:20" customFormat="1" ht="58" x14ac:dyDescent="0.35">
      <c r="A2780" s="9">
        <v>2778</v>
      </c>
      <c r="B2780" s="7" t="s">
        <v>2778</v>
      </c>
      <c r="C2780" s="7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2">
        <f>E2780/D2780</f>
        <v>0.25545454545454543</v>
      </c>
      <c r="P2780" s="22">
        <f>IF(ISERROR(E2780/L2780),0,E2780/L2780)</f>
        <v>93.666666666666671</v>
      </c>
      <c r="Q2780" s="1" t="s">
        <v>8320</v>
      </c>
      <c r="R2780" s="39" t="s">
        <v>8343</v>
      </c>
      <c r="S2780" s="41">
        <f>(((J2780/60)/60)/24)+DATE(1970,1,1)</f>
        <v>41846.978078703702</v>
      </c>
      <c r="T2780" s="42">
        <f>(((I2780/60)/60)/24)+DATE(1970,1,1)</f>
        <v>41876.978078703702</v>
      </c>
    </row>
    <row r="2781" spans="1:20" customFormat="1" ht="43.5" x14ac:dyDescent="0.35">
      <c r="A2781" s="9">
        <v>2779</v>
      </c>
      <c r="B2781" s="7" t="s">
        <v>2779</v>
      </c>
      <c r="C2781" s="7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2">
        <f>E2781/D2781</f>
        <v>2.12E-2</v>
      </c>
      <c r="P2781" s="22">
        <f>IF(ISERROR(E2781/L2781),0,E2781/L2781)</f>
        <v>53</v>
      </c>
      <c r="Q2781" s="1" t="s">
        <v>8320</v>
      </c>
      <c r="R2781" s="39" t="s">
        <v>8343</v>
      </c>
      <c r="S2781" s="41">
        <f>(((J2781/60)/60)/24)+DATE(1970,1,1)</f>
        <v>42300.585891203707</v>
      </c>
      <c r="T2781" s="42">
        <f>(((I2781/60)/60)/24)+DATE(1970,1,1)</f>
        <v>42330.627557870372</v>
      </c>
    </row>
    <row r="2782" spans="1:20" customFormat="1" ht="29" x14ac:dyDescent="0.35">
      <c r="A2782" s="9">
        <v>2780</v>
      </c>
      <c r="B2782" s="7" t="s">
        <v>2780</v>
      </c>
      <c r="C2782" s="7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2">
        <f>E2782/D2782</f>
        <v>0</v>
      </c>
      <c r="P2782" s="22">
        <f>IF(ISERROR(E2782/L2782),0,E2782/L2782)</f>
        <v>0</v>
      </c>
      <c r="Q2782" s="1" t="s">
        <v>8320</v>
      </c>
      <c r="R2782" s="39" t="s">
        <v>8343</v>
      </c>
      <c r="S2782" s="41">
        <f>(((J2782/60)/60)/24)+DATE(1970,1,1)</f>
        <v>42774.447777777779</v>
      </c>
      <c r="T2782" s="42">
        <f>(((I2782/60)/60)/24)+DATE(1970,1,1)</f>
        <v>42804.447777777779</v>
      </c>
    </row>
    <row r="2783" spans="1:20" customFormat="1" ht="29" x14ac:dyDescent="0.35">
      <c r="A2783" s="9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3" t="s">
        <v>8219</v>
      </c>
      <c r="G2783" s="3" t="s">
        <v>8224</v>
      </c>
      <c r="H2783" s="3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3" t="s">
        <v>8271</v>
      </c>
      <c r="O2783" s="12">
        <f>E2783/D2783</f>
        <v>1.0528</v>
      </c>
      <c r="P2783" s="22">
        <f>IF(ISERROR(E2783/L2783),0,E2783/L2783)</f>
        <v>47</v>
      </c>
      <c r="Q2783" s="1" t="s">
        <v>8344</v>
      </c>
      <c r="R2783" s="39" t="s">
        <v>8345</v>
      </c>
      <c r="S2783" s="41">
        <f>(((J2783/60)/60)/24)+DATE(1970,1,1)</f>
        <v>42018.94159722222</v>
      </c>
      <c r="T2783" s="42">
        <f>(((I2783/60)/60)/24)+DATE(1970,1,1)</f>
        <v>42047.291666666672</v>
      </c>
    </row>
    <row r="2784" spans="1:20" customFormat="1" ht="29" x14ac:dyDescent="0.35">
      <c r="A2784" s="9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3" t="s">
        <v>8219</v>
      </c>
      <c r="G2784" s="3" t="s">
        <v>8224</v>
      </c>
      <c r="H2784" s="3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3" t="s">
        <v>8271</v>
      </c>
      <c r="O2784" s="12">
        <f>E2784/D2784</f>
        <v>1.2</v>
      </c>
      <c r="P2784" s="22">
        <f>IF(ISERROR(E2784/L2784),0,E2784/L2784)</f>
        <v>66.666666666666671</v>
      </c>
      <c r="Q2784" s="1" t="s">
        <v>8344</v>
      </c>
      <c r="R2784" s="39" t="s">
        <v>8345</v>
      </c>
      <c r="S2784" s="41">
        <f>(((J2784/60)/60)/24)+DATE(1970,1,1)</f>
        <v>42026.924976851849</v>
      </c>
      <c r="T2784" s="42">
        <f>(((I2784/60)/60)/24)+DATE(1970,1,1)</f>
        <v>42052.207638888889</v>
      </c>
    </row>
    <row r="2785" spans="1:20" customFormat="1" ht="43.5" x14ac:dyDescent="0.35">
      <c r="A2785" s="9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3" t="s">
        <v>8219</v>
      </c>
      <c r="G2785" s="3" t="s">
        <v>8225</v>
      </c>
      <c r="H2785" s="3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3" t="s">
        <v>8271</v>
      </c>
      <c r="O2785" s="12">
        <f>E2785/D2785</f>
        <v>1.145</v>
      </c>
      <c r="P2785" s="22">
        <f>IF(ISERROR(E2785/L2785),0,E2785/L2785)</f>
        <v>18.770491803278688</v>
      </c>
      <c r="Q2785" s="1" t="s">
        <v>8344</v>
      </c>
      <c r="R2785" s="39" t="s">
        <v>8345</v>
      </c>
      <c r="S2785" s="41">
        <f>(((J2785/60)/60)/24)+DATE(1970,1,1)</f>
        <v>42103.535254629634</v>
      </c>
      <c r="T2785" s="42">
        <f>(((I2785/60)/60)/24)+DATE(1970,1,1)</f>
        <v>42117.535254629634</v>
      </c>
    </row>
    <row r="2786" spans="1:20" customFormat="1" ht="29" x14ac:dyDescent="0.35">
      <c r="A2786" s="9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3" t="s">
        <v>8219</v>
      </c>
      <c r="G2786" s="3" t="s">
        <v>8224</v>
      </c>
      <c r="H2786" s="3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3" t="s">
        <v>8271</v>
      </c>
      <c r="O2786" s="12">
        <f>E2786/D2786</f>
        <v>1.19</v>
      </c>
      <c r="P2786" s="22">
        <f>IF(ISERROR(E2786/L2786),0,E2786/L2786)</f>
        <v>66.111111111111114</v>
      </c>
      <c r="Q2786" s="1" t="s">
        <v>8344</v>
      </c>
      <c r="R2786" s="39" t="s">
        <v>8345</v>
      </c>
      <c r="S2786" s="41">
        <f>(((J2786/60)/60)/24)+DATE(1970,1,1)</f>
        <v>41920.787534722222</v>
      </c>
      <c r="T2786" s="42">
        <f>(((I2786/60)/60)/24)+DATE(1970,1,1)</f>
        <v>41941.787534722222</v>
      </c>
    </row>
    <row r="2787" spans="1:20" customFormat="1" ht="43.5" x14ac:dyDescent="0.35">
      <c r="A2787" s="9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3" t="s">
        <v>8219</v>
      </c>
      <c r="G2787" s="3" t="s">
        <v>8224</v>
      </c>
      <c r="H2787" s="3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3" t="s">
        <v>8271</v>
      </c>
      <c r="O2787" s="12">
        <f>E2787/D2787</f>
        <v>1.0468</v>
      </c>
      <c r="P2787" s="22">
        <f>IF(ISERROR(E2787/L2787),0,E2787/L2787)</f>
        <v>36.859154929577464</v>
      </c>
      <c r="Q2787" s="1" t="s">
        <v>8344</v>
      </c>
      <c r="R2787" s="39" t="s">
        <v>8345</v>
      </c>
      <c r="S2787" s="41">
        <f>(((J2787/60)/60)/24)+DATE(1970,1,1)</f>
        <v>42558.189432870371</v>
      </c>
      <c r="T2787" s="42">
        <f>(((I2787/60)/60)/24)+DATE(1970,1,1)</f>
        <v>42587.875</v>
      </c>
    </row>
    <row r="2788" spans="1:20" customFormat="1" ht="29" x14ac:dyDescent="0.35">
      <c r="A2788" s="9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3" t="s">
        <v>8219</v>
      </c>
      <c r="G2788" s="3" t="s">
        <v>8225</v>
      </c>
      <c r="H2788" s="3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3" t="s">
        <v>8271</v>
      </c>
      <c r="O2788" s="12">
        <f>E2788/D2788</f>
        <v>1.1783999999999999</v>
      </c>
      <c r="P2788" s="22">
        <f>IF(ISERROR(E2788/L2788),0,E2788/L2788)</f>
        <v>39.810810810810814</v>
      </c>
      <c r="Q2788" s="1" t="s">
        <v>8344</v>
      </c>
      <c r="R2788" s="39" t="s">
        <v>8345</v>
      </c>
      <c r="S2788" s="41">
        <f>(((J2788/60)/60)/24)+DATE(1970,1,1)</f>
        <v>41815.569212962961</v>
      </c>
      <c r="T2788" s="42">
        <f>(((I2788/60)/60)/24)+DATE(1970,1,1)</f>
        <v>41829.569212962961</v>
      </c>
    </row>
    <row r="2789" spans="1:20" customFormat="1" ht="43.5" x14ac:dyDescent="0.35">
      <c r="A2789" s="9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3" t="s">
        <v>8219</v>
      </c>
      <c r="G2789" s="3" t="s">
        <v>8224</v>
      </c>
      <c r="H2789" s="3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3" t="s">
        <v>8271</v>
      </c>
      <c r="O2789" s="12">
        <f>E2789/D2789</f>
        <v>1.1970000000000001</v>
      </c>
      <c r="P2789" s="22">
        <f>IF(ISERROR(E2789/L2789),0,E2789/L2789)</f>
        <v>31.5</v>
      </c>
      <c r="Q2789" s="1" t="s">
        <v>8344</v>
      </c>
      <c r="R2789" s="39" t="s">
        <v>8345</v>
      </c>
      <c r="S2789" s="41">
        <f>(((J2789/60)/60)/24)+DATE(1970,1,1)</f>
        <v>41808.198518518519</v>
      </c>
      <c r="T2789" s="42">
        <f>(((I2789/60)/60)/24)+DATE(1970,1,1)</f>
        <v>41838.198518518519</v>
      </c>
    </row>
    <row r="2790" spans="1:20" customFormat="1" ht="29" x14ac:dyDescent="0.35">
      <c r="A2790" s="9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3" t="s">
        <v>8219</v>
      </c>
      <c r="G2790" s="3" t="s">
        <v>8224</v>
      </c>
      <c r="H2790" s="3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3" t="s">
        <v>8271</v>
      </c>
      <c r="O2790" s="12">
        <f>E2790/D2790</f>
        <v>1.0249999999999999</v>
      </c>
      <c r="P2790" s="22">
        <f>IF(ISERROR(E2790/L2790),0,E2790/L2790)</f>
        <v>102.5</v>
      </c>
      <c r="Q2790" s="1" t="s">
        <v>8344</v>
      </c>
      <c r="R2790" s="39" t="s">
        <v>8345</v>
      </c>
      <c r="S2790" s="41">
        <f>(((J2790/60)/60)/24)+DATE(1970,1,1)</f>
        <v>42550.701886574068</v>
      </c>
      <c r="T2790" s="42">
        <f>(((I2790/60)/60)/24)+DATE(1970,1,1)</f>
        <v>42580.701886574068</v>
      </c>
    </row>
    <row r="2791" spans="1:20" customFormat="1" ht="29" x14ac:dyDescent="0.35">
      <c r="A2791" s="9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3" t="s">
        <v>8219</v>
      </c>
      <c r="G2791" s="3" t="s">
        <v>8224</v>
      </c>
      <c r="H2791" s="3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3" t="s">
        <v>8271</v>
      </c>
      <c r="O2791" s="12">
        <f>E2791/D2791</f>
        <v>1.0116666666666667</v>
      </c>
      <c r="P2791" s="22">
        <f>IF(ISERROR(E2791/L2791),0,E2791/L2791)</f>
        <v>126.45833333333333</v>
      </c>
      <c r="Q2791" s="1" t="s">
        <v>8344</v>
      </c>
      <c r="R2791" s="39" t="s">
        <v>8345</v>
      </c>
      <c r="S2791" s="41">
        <f>(((J2791/60)/60)/24)+DATE(1970,1,1)</f>
        <v>42056.013124999998</v>
      </c>
      <c r="T2791" s="42">
        <f>(((I2791/60)/60)/24)+DATE(1970,1,1)</f>
        <v>42075.166666666672</v>
      </c>
    </row>
    <row r="2792" spans="1:20" customFormat="1" ht="43.5" x14ac:dyDescent="0.35">
      <c r="A2792" s="9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3" t="s">
        <v>8219</v>
      </c>
      <c r="G2792" s="3" t="s">
        <v>8224</v>
      </c>
      <c r="H2792" s="3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3" t="s">
        <v>8271</v>
      </c>
      <c r="O2792" s="12">
        <f>E2792/D2792</f>
        <v>1.0533333333333332</v>
      </c>
      <c r="P2792" s="22">
        <f>IF(ISERROR(E2792/L2792),0,E2792/L2792)</f>
        <v>47.878787878787875</v>
      </c>
      <c r="Q2792" s="1" t="s">
        <v>8344</v>
      </c>
      <c r="R2792" s="39" t="s">
        <v>8345</v>
      </c>
      <c r="S2792" s="41">
        <f>(((J2792/60)/60)/24)+DATE(1970,1,1)</f>
        <v>42016.938692129625</v>
      </c>
      <c r="T2792" s="42">
        <f>(((I2792/60)/60)/24)+DATE(1970,1,1)</f>
        <v>42046.938692129625</v>
      </c>
    </row>
    <row r="2793" spans="1:20" customFormat="1" ht="43.5" x14ac:dyDescent="0.35">
      <c r="A2793" s="9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3" t="s">
        <v>8219</v>
      </c>
      <c r="G2793" s="3" t="s">
        <v>8224</v>
      </c>
      <c r="H2793" s="3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3" t="s">
        <v>8271</v>
      </c>
      <c r="O2793" s="12">
        <f>E2793/D2793</f>
        <v>1.0249999999999999</v>
      </c>
      <c r="P2793" s="22">
        <f>IF(ISERROR(E2793/L2793),0,E2793/L2793)</f>
        <v>73.214285714285708</v>
      </c>
      <c r="Q2793" s="1" t="s">
        <v>8344</v>
      </c>
      <c r="R2793" s="39" t="s">
        <v>8345</v>
      </c>
      <c r="S2793" s="41">
        <f>(((J2793/60)/60)/24)+DATE(1970,1,1)</f>
        <v>42591.899988425925</v>
      </c>
      <c r="T2793" s="42">
        <f>(((I2793/60)/60)/24)+DATE(1970,1,1)</f>
        <v>42622.166666666672</v>
      </c>
    </row>
    <row r="2794" spans="1:20" customFormat="1" ht="43.5" x14ac:dyDescent="0.35">
      <c r="A2794" s="9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3" t="s">
        <v>8219</v>
      </c>
      <c r="G2794" s="3" t="s">
        <v>8224</v>
      </c>
      <c r="H2794" s="3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3" t="s">
        <v>8271</v>
      </c>
      <c r="O2794" s="12">
        <f>E2794/D2794</f>
        <v>1.0760000000000001</v>
      </c>
      <c r="P2794" s="22">
        <f>IF(ISERROR(E2794/L2794),0,E2794/L2794)</f>
        <v>89.666666666666671</v>
      </c>
      <c r="Q2794" s="1" t="s">
        <v>8344</v>
      </c>
      <c r="R2794" s="39" t="s">
        <v>8345</v>
      </c>
      <c r="S2794" s="41">
        <f>(((J2794/60)/60)/24)+DATE(1970,1,1)</f>
        <v>42183.231006944443</v>
      </c>
      <c r="T2794" s="42">
        <f>(((I2794/60)/60)/24)+DATE(1970,1,1)</f>
        <v>42228.231006944443</v>
      </c>
    </row>
    <row r="2795" spans="1:20" customFormat="1" ht="58" x14ac:dyDescent="0.35">
      <c r="A2795" s="9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3" t="s">
        <v>8219</v>
      </c>
      <c r="G2795" s="3" t="s">
        <v>8226</v>
      </c>
      <c r="H2795" s="3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3" t="s">
        <v>8271</v>
      </c>
      <c r="O2795" s="12">
        <f>E2795/D2795</f>
        <v>1.105675</v>
      </c>
      <c r="P2795" s="22">
        <f>IF(ISERROR(E2795/L2795),0,E2795/L2795)</f>
        <v>151.4623287671233</v>
      </c>
      <c r="Q2795" s="1" t="s">
        <v>8344</v>
      </c>
      <c r="R2795" s="39" t="s">
        <v>8345</v>
      </c>
      <c r="S2795" s="41">
        <f>(((J2795/60)/60)/24)+DATE(1970,1,1)</f>
        <v>42176.419039351851</v>
      </c>
      <c r="T2795" s="42">
        <f>(((I2795/60)/60)/24)+DATE(1970,1,1)</f>
        <v>42206.419039351851</v>
      </c>
    </row>
    <row r="2796" spans="1:20" customFormat="1" ht="43.5" x14ac:dyDescent="0.35">
      <c r="A2796" s="9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3" t="s">
        <v>8219</v>
      </c>
      <c r="G2796" s="3" t="s">
        <v>8225</v>
      </c>
      <c r="H2796" s="3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3" t="s">
        <v>8271</v>
      </c>
      <c r="O2796" s="12">
        <f>E2796/D2796</f>
        <v>1.5</v>
      </c>
      <c r="P2796" s="22">
        <f>IF(ISERROR(E2796/L2796),0,E2796/L2796)</f>
        <v>25</v>
      </c>
      <c r="Q2796" s="1" t="s">
        <v>8344</v>
      </c>
      <c r="R2796" s="39" t="s">
        <v>8345</v>
      </c>
      <c r="S2796" s="41">
        <f>(((J2796/60)/60)/24)+DATE(1970,1,1)</f>
        <v>42416.691655092596</v>
      </c>
      <c r="T2796" s="42">
        <f>(((I2796/60)/60)/24)+DATE(1970,1,1)</f>
        <v>42432.791666666672</v>
      </c>
    </row>
    <row r="2797" spans="1:20" customFormat="1" ht="43.5" x14ac:dyDescent="0.35">
      <c r="A2797" s="9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3" t="s">
        <v>8219</v>
      </c>
      <c r="G2797" s="3" t="s">
        <v>8224</v>
      </c>
      <c r="H2797" s="3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3" t="s">
        <v>8271</v>
      </c>
      <c r="O2797" s="12">
        <f>E2797/D2797</f>
        <v>1.0428571428571429</v>
      </c>
      <c r="P2797" s="22">
        <f>IF(ISERROR(E2797/L2797),0,E2797/L2797)</f>
        <v>36.5</v>
      </c>
      <c r="Q2797" s="1" t="s">
        <v>8344</v>
      </c>
      <c r="R2797" s="39" t="s">
        <v>8345</v>
      </c>
      <c r="S2797" s="41">
        <f>(((J2797/60)/60)/24)+DATE(1970,1,1)</f>
        <v>41780.525937500002</v>
      </c>
      <c r="T2797" s="42">
        <f>(((I2797/60)/60)/24)+DATE(1970,1,1)</f>
        <v>41796.958333333336</v>
      </c>
    </row>
    <row r="2798" spans="1:20" customFormat="1" ht="43.5" x14ac:dyDescent="0.35">
      <c r="A2798" s="9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3" t="s">
        <v>8219</v>
      </c>
      <c r="G2798" s="3" t="s">
        <v>8225</v>
      </c>
      <c r="H2798" s="3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3" t="s">
        <v>8271</v>
      </c>
      <c r="O2798" s="12">
        <f>E2798/D2798</f>
        <v>1.155</v>
      </c>
      <c r="P2798" s="22">
        <f>IF(ISERROR(E2798/L2798),0,E2798/L2798)</f>
        <v>44</v>
      </c>
      <c r="Q2798" s="1" t="s">
        <v>8344</v>
      </c>
      <c r="R2798" s="39" t="s">
        <v>8345</v>
      </c>
      <c r="S2798" s="41">
        <f>(((J2798/60)/60)/24)+DATE(1970,1,1)</f>
        <v>41795.528101851851</v>
      </c>
      <c r="T2798" s="42">
        <f>(((I2798/60)/60)/24)+DATE(1970,1,1)</f>
        <v>41825.528101851851</v>
      </c>
    </row>
    <row r="2799" spans="1:20" customFormat="1" ht="43.5" x14ac:dyDescent="0.35">
      <c r="A2799" s="9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3" t="s">
        <v>8219</v>
      </c>
      <c r="G2799" s="3" t="s">
        <v>8225</v>
      </c>
      <c r="H2799" s="3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3" t="s">
        <v>8271</v>
      </c>
      <c r="O2799" s="12">
        <f>E2799/D2799</f>
        <v>1.02645125</v>
      </c>
      <c r="P2799" s="22">
        <f>IF(ISERROR(E2799/L2799),0,E2799/L2799)</f>
        <v>87.357553191489373</v>
      </c>
      <c r="Q2799" s="1" t="s">
        <v>8344</v>
      </c>
      <c r="R2799" s="39" t="s">
        <v>8345</v>
      </c>
      <c r="S2799" s="41">
        <f>(((J2799/60)/60)/24)+DATE(1970,1,1)</f>
        <v>41798.94027777778</v>
      </c>
      <c r="T2799" s="42">
        <f>(((I2799/60)/60)/24)+DATE(1970,1,1)</f>
        <v>41828.94027777778</v>
      </c>
    </row>
    <row r="2800" spans="1:20" customFormat="1" ht="43.5" x14ac:dyDescent="0.35">
      <c r="A2800" s="9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3" t="s">
        <v>8219</v>
      </c>
      <c r="G2800" s="3" t="s">
        <v>8225</v>
      </c>
      <c r="H2800" s="3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3" t="s">
        <v>8271</v>
      </c>
      <c r="O2800" s="12">
        <f>E2800/D2800</f>
        <v>1.014</v>
      </c>
      <c r="P2800" s="22">
        <f>IF(ISERROR(E2800/L2800),0,E2800/L2800)</f>
        <v>36.474820143884891</v>
      </c>
      <c r="Q2800" s="1" t="s">
        <v>8344</v>
      </c>
      <c r="R2800" s="39" t="s">
        <v>8345</v>
      </c>
      <c r="S2800" s="41">
        <f>(((J2800/60)/60)/24)+DATE(1970,1,1)</f>
        <v>42201.675011574072</v>
      </c>
      <c r="T2800" s="42">
        <f>(((I2800/60)/60)/24)+DATE(1970,1,1)</f>
        <v>42216.666666666672</v>
      </c>
    </row>
    <row r="2801" spans="1:20" customFormat="1" ht="43.5" x14ac:dyDescent="0.35">
      <c r="A2801" s="9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3" t="s">
        <v>8219</v>
      </c>
      <c r="G2801" s="3" t="s">
        <v>8225</v>
      </c>
      <c r="H2801" s="3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3" t="s">
        <v>8271</v>
      </c>
      <c r="O2801" s="12">
        <f>E2801/D2801</f>
        <v>1.1663479999999999</v>
      </c>
      <c r="P2801" s="22">
        <f>IF(ISERROR(E2801/L2801),0,E2801/L2801)</f>
        <v>44.859538461538463</v>
      </c>
      <c r="Q2801" s="1" t="s">
        <v>8344</v>
      </c>
      <c r="R2801" s="39" t="s">
        <v>8345</v>
      </c>
      <c r="S2801" s="41">
        <f>(((J2801/60)/60)/24)+DATE(1970,1,1)</f>
        <v>42507.264699074076</v>
      </c>
      <c r="T2801" s="42">
        <f>(((I2801/60)/60)/24)+DATE(1970,1,1)</f>
        <v>42538.666666666672</v>
      </c>
    </row>
    <row r="2802" spans="1:20" customFormat="1" ht="43.5" x14ac:dyDescent="0.35">
      <c r="A2802" s="9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3" t="s">
        <v>8219</v>
      </c>
      <c r="G2802" s="3" t="s">
        <v>8225</v>
      </c>
      <c r="H2802" s="3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3" t="s">
        <v>8271</v>
      </c>
      <c r="O2802" s="12">
        <f>E2802/D2802</f>
        <v>1.33</v>
      </c>
      <c r="P2802" s="22">
        <f>IF(ISERROR(E2802/L2802),0,E2802/L2802)</f>
        <v>42.903225806451616</v>
      </c>
      <c r="Q2802" s="1" t="s">
        <v>8344</v>
      </c>
      <c r="R2802" s="39" t="s">
        <v>8345</v>
      </c>
      <c r="S2802" s="41">
        <f>(((J2802/60)/60)/24)+DATE(1970,1,1)</f>
        <v>41948.552847222221</v>
      </c>
      <c r="T2802" s="42">
        <f>(((I2802/60)/60)/24)+DATE(1970,1,1)</f>
        <v>42008.552847222221</v>
      </c>
    </row>
    <row r="2803" spans="1:20" customFormat="1" ht="43.5" x14ac:dyDescent="0.35">
      <c r="A2803" s="9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3" t="s">
        <v>8219</v>
      </c>
      <c r="G2803" s="3" t="s">
        <v>8226</v>
      </c>
      <c r="H2803" s="3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3" t="s">
        <v>8271</v>
      </c>
      <c r="O2803" s="12">
        <f>E2803/D2803</f>
        <v>1.3320000000000001</v>
      </c>
      <c r="P2803" s="22">
        <f>IF(ISERROR(E2803/L2803),0,E2803/L2803)</f>
        <v>51.230769230769234</v>
      </c>
      <c r="Q2803" s="1" t="s">
        <v>8344</v>
      </c>
      <c r="R2803" s="39" t="s">
        <v>8345</v>
      </c>
      <c r="S2803" s="41">
        <f>(((J2803/60)/60)/24)+DATE(1970,1,1)</f>
        <v>41900.243159722224</v>
      </c>
      <c r="T2803" s="42">
        <f>(((I2803/60)/60)/24)+DATE(1970,1,1)</f>
        <v>41922.458333333336</v>
      </c>
    </row>
    <row r="2804" spans="1:20" customFormat="1" ht="43.5" x14ac:dyDescent="0.35">
      <c r="A2804" s="9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3" t="s">
        <v>8219</v>
      </c>
      <c r="G2804" s="3" t="s">
        <v>8225</v>
      </c>
      <c r="H2804" s="3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3" t="s">
        <v>8271</v>
      </c>
      <c r="O2804" s="12">
        <f>E2804/D2804</f>
        <v>1.0183333333333333</v>
      </c>
      <c r="P2804" s="22">
        <f>IF(ISERROR(E2804/L2804),0,E2804/L2804)</f>
        <v>33.944444444444443</v>
      </c>
      <c r="Q2804" s="1" t="s">
        <v>8344</v>
      </c>
      <c r="R2804" s="39" t="s">
        <v>8345</v>
      </c>
      <c r="S2804" s="41">
        <f>(((J2804/60)/60)/24)+DATE(1970,1,1)</f>
        <v>42192.64707175926</v>
      </c>
      <c r="T2804" s="42">
        <f>(((I2804/60)/60)/24)+DATE(1970,1,1)</f>
        <v>42222.64707175926</v>
      </c>
    </row>
    <row r="2805" spans="1:20" customFormat="1" ht="43.5" x14ac:dyDescent="0.35">
      <c r="A2805" s="9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3" t="s">
        <v>8219</v>
      </c>
      <c r="G2805" s="3" t="s">
        <v>8224</v>
      </c>
      <c r="H2805" s="3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3" t="s">
        <v>8271</v>
      </c>
      <c r="O2805" s="12">
        <f>E2805/D2805</f>
        <v>1.2795000000000001</v>
      </c>
      <c r="P2805" s="22">
        <f>IF(ISERROR(E2805/L2805),0,E2805/L2805)</f>
        <v>90.744680851063833</v>
      </c>
      <c r="Q2805" s="1" t="s">
        <v>8344</v>
      </c>
      <c r="R2805" s="39" t="s">
        <v>8345</v>
      </c>
      <c r="S2805" s="41">
        <f>(((J2805/60)/60)/24)+DATE(1970,1,1)</f>
        <v>42158.065694444449</v>
      </c>
      <c r="T2805" s="42">
        <f>(((I2805/60)/60)/24)+DATE(1970,1,1)</f>
        <v>42201</v>
      </c>
    </row>
    <row r="2806" spans="1:20" customFormat="1" ht="43.5" x14ac:dyDescent="0.35">
      <c r="A2806" s="9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3" t="s">
        <v>8219</v>
      </c>
      <c r="G2806" s="3" t="s">
        <v>8225</v>
      </c>
      <c r="H2806" s="3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3" t="s">
        <v>8271</v>
      </c>
      <c r="O2806" s="12">
        <f>E2806/D2806</f>
        <v>1.1499999999999999</v>
      </c>
      <c r="P2806" s="22">
        <f>IF(ISERROR(E2806/L2806),0,E2806/L2806)</f>
        <v>50</v>
      </c>
      <c r="Q2806" s="1" t="s">
        <v>8344</v>
      </c>
      <c r="R2806" s="39" t="s">
        <v>8345</v>
      </c>
      <c r="S2806" s="41">
        <f>(((J2806/60)/60)/24)+DATE(1970,1,1)</f>
        <v>41881.453587962962</v>
      </c>
      <c r="T2806" s="42">
        <f>(((I2806/60)/60)/24)+DATE(1970,1,1)</f>
        <v>41911.453587962962</v>
      </c>
    </row>
    <row r="2807" spans="1:20" customFormat="1" ht="58" x14ac:dyDescent="0.35">
      <c r="A2807" s="9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3" t="s">
        <v>8219</v>
      </c>
      <c r="G2807" s="3" t="s">
        <v>8225</v>
      </c>
      <c r="H2807" s="3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3" t="s">
        <v>8271</v>
      </c>
      <c r="O2807" s="12">
        <f>E2807/D2807</f>
        <v>1.1000000000000001</v>
      </c>
      <c r="P2807" s="22">
        <f>IF(ISERROR(E2807/L2807),0,E2807/L2807)</f>
        <v>24.444444444444443</v>
      </c>
      <c r="Q2807" s="1" t="s">
        <v>8344</v>
      </c>
      <c r="R2807" s="39" t="s">
        <v>8345</v>
      </c>
      <c r="S2807" s="41">
        <f>(((J2807/60)/60)/24)+DATE(1970,1,1)</f>
        <v>42213.505474537036</v>
      </c>
      <c r="T2807" s="42">
        <f>(((I2807/60)/60)/24)+DATE(1970,1,1)</f>
        <v>42238.505474537036</v>
      </c>
    </row>
    <row r="2808" spans="1:20" customFormat="1" ht="43.5" x14ac:dyDescent="0.35">
      <c r="A2808" s="9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3" t="s">
        <v>8219</v>
      </c>
      <c r="G2808" s="3" t="s">
        <v>8225</v>
      </c>
      <c r="H2808" s="3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3" t="s">
        <v>8271</v>
      </c>
      <c r="O2808" s="12">
        <f>E2808/D2808</f>
        <v>1.121</v>
      </c>
      <c r="P2808" s="22">
        <f>IF(ISERROR(E2808/L2808),0,E2808/L2808)</f>
        <v>44.25</v>
      </c>
      <c r="Q2808" s="1" t="s">
        <v>8344</v>
      </c>
      <c r="R2808" s="39" t="s">
        <v>8345</v>
      </c>
      <c r="S2808" s="41">
        <f>(((J2808/60)/60)/24)+DATE(1970,1,1)</f>
        <v>42185.267245370371</v>
      </c>
      <c r="T2808" s="42">
        <f>(((I2808/60)/60)/24)+DATE(1970,1,1)</f>
        <v>42221.458333333328</v>
      </c>
    </row>
    <row r="2809" spans="1:20" customFormat="1" x14ac:dyDescent="0.35">
      <c r="A2809" s="9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3" t="s">
        <v>8219</v>
      </c>
      <c r="G2809" s="3" t="s">
        <v>8224</v>
      </c>
      <c r="H2809" s="3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3" t="s">
        <v>8271</v>
      </c>
      <c r="O2809" s="12">
        <f>E2809/D2809</f>
        <v>1.26</v>
      </c>
      <c r="P2809" s="22">
        <f>IF(ISERROR(E2809/L2809),0,E2809/L2809)</f>
        <v>67.741935483870961</v>
      </c>
      <c r="Q2809" s="1" t="s">
        <v>8344</v>
      </c>
      <c r="R2809" s="39" t="s">
        <v>8345</v>
      </c>
      <c r="S2809" s="41">
        <f>(((J2809/60)/60)/24)+DATE(1970,1,1)</f>
        <v>42154.873124999998</v>
      </c>
      <c r="T2809" s="42">
        <f>(((I2809/60)/60)/24)+DATE(1970,1,1)</f>
        <v>42184.873124999998</v>
      </c>
    </row>
    <row r="2810" spans="1:20" customFormat="1" ht="43.5" x14ac:dyDescent="0.35">
      <c r="A2810" s="9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3" t="s">
        <v>8219</v>
      </c>
      <c r="G2810" s="3" t="s">
        <v>8224</v>
      </c>
      <c r="H2810" s="3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3" t="s">
        <v>8271</v>
      </c>
      <c r="O2810" s="12">
        <f>E2810/D2810</f>
        <v>1.0024444444444445</v>
      </c>
      <c r="P2810" s="22">
        <f>IF(ISERROR(E2810/L2810),0,E2810/L2810)</f>
        <v>65.376811594202906</v>
      </c>
      <c r="Q2810" s="1" t="s">
        <v>8344</v>
      </c>
      <c r="R2810" s="39" t="s">
        <v>8345</v>
      </c>
      <c r="S2810" s="41">
        <f>(((J2810/60)/60)/24)+DATE(1970,1,1)</f>
        <v>42208.84646990741</v>
      </c>
      <c r="T2810" s="42">
        <f>(((I2810/60)/60)/24)+DATE(1970,1,1)</f>
        <v>42238.84646990741</v>
      </c>
    </row>
    <row r="2811" spans="1:20" customFormat="1" ht="43.5" x14ac:dyDescent="0.35">
      <c r="A2811" s="9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3" t="s">
        <v>8219</v>
      </c>
      <c r="G2811" s="3" t="s">
        <v>8224</v>
      </c>
      <c r="H2811" s="3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3" t="s">
        <v>8271</v>
      </c>
      <c r="O2811" s="12">
        <f>E2811/D2811</f>
        <v>1.024</v>
      </c>
      <c r="P2811" s="22">
        <f>IF(ISERROR(E2811/L2811),0,E2811/L2811)</f>
        <v>121.9047619047619</v>
      </c>
      <c r="Q2811" s="1" t="s">
        <v>8344</v>
      </c>
      <c r="R2811" s="39" t="s">
        <v>8345</v>
      </c>
      <c r="S2811" s="41">
        <f>(((J2811/60)/60)/24)+DATE(1970,1,1)</f>
        <v>42451.496817129635</v>
      </c>
      <c r="T2811" s="42">
        <f>(((I2811/60)/60)/24)+DATE(1970,1,1)</f>
        <v>42459.610416666663</v>
      </c>
    </row>
    <row r="2812" spans="1:20" customFormat="1" ht="43.5" x14ac:dyDescent="0.35">
      <c r="A2812" s="9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3" t="s">
        <v>8219</v>
      </c>
      <c r="G2812" s="3" t="s">
        <v>8224</v>
      </c>
      <c r="H2812" s="3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3" t="s">
        <v>8271</v>
      </c>
      <c r="O2812" s="12">
        <f>E2812/D2812</f>
        <v>1.0820000000000001</v>
      </c>
      <c r="P2812" s="22">
        <f>IF(ISERROR(E2812/L2812),0,E2812/L2812)</f>
        <v>47.456140350877192</v>
      </c>
      <c r="Q2812" s="1" t="s">
        <v>8344</v>
      </c>
      <c r="R2812" s="39" t="s">
        <v>8345</v>
      </c>
      <c r="S2812" s="41">
        <f>(((J2812/60)/60)/24)+DATE(1970,1,1)</f>
        <v>41759.13962962963</v>
      </c>
      <c r="T2812" s="42">
        <f>(((I2812/60)/60)/24)+DATE(1970,1,1)</f>
        <v>41791.165972222225</v>
      </c>
    </row>
    <row r="2813" spans="1:20" customFormat="1" ht="43.5" x14ac:dyDescent="0.35">
      <c r="A2813" s="9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3" t="s">
        <v>8219</v>
      </c>
      <c r="G2813" s="3" t="s">
        <v>8225</v>
      </c>
      <c r="H2813" s="3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3" t="s">
        <v>8271</v>
      </c>
      <c r="O2813" s="12">
        <f>E2813/D2813</f>
        <v>1.0026999999999999</v>
      </c>
      <c r="P2813" s="22">
        <f>IF(ISERROR(E2813/L2813),0,E2813/L2813)</f>
        <v>92.842592592592595</v>
      </c>
      <c r="Q2813" s="1" t="s">
        <v>8344</v>
      </c>
      <c r="R2813" s="39" t="s">
        <v>8345</v>
      </c>
      <c r="S2813" s="41">
        <f>(((J2813/60)/60)/24)+DATE(1970,1,1)</f>
        <v>42028.496562500004</v>
      </c>
      <c r="T2813" s="42">
        <f>(((I2813/60)/60)/24)+DATE(1970,1,1)</f>
        <v>42058.496562500004</v>
      </c>
    </row>
    <row r="2814" spans="1:20" customFormat="1" ht="43.5" x14ac:dyDescent="0.35">
      <c r="A2814" s="9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3" t="s">
        <v>8219</v>
      </c>
      <c r="G2814" s="3" t="s">
        <v>8229</v>
      </c>
      <c r="H2814" s="3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3" t="s">
        <v>8271</v>
      </c>
      <c r="O2814" s="12">
        <f>E2814/D2814</f>
        <v>1.133</v>
      </c>
      <c r="P2814" s="22">
        <f>IF(ISERROR(E2814/L2814),0,E2814/L2814)</f>
        <v>68.253012048192772</v>
      </c>
      <c r="Q2814" s="1" t="s">
        <v>8344</v>
      </c>
      <c r="R2814" s="39" t="s">
        <v>8345</v>
      </c>
      <c r="S2814" s="41">
        <f>(((J2814/60)/60)/24)+DATE(1970,1,1)</f>
        <v>42054.74418981481</v>
      </c>
      <c r="T2814" s="42">
        <f>(((I2814/60)/60)/24)+DATE(1970,1,1)</f>
        <v>42100.166666666672</v>
      </c>
    </row>
    <row r="2815" spans="1:20" customFormat="1" ht="43.5" x14ac:dyDescent="0.35">
      <c r="A2815" s="9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3" t="s">
        <v>8219</v>
      </c>
      <c r="G2815" s="3" t="s">
        <v>8224</v>
      </c>
      <c r="H2815" s="3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3" t="s">
        <v>8271</v>
      </c>
      <c r="O2815" s="12">
        <f>E2815/D2815</f>
        <v>1.2757571428571428</v>
      </c>
      <c r="P2815" s="22">
        <f>IF(ISERROR(E2815/L2815),0,E2815/L2815)</f>
        <v>37.209583333333335</v>
      </c>
      <c r="Q2815" s="1" t="s">
        <v>8344</v>
      </c>
      <c r="R2815" s="39" t="s">
        <v>8345</v>
      </c>
      <c r="S2815" s="41">
        <f>(((J2815/60)/60)/24)+DATE(1970,1,1)</f>
        <v>42693.742604166662</v>
      </c>
      <c r="T2815" s="42">
        <f>(((I2815/60)/60)/24)+DATE(1970,1,1)</f>
        <v>42718.742604166662</v>
      </c>
    </row>
    <row r="2816" spans="1:20" customFormat="1" ht="43.5" x14ac:dyDescent="0.35">
      <c r="A2816" s="9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3" t="s">
        <v>8219</v>
      </c>
      <c r="G2816" s="3" t="s">
        <v>8225</v>
      </c>
      <c r="H2816" s="3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3" t="s">
        <v>8271</v>
      </c>
      <c r="O2816" s="12">
        <f>E2816/D2816</f>
        <v>1.0773333333333333</v>
      </c>
      <c r="P2816" s="22">
        <f>IF(ISERROR(E2816/L2816),0,E2816/L2816)</f>
        <v>25.25</v>
      </c>
      <c r="Q2816" s="1" t="s">
        <v>8344</v>
      </c>
      <c r="R2816" s="39" t="s">
        <v>8345</v>
      </c>
      <c r="S2816" s="41">
        <f>(((J2816/60)/60)/24)+DATE(1970,1,1)</f>
        <v>42103.399479166663</v>
      </c>
      <c r="T2816" s="42">
        <f>(((I2816/60)/60)/24)+DATE(1970,1,1)</f>
        <v>42133.399479166663</v>
      </c>
    </row>
    <row r="2817" spans="1:20" customFormat="1" ht="43.5" x14ac:dyDescent="0.35">
      <c r="A2817" s="9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3" t="s">
        <v>8219</v>
      </c>
      <c r="G2817" s="3" t="s">
        <v>8229</v>
      </c>
      <c r="H2817" s="3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3" t="s">
        <v>8271</v>
      </c>
      <c r="O2817" s="12">
        <f>E2817/D2817</f>
        <v>2.42</v>
      </c>
      <c r="P2817" s="22">
        <f>IF(ISERROR(E2817/L2817),0,E2817/L2817)</f>
        <v>43.214285714285715</v>
      </c>
      <c r="Q2817" s="1" t="s">
        <v>8344</v>
      </c>
      <c r="R2817" s="39" t="s">
        <v>8345</v>
      </c>
      <c r="S2817" s="41">
        <f>(((J2817/60)/60)/24)+DATE(1970,1,1)</f>
        <v>42559.776724537034</v>
      </c>
      <c r="T2817" s="42">
        <f>(((I2817/60)/60)/24)+DATE(1970,1,1)</f>
        <v>42589.776724537034</v>
      </c>
    </row>
    <row r="2818" spans="1:20" customFormat="1" ht="43.5" x14ac:dyDescent="0.35">
      <c r="A2818" s="9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3" t="s">
        <v>8219</v>
      </c>
      <c r="G2818" s="3" t="s">
        <v>8225</v>
      </c>
      <c r="H2818" s="3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3" t="s">
        <v>8271</v>
      </c>
      <c r="O2818" s="12">
        <f>E2818/D2818</f>
        <v>1.4156666666666666</v>
      </c>
      <c r="P2818" s="22">
        <f>IF(ISERROR(E2818/L2818),0,E2818/L2818)</f>
        <v>25.130177514792898</v>
      </c>
      <c r="Q2818" s="1" t="s">
        <v>8344</v>
      </c>
      <c r="R2818" s="39" t="s">
        <v>8345</v>
      </c>
      <c r="S2818" s="41">
        <f>(((J2818/60)/60)/24)+DATE(1970,1,1)</f>
        <v>42188.467499999999</v>
      </c>
      <c r="T2818" s="42">
        <f>(((I2818/60)/60)/24)+DATE(1970,1,1)</f>
        <v>42218.666666666672</v>
      </c>
    </row>
    <row r="2819" spans="1:20" customFormat="1" ht="43.5" x14ac:dyDescent="0.35">
      <c r="A2819" s="9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3" t="s">
        <v>8219</v>
      </c>
      <c r="G2819" s="3" t="s">
        <v>8225</v>
      </c>
      <c r="H2819" s="3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3" t="s">
        <v>8271</v>
      </c>
      <c r="O2819" s="12">
        <f>E2819/D2819</f>
        <v>1.3</v>
      </c>
      <c r="P2819" s="22">
        <f>IF(ISERROR(E2819/L2819),0,E2819/L2819)</f>
        <v>23.636363636363637</v>
      </c>
      <c r="Q2819" s="1" t="s">
        <v>8344</v>
      </c>
      <c r="R2819" s="39" t="s">
        <v>8345</v>
      </c>
      <c r="S2819" s="41">
        <f>(((J2819/60)/60)/24)+DATE(1970,1,1)</f>
        <v>42023.634976851856</v>
      </c>
      <c r="T2819" s="42">
        <f>(((I2819/60)/60)/24)+DATE(1970,1,1)</f>
        <v>42063.634976851856</v>
      </c>
    </row>
    <row r="2820" spans="1:20" customFormat="1" ht="43.5" x14ac:dyDescent="0.35">
      <c r="A2820" s="9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3" t="s">
        <v>8219</v>
      </c>
      <c r="G2820" s="3" t="s">
        <v>8224</v>
      </c>
      <c r="H2820" s="3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3" t="s">
        <v>8271</v>
      </c>
      <c r="O2820" s="12">
        <f>E2820/D2820</f>
        <v>1.0603</v>
      </c>
      <c r="P2820" s="22">
        <f>IF(ISERROR(E2820/L2820),0,E2820/L2820)</f>
        <v>103.95098039215686</v>
      </c>
      <c r="Q2820" s="1" t="s">
        <v>8344</v>
      </c>
      <c r="R2820" s="39" t="s">
        <v>8345</v>
      </c>
      <c r="S2820" s="41">
        <f>(((J2820/60)/60)/24)+DATE(1970,1,1)</f>
        <v>42250.598217592589</v>
      </c>
      <c r="T2820" s="42">
        <f>(((I2820/60)/60)/24)+DATE(1970,1,1)</f>
        <v>42270.598217592589</v>
      </c>
    </row>
    <row r="2821" spans="1:20" customFormat="1" ht="43.5" x14ac:dyDescent="0.35">
      <c r="A2821" s="9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3" t="s">
        <v>8219</v>
      </c>
      <c r="G2821" s="3" t="s">
        <v>8225</v>
      </c>
      <c r="H2821" s="3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3" t="s">
        <v>8271</v>
      </c>
      <c r="O2821" s="12">
        <f>E2821/D2821</f>
        <v>1.048</v>
      </c>
      <c r="P2821" s="22">
        <f>IF(ISERROR(E2821/L2821),0,E2821/L2821)</f>
        <v>50.384615384615387</v>
      </c>
      <c r="Q2821" s="1" t="s">
        <v>8344</v>
      </c>
      <c r="R2821" s="39" t="s">
        <v>8345</v>
      </c>
      <c r="S2821" s="41">
        <f>(((J2821/60)/60)/24)+DATE(1970,1,1)</f>
        <v>42139.525567129633</v>
      </c>
      <c r="T2821" s="42">
        <f>(((I2821/60)/60)/24)+DATE(1970,1,1)</f>
        <v>42169.525567129633</v>
      </c>
    </row>
    <row r="2822" spans="1:20" customFormat="1" ht="43.5" x14ac:dyDescent="0.35">
      <c r="A2822" s="9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3" t="s">
        <v>8219</v>
      </c>
      <c r="G2822" s="3" t="s">
        <v>8225</v>
      </c>
      <c r="H2822" s="3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3" t="s">
        <v>8271</v>
      </c>
      <c r="O2822" s="12">
        <f>E2822/D2822</f>
        <v>1.36</v>
      </c>
      <c r="P2822" s="22">
        <f>IF(ISERROR(E2822/L2822),0,E2822/L2822)</f>
        <v>13.6</v>
      </c>
      <c r="Q2822" s="1" t="s">
        <v>8344</v>
      </c>
      <c r="R2822" s="39" t="s">
        <v>8345</v>
      </c>
      <c r="S2822" s="41">
        <f>(((J2822/60)/60)/24)+DATE(1970,1,1)</f>
        <v>42401.610983796301</v>
      </c>
      <c r="T2822" s="42">
        <f>(((I2822/60)/60)/24)+DATE(1970,1,1)</f>
        <v>42426</v>
      </c>
    </row>
    <row r="2823" spans="1:20" customFormat="1" ht="43.5" x14ac:dyDescent="0.35">
      <c r="A2823" s="9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3" t="s">
        <v>8219</v>
      </c>
      <c r="G2823" s="3" t="s">
        <v>8225</v>
      </c>
      <c r="H2823" s="3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3" t="s">
        <v>8271</v>
      </c>
      <c r="O2823" s="12">
        <f>E2823/D2823</f>
        <v>1</v>
      </c>
      <c r="P2823" s="22">
        <f>IF(ISERROR(E2823/L2823),0,E2823/L2823)</f>
        <v>28.571428571428573</v>
      </c>
      <c r="Q2823" s="1" t="s">
        <v>8344</v>
      </c>
      <c r="R2823" s="39" t="s">
        <v>8345</v>
      </c>
      <c r="S2823" s="41">
        <f>(((J2823/60)/60)/24)+DATE(1970,1,1)</f>
        <v>41875.922858796301</v>
      </c>
      <c r="T2823" s="42">
        <f>(((I2823/60)/60)/24)+DATE(1970,1,1)</f>
        <v>41905.922858796301</v>
      </c>
    </row>
    <row r="2824" spans="1:20" customFormat="1" ht="43.5" x14ac:dyDescent="0.35">
      <c r="A2824" s="9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3" t="s">
        <v>8219</v>
      </c>
      <c r="G2824" s="3" t="s">
        <v>8224</v>
      </c>
      <c r="H2824" s="3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3" t="s">
        <v>8271</v>
      </c>
      <c r="O2824" s="12">
        <f>E2824/D2824</f>
        <v>1</v>
      </c>
      <c r="P2824" s="22">
        <f>IF(ISERROR(E2824/L2824),0,E2824/L2824)</f>
        <v>63.829787234042556</v>
      </c>
      <c r="Q2824" s="1" t="s">
        <v>8344</v>
      </c>
      <c r="R2824" s="39" t="s">
        <v>8345</v>
      </c>
      <c r="S2824" s="41">
        <f>(((J2824/60)/60)/24)+DATE(1970,1,1)</f>
        <v>42060.683935185181</v>
      </c>
      <c r="T2824" s="42">
        <f>(((I2824/60)/60)/24)+DATE(1970,1,1)</f>
        <v>42090.642268518524</v>
      </c>
    </row>
    <row r="2825" spans="1:20" customFormat="1" ht="43.5" x14ac:dyDescent="0.35">
      <c r="A2825" s="9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3" t="s">
        <v>8219</v>
      </c>
      <c r="G2825" s="3" t="s">
        <v>8225</v>
      </c>
      <c r="H2825" s="3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3" t="s">
        <v>8271</v>
      </c>
      <c r="O2825" s="12">
        <f>E2825/D2825</f>
        <v>1.24</v>
      </c>
      <c r="P2825" s="22">
        <f>IF(ISERROR(E2825/L2825),0,E2825/L2825)</f>
        <v>8.8571428571428577</v>
      </c>
      <c r="Q2825" s="1" t="s">
        <v>8344</v>
      </c>
      <c r="R2825" s="39" t="s">
        <v>8345</v>
      </c>
      <c r="S2825" s="41">
        <f>(((J2825/60)/60)/24)+DATE(1970,1,1)</f>
        <v>42067.011643518519</v>
      </c>
      <c r="T2825" s="42">
        <f>(((I2825/60)/60)/24)+DATE(1970,1,1)</f>
        <v>42094.957638888889</v>
      </c>
    </row>
    <row r="2826" spans="1:20" customFormat="1" ht="29" x14ac:dyDescent="0.35">
      <c r="A2826" s="9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3" t="s">
        <v>8219</v>
      </c>
      <c r="G2826" s="3" t="s">
        <v>8224</v>
      </c>
      <c r="H2826" s="3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3" t="s">
        <v>8271</v>
      </c>
      <c r="O2826" s="12">
        <f>E2826/D2826</f>
        <v>1.1692307692307693</v>
      </c>
      <c r="P2826" s="22">
        <f>IF(ISERROR(E2826/L2826),0,E2826/L2826)</f>
        <v>50.666666666666664</v>
      </c>
      <c r="Q2826" s="1" t="s">
        <v>8344</v>
      </c>
      <c r="R2826" s="39" t="s">
        <v>8345</v>
      </c>
      <c r="S2826" s="41">
        <f>(((J2826/60)/60)/24)+DATE(1970,1,1)</f>
        <v>42136.270787037036</v>
      </c>
      <c r="T2826" s="42">
        <f>(((I2826/60)/60)/24)+DATE(1970,1,1)</f>
        <v>42168.071527777778</v>
      </c>
    </row>
    <row r="2827" spans="1:20" customFormat="1" ht="43.5" x14ac:dyDescent="0.35">
      <c r="A2827" s="9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3" t="s">
        <v>8219</v>
      </c>
      <c r="G2827" s="3" t="s">
        <v>8225</v>
      </c>
      <c r="H2827" s="3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3" t="s">
        <v>8271</v>
      </c>
      <c r="O2827" s="12">
        <f>E2827/D2827</f>
        <v>1.0333333333333334</v>
      </c>
      <c r="P2827" s="22">
        <f>IF(ISERROR(E2827/L2827),0,E2827/L2827)</f>
        <v>60.784313725490193</v>
      </c>
      <c r="Q2827" s="1" t="s">
        <v>8344</v>
      </c>
      <c r="R2827" s="39" t="s">
        <v>8345</v>
      </c>
      <c r="S2827" s="41">
        <f>(((J2827/60)/60)/24)+DATE(1970,1,1)</f>
        <v>42312.792662037042</v>
      </c>
      <c r="T2827" s="42">
        <f>(((I2827/60)/60)/24)+DATE(1970,1,1)</f>
        <v>42342.792662037042</v>
      </c>
    </row>
    <row r="2828" spans="1:20" customFormat="1" ht="43.5" x14ac:dyDescent="0.35">
      <c r="A2828" s="9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3" t="s">
        <v>8219</v>
      </c>
      <c r="G2828" s="3" t="s">
        <v>8224</v>
      </c>
      <c r="H2828" s="3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3" t="s">
        <v>8271</v>
      </c>
      <c r="O2828" s="12">
        <f>E2828/D2828</f>
        <v>1.0774999999999999</v>
      </c>
      <c r="P2828" s="22">
        <f>IF(ISERROR(E2828/L2828),0,E2828/L2828)</f>
        <v>113.42105263157895</v>
      </c>
      <c r="Q2828" s="1" t="s">
        <v>8344</v>
      </c>
      <c r="R2828" s="39" t="s">
        <v>8345</v>
      </c>
      <c r="S2828" s="41">
        <f>(((J2828/60)/60)/24)+DATE(1970,1,1)</f>
        <v>42171.034861111111</v>
      </c>
      <c r="T2828" s="42">
        <f>(((I2828/60)/60)/24)+DATE(1970,1,1)</f>
        <v>42195.291666666672</v>
      </c>
    </row>
    <row r="2829" spans="1:20" customFormat="1" ht="43.5" x14ac:dyDescent="0.35">
      <c r="A2829" s="9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3" t="s">
        <v>8219</v>
      </c>
      <c r="G2829" s="3" t="s">
        <v>8224</v>
      </c>
      <c r="H2829" s="3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3" t="s">
        <v>8271</v>
      </c>
      <c r="O2829" s="12">
        <f>E2829/D2829</f>
        <v>1.2024999999999999</v>
      </c>
      <c r="P2829" s="22">
        <f>IF(ISERROR(E2829/L2829),0,E2829/L2829)</f>
        <v>104.56521739130434</v>
      </c>
      <c r="Q2829" s="1" t="s">
        <v>8344</v>
      </c>
      <c r="R2829" s="39" t="s">
        <v>8345</v>
      </c>
      <c r="S2829" s="41">
        <f>(((J2829/60)/60)/24)+DATE(1970,1,1)</f>
        <v>42494.683634259258</v>
      </c>
      <c r="T2829" s="42">
        <f>(((I2829/60)/60)/24)+DATE(1970,1,1)</f>
        <v>42524.6875</v>
      </c>
    </row>
    <row r="2830" spans="1:20" customFormat="1" ht="43.5" x14ac:dyDescent="0.35">
      <c r="A2830" s="9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3" t="s">
        <v>8219</v>
      </c>
      <c r="G2830" s="3" t="s">
        <v>8225</v>
      </c>
      <c r="H2830" s="3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3" t="s">
        <v>8271</v>
      </c>
      <c r="O2830" s="12">
        <f>E2830/D2830</f>
        <v>1.0037894736842106</v>
      </c>
      <c r="P2830" s="22">
        <f>IF(ISERROR(E2830/L2830),0,E2830/L2830)</f>
        <v>98.30927835051547</v>
      </c>
      <c r="Q2830" s="1" t="s">
        <v>8344</v>
      </c>
      <c r="R2830" s="39" t="s">
        <v>8345</v>
      </c>
      <c r="S2830" s="41">
        <f>(((J2830/60)/60)/24)+DATE(1970,1,1)</f>
        <v>42254.264687499999</v>
      </c>
      <c r="T2830" s="42">
        <f>(((I2830/60)/60)/24)+DATE(1970,1,1)</f>
        <v>42279.958333333328</v>
      </c>
    </row>
    <row r="2831" spans="1:20" customFormat="1" ht="43.5" x14ac:dyDescent="0.35">
      <c r="A2831" s="9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3" t="s">
        <v>8219</v>
      </c>
      <c r="G2831" s="3" t="s">
        <v>8225</v>
      </c>
      <c r="H2831" s="3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3" t="s">
        <v>8271</v>
      </c>
      <c r="O2831" s="12">
        <f>E2831/D2831</f>
        <v>1.0651999999999999</v>
      </c>
      <c r="P2831" s="22">
        <f>IF(ISERROR(E2831/L2831),0,E2831/L2831)</f>
        <v>35.039473684210527</v>
      </c>
      <c r="Q2831" s="1" t="s">
        <v>8344</v>
      </c>
      <c r="R2831" s="39" t="s">
        <v>8345</v>
      </c>
      <c r="S2831" s="41">
        <f>(((J2831/60)/60)/24)+DATE(1970,1,1)</f>
        <v>42495.434236111112</v>
      </c>
      <c r="T2831" s="42">
        <f>(((I2831/60)/60)/24)+DATE(1970,1,1)</f>
        <v>42523.434236111112</v>
      </c>
    </row>
    <row r="2832" spans="1:20" customFormat="1" ht="29" x14ac:dyDescent="0.35">
      <c r="A2832" s="9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3" t="s">
        <v>8219</v>
      </c>
      <c r="G2832" s="3" t="s">
        <v>8224</v>
      </c>
      <c r="H2832" s="3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3" t="s">
        <v>8271</v>
      </c>
      <c r="O2832" s="12">
        <f>E2832/D2832</f>
        <v>1</v>
      </c>
      <c r="P2832" s="22">
        <f>IF(ISERROR(E2832/L2832),0,E2832/L2832)</f>
        <v>272.72727272727275</v>
      </c>
      <c r="Q2832" s="1" t="s">
        <v>8344</v>
      </c>
      <c r="R2832" s="39" t="s">
        <v>8345</v>
      </c>
      <c r="S2832" s="41">
        <f>(((J2832/60)/60)/24)+DATE(1970,1,1)</f>
        <v>41758.839675925927</v>
      </c>
      <c r="T2832" s="42">
        <f>(((I2832/60)/60)/24)+DATE(1970,1,1)</f>
        <v>41771.165972222225</v>
      </c>
    </row>
    <row r="2833" spans="1:20" customFormat="1" ht="29" x14ac:dyDescent="0.35">
      <c r="A2833" s="9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3" t="s">
        <v>8219</v>
      </c>
      <c r="G2833" s="3" t="s">
        <v>8224</v>
      </c>
      <c r="H2833" s="3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3" t="s">
        <v>8271</v>
      </c>
      <c r="O2833" s="12">
        <f>E2833/D2833</f>
        <v>1.1066666666666667</v>
      </c>
      <c r="P2833" s="22">
        <f>IF(ISERROR(E2833/L2833),0,E2833/L2833)</f>
        <v>63.846153846153847</v>
      </c>
      <c r="Q2833" s="1" t="s">
        <v>8344</v>
      </c>
      <c r="R2833" s="39" t="s">
        <v>8345</v>
      </c>
      <c r="S2833" s="41">
        <f>(((J2833/60)/60)/24)+DATE(1970,1,1)</f>
        <v>42171.824884259258</v>
      </c>
      <c r="T2833" s="42">
        <f>(((I2833/60)/60)/24)+DATE(1970,1,1)</f>
        <v>42201.824884259258</v>
      </c>
    </row>
    <row r="2834" spans="1:20" customFormat="1" ht="43.5" x14ac:dyDescent="0.35">
      <c r="A2834" s="9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3" t="s">
        <v>8219</v>
      </c>
      <c r="G2834" s="3" t="s">
        <v>8225</v>
      </c>
      <c r="H2834" s="3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3" t="s">
        <v>8271</v>
      </c>
      <c r="O2834" s="12">
        <f>E2834/D2834</f>
        <v>1.1471959999999999</v>
      </c>
      <c r="P2834" s="22">
        <f>IF(ISERROR(E2834/L2834),0,E2834/L2834)</f>
        <v>30.189368421052631</v>
      </c>
      <c r="Q2834" s="1" t="s">
        <v>8344</v>
      </c>
      <c r="R2834" s="39" t="s">
        <v>8345</v>
      </c>
      <c r="S2834" s="41">
        <f>(((J2834/60)/60)/24)+DATE(1970,1,1)</f>
        <v>41938.709421296298</v>
      </c>
      <c r="T2834" s="42">
        <f>(((I2834/60)/60)/24)+DATE(1970,1,1)</f>
        <v>41966.916666666672</v>
      </c>
    </row>
    <row r="2835" spans="1:20" customFormat="1" x14ac:dyDescent="0.35">
      <c r="A2835" s="9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3" t="s">
        <v>8219</v>
      </c>
      <c r="G2835" s="3" t="s">
        <v>8224</v>
      </c>
      <c r="H2835" s="3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3" t="s">
        <v>8271</v>
      </c>
      <c r="O2835" s="12">
        <f>E2835/D2835</f>
        <v>1.0825925925925926</v>
      </c>
      <c r="P2835" s="22">
        <f>IF(ISERROR(E2835/L2835),0,E2835/L2835)</f>
        <v>83.51428571428572</v>
      </c>
      <c r="Q2835" s="1" t="s">
        <v>8344</v>
      </c>
      <c r="R2835" s="39" t="s">
        <v>8345</v>
      </c>
      <c r="S2835" s="41">
        <f>(((J2835/60)/60)/24)+DATE(1970,1,1)</f>
        <v>42268.127696759257</v>
      </c>
      <c r="T2835" s="42">
        <f>(((I2835/60)/60)/24)+DATE(1970,1,1)</f>
        <v>42288.083333333328</v>
      </c>
    </row>
    <row r="2836" spans="1:20" customFormat="1" ht="43.5" x14ac:dyDescent="0.35">
      <c r="A2836" s="9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3" t="s">
        <v>8219</v>
      </c>
      <c r="G2836" s="3" t="s">
        <v>8225</v>
      </c>
      <c r="H2836" s="3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3" t="s">
        <v>8271</v>
      </c>
      <c r="O2836" s="12">
        <f>E2836/D2836</f>
        <v>1.7</v>
      </c>
      <c r="P2836" s="22">
        <f>IF(ISERROR(E2836/L2836),0,E2836/L2836)</f>
        <v>64.761904761904759</v>
      </c>
      <c r="Q2836" s="1" t="s">
        <v>8344</v>
      </c>
      <c r="R2836" s="39" t="s">
        <v>8345</v>
      </c>
      <c r="S2836" s="41">
        <f>(((J2836/60)/60)/24)+DATE(1970,1,1)</f>
        <v>42019.959837962961</v>
      </c>
      <c r="T2836" s="42">
        <f>(((I2836/60)/60)/24)+DATE(1970,1,1)</f>
        <v>42034.959837962961</v>
      </c>
    </row>
    <row r="2837" spans="1:20" customFormat="1" ht="43.5" x14ac:dyDescent="0.35">
      <c r="A2837" s="9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3" t="s">
        <v>8219</v>
      </c>
      <c r="G2837" s="3" t="s">
        <v>8225</v>
      </c>
      <c r="H2837" s="3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3" t="s">
        <v>8271</v>
      </c>
      <c r="O2837" s="12">
        <f>E2837/D2837</f>
        <v>1.8709899999999999</v>
      </c>
      <c r="P2837" s="22">
        <f>IF(ISERROR(E2837/L2837),0,E2837/L2837)</f>
        <v>20.118172043010752</v>
      </c>
      <c r="Q2837" s="1" t="s">
        <v>8344</v>
      </c>
      <c r="R2837" s="39" t="s">
        <v>8345</v>
      </c>
      <c r="S2837" s="41">
        <f>(((J2837/60)/60)/24)+DATE(1970,1,1)</f>
        <v>42313.703900462962</v>
      </c>
      <c r="T2837" s="42">
        <f>(((I2837/60)/60)/24)+DATE(1970,1,1)</f>
        <v>42343</v>
      </c>
    </row>
    <row r="2838" spans="1:20" customFormat="1" ht="43.5" x14ac:dyDescent="0.35">
      <c r="A2838" s="9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3" t="s">
        <v>8219</v>
      </c>
      <c r="G2838" s="3" t="s">
        <v>8224</v>
      </c>
      <c r="H2838" s="3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3" t="s">
        <v>8271</v>
      </c>
      <c r="O2838" s="12">
        <f>E2838/D2838</f>
        <v>1.0777777777777777</v>
      </c>
      <c r="P2838" s="22">
        <f>IF(ISERROR(E2838/L2838),0,E2838/L2838)</f>
        <v>44.090909090909093</v>
      </c>
      <c r="Q2838" s="1" t="s">
        <v>8344</v>
      </c>
      <c r="R2838" s="39" t="s">
        <v>8345</v>
      </c>
      <c r="S2838" s="41">
        <f>(((J2838/60)/60)/24)+DATE(1970,1,1)</f>
        <v>42746.261782407411</v>
      </c>
      <c r="T2838" s="42">
        <f>(((I2838/60)/60)/24)+DATE(1970,1,1)</f>
        <v>42784.207638888889</v>
      </c>
    </row>
    <row r="2839" spans="1:20" customFormat="1" ht="58" x14ac:dyDescent="0.35">
      <c r="A2839" s="9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3" t="s">
        <v>8219</v>
      </c>
      <c r="G2839" s="3" t="s">
        <v>8229</v>
      </c>
      <c r="H2839" s="3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3" t="s">
        <v>8271</v>
      </c>
      <c r="O2839" s="12">
        <f>E2839/D2839</f>
        <v>1</v>
      </c>
      <c r="P2839" s="22">
        <f>IF(ISERROR(E2839/L2839),0,E2839/L2839)</f>
        <v>40.476190476190474</v>
      </c>
      <c r="Q2839" s="1" t="s">
        <v>8344</v>
      </c>
      <c r="R2839" s="39" t="s">
        <v>8345</v>
      </c>
      <c r="S2839" s="41">
        <f>(((J2839/60)/60)/24)+DATE(1970,1,1)</f>
        <v>42307.908379629633</v>
      </c>
      <c r="T2839" s="42">
        <f>(((I2839/60)/60)/24)+DATE(1970,1,1)</f>
        <v>42347.950046296297</v>
      </c>
    </row>
    <row r="2840" spans="1:20" customFormat="1" ht="43.5" x14ac:dyDescent="0.35">
      <c r="A2840" s="9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3" t="s">
        <v>8219</v>
      </c>
      <c r="G2840" s="3" t="s">
        <v>8224</v>
      </c>
      <c r="H2840" s="3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3" t="s">
        <v>8271</v>
      </c>
      <c r="O2840" s="12">
        <f>E2840/D2840</f>
        <v>1.2024999999999999</v>
      </c>
      <c r="P2840" s="22">
        <f>IF(ISERROR(E2840/L2840),0,E2840/L2840)</f>
        <v>44.537037037037038</v>
      </c>
      <c r="Q2840" s="1" t="s">
        <v>8344</v>
      </c>
      <c r="R2840" s="39" t="s">
        <v>8345</v>
      </c>
      <c r="S2840" s="41">
        <f>(((J2840/60)/60)/24)+DATE(1970,1,1)</f>
        <v>41842.607592592591</v>
      </c>
      <c r="T2840" s="42">
        <f>(((I2840/60)/60)/24)+DATE(1970,1,1)</f>
        <v>41864.916666666664</v>
      </c>
    </row>
    <row r="2841" spans="1:20" customFormat="1" ht="43.5" x14ac:dyDescent="0.35">
      <c r="A2841" s="9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3" t="s">
        <v>8219</v>
      </c>
      <c r="G2841" s="3" t="s">
        <v>8224</v>
      </c>
      <c r="H2841" s="3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3" t="s">
        <v>8271</v>
      </c>
      <c r="O2841" s="12">
        <f>E2841/D2841</f>
        <v>1.1142857142857143</v>
      </c>
      <c r="P2841" s="22">
        <f>IF(ISERROR(E2841/L2841),0,E2841/L2841)</f>
        <v>125.80645161290323</v>
      </c>
      <c r="Q2841" s="1" t="s">
        <v>8344</v>
      </c>
      <c r="R2841" s="39" t="s">
        <v>8345</v>
      </c>
      <c r="S2841" s="41">
        <f>(((J2841/60)/60)/24)+DATE(1970,1,1)</f>
        <v>41853.240208333329</v>
      </c>
      <c r="T2841" s="42">
        <f>(((I2841/60)/60)/24)+DATE(1970,1,1)</f>
        <v>41876.207638888889</v>
      </c>
    </row>
    <row r="2842" spans="1:20" customFormat="1" ht="43.5" x14ac:dyDescent="0.35">
      <c r="A2842" s="9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3" t="s">
        <v>8219</v>
      </c>
      <c r="G2842" s="3" t="s">
        <v>8225</v>
      </c>
      <c r="H2842" s="3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3" t="s">
        <v>8271</v>
      </c>
      <c r="O2842" s="12">
        <f>E2842/D2842</f>
        <v>1.04</v>
      </c>
      <c r="P2842" s="22">
        <f>IF(ISERROR(E2842/L2842),0,E2842/L2842)</f>
        <v>19.696969696969695</v>
      </c>
      <c r="Q2842" s="1" t="s">
        <v>8344</v>
      </c>
      <c r="R2842" s="39" t="s">
        <v>8345</v>
      </c>
      <c r="S2842" s="41">
        <f>(((J2842/60)/60)/24)+DATE(1970,1,1)</f>
        <v>42060.035636574074</v>
      </c>
      <c r="T2842" s="42">
        <f>(((I2842/60)/60)/24)+DATE(1970,1,1)</f>
        <v>42081.708333333328</v>
      </c>
    </row>
    <row r="2843" spans="1:20" customFormat="1" ht="43.5" x14ac:dyDescent="0.35">
      <c r="A2843" s="9">
        <v>2841</v>
      </c>
      <c r="B2843" s="7" t="s">
        <v>2841</v>
      </c>
      <c r="C2843" s="7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2">
        <f>E2843/D2843</f>
        <v>0.01</v>
      </c>
      <c r="P2843" s="22">
        <f>IF(ISERROR(E2843/L2843),0,E2843/L2843)</f>
        <v>10</v>
      </c>
      <c r="Q2843" s="1" t="s">
        <v>8344</v>
      </c>
      <c r="R2843" s="39" t="s">
        <v>8345</v>
      </c>
      <c r="S2843" s="41">
        <f>(((J2843/60)/60)/24)+DATE(1970,1,1)</f>
        <v>42291.739548611105</v>
      </c>
      <c r="T2843" s="42">
        <f>(((I2843/60)/60)/24)+DATE(1970,1,1)</f>
        <v>42351.781215277777</v>
      </c>
    </row>
    <row r="2844" spans="1:20" customFormat="1" ht="43.5" x14ac:dyDescent="0.35">
      <c r="A2844" s="9">
        <v>2842</v>
      </c>
      <c r="B2844" s="7" t="s">
        <v>2842</v>
      </c>
      <c r="C2844" s="7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2">
        <f>E2844/D2844</f>
        <v>0</v>
      </c>
      <c r="P2844" s="22">
        <f>IF(ISERROR(E2844/L2844),0,E2844/L2844)</f>
        <v>0</v>
      </c>
      <c r="Q2844" s="1" t="s">
        <v>8344</v>
      </c>
      <c r="R2844" s="39" t="s">
        <v>8345</v>
      </c>
      <c r="S2844" s="41">
        <f>(((J2844/60)/60)/24)+DATE(1970,1,1)</f>
        <v>41784.952488425923</v>
      </c>
      <c r="T2844" s="42">
        <f>(((I2844/60)/60)/24)+DATE(1970,1,1)</f>
        <v>41811.458333333336</v>
      </c>
    </row>
    <row r="2845" spans="1:20" customFormat="1" ht="43.5" x14ac:dyDescent="0.35">
      <c r="A2845" s="9">
        <v>2843</v>
      </c>
      <c r="B2845" s="7" t="s">
        <v>2843</v>
      </c>
      <c r="C2845" s="7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2">
        <f>E2845/D2845</f>
        <v>0</v>
      </c>
      <c r="P2845" s="22">
        <f>IF(ISERROR(E2845/L2845),0,E2845/L2845)</f>
        <v>0</v>
      </c>
      <c r="Q2845" s="1" t="s">
        <v>8344</v>
      </c>
      <c r="R2845" s="39" t="s">
        <v>8345</v>
      </c>
      <c r="S2845" s="41">
        <f>(((J2845/60)/60)/24)+DATE(1970,1,1)</f>
        <v>42492.737847222219</v>
      </c>
      <c r="T2845" s="42">
        <f>(((I2845/60)/60)/24)+DATE(1970,1,1)</f>
        <v>42534.166666666672</v>
      </c>
    </row>
    <row r="2846" spans="1:20" customFormat="1" ht="43.5" x14ac:dyDescent="0.35">
      <c r="A2846" s="9">
        <v>2844</v>
      </c>
      <c r="B2846" s="7" t="s">
        <v>2844</v>
      </c>
      <c r="C2846" s="7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2">
        <f>E2846/D2846</f>
        <v>5.4545454545454543E-2</v>
      </c>
      <c r="P2846" s="22">
        <f>IF(ISERROR(E2846/L2846),0,E2846/L2846)</f>
        <v>30</v>
      </c>
      <c r="Q2846" s="1" t="s">
        <v>8344</v>
      </c>
      <c r="R2846" s="39" t="s">
        <v>8345</v>
      </c>
      <c r="S2846" s="41">
        <f>(((J2846/60)/60)/24)+DATE(1970,1,1)</f>
        <v>42709.546064814815</v>
      </c>
      <c r="T2846" s="42">
        <f>(((I2846/60)/60)/24)+DATE(1970,1,1)</f>
        <v>42739.546064814815</v>
      </c>
    </row>
    <row r="2847" spans="1:20" customFormat="1" ht="43.5" x14ac:dyDescent="0.35">
      <c r="A2847" s="9">
        <v>2845</v>
      </c>
      <c r="B2847" s="7" t="s">
        <v>2845</v>
      </c>
      <c r="C2847" s="7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2">
        <f>E2847/D2847</f>
        <v>0.31546666666666667</v>
      </c>
      <c r="P2847" s="22">
        <f>IF(ISERROR(E2847/L2847),0,E2847/L2847)</f>
        <v>60.666666666666664</v>
      </c>
      <c r="Q2847" s="1" t="s">
        <v>8344</v>
      </c>
      <c r="R2847" s="39" t="s">
        <v>8345</v>
      </c>
      <c r="S2847" s="41">
        <f>(((J2847/60)/60)/24)+DATE(1970,1,1)</f>
        <v>42103.016585648147</v>
      </c>
      <c r="T2847" s="42">
        <f>(((I2847/60)/60)/24)+DATE(1970,1,1)</f>
        <v>42163.016585648147</v>
      </c>
    </row>
    <row r="2848" spans="1:20" customFormat="1" ht="43.5" x14ac:dyDescent="0.35">
      <c r="A2848" s="9">
        <v>2846</v>
      </c>
      <c r="B2848" s="7" t="s">
        <v>2846</v>
      </c>
      <c r="C2848" s="7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2">
        <f>E2848/D2848</f>
        <v>0</v>
      </c>
      <c r="P2848" s="22">
        <f>IF(ISERROR(E2848/L2848),0,E2848/L2848)</f>
        <v>0</v>
      </c>
      <c r="Q2848" s="1" t="s">
        <v>8344</v>
      </c>
      <c r="R2848" s="39" t="s">
        <v>8345</v>
      </c>
      <c r="S2848" s="41">
        <f>(((J2848/60)/60)/24)+DATE(1970,1,1)</f>
        <v>42108.692060185189</v>
      </c>
      <c r="T2848" s="42">
        <f>(((I2848/60)/60)/24)+DATE(1970,1,1)</f>
        <v>42153.692060185189</v>
      </c>
    </row>
    <row r="2849" spans="1:20" customFormat="1" ht="43.5" x14ac:dyDescent="0.35">
      <c r="A2849" s="9">
        <v>2847</v>
      </c>
      <c r="B2849" s="7" t="s">
        <v>2847</v>
      </c>
      <c r="C2849" s="7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2">
        <f>E2849/D2849</f>
        <v>0</v>
      </c>
      <c r="P2849" s="22">
        <f>IF(ISERROR(E2849/L2849),0,E2849/L2849)</f>
        <v>0</v>
      </c>
      <c r="Q2849" s="1" t="s">
        <v>8344</v>
      </c>
      <c r="R2849" s="39" t="s">
        <v>8345</v>
      </c>
      <c r="S2849" s="41">
        <f>(((J2849/60)/60)/24)+DATE(1970,1,1)</f>
        <v>42453.806307870371</v>
      </c>
      <c r="T2849" s="42">
        <f>(((I2849/60)/60)/24)+DATE(1970,1,1)</f>
        <v>42513.806307870371</v>
      </c>
    </row>
    <row r="2850" spans="1:20" customFormat="1" ht="43.5" x14ac:dyDescent="0.35">
      <c r="A2850" s="9">
        <v>2848</v>
      </c>
      <c r="B2850" s="7" t="s">
        <v>2848</v>
      </c>
      <c r="C2850" s="7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2">
        <f>E2850/D2850</f>
        <v>2E-3</v>
      </c>
      <c r="P2850" s="22">
        <f>IF(ISERROR(E2850/L2850),0,E2850/L2850)</f>
        <v>23.333333333333332</v>
      </c>
      <c r="Q2850" s="1" t="s">
        <v>8344</v>
      </c>
      <c r="R2850" s="39" t="s">
        <v>8345</v>
      </c>
      <c r="S2850" s="41">
        <f>(((J2850/60)/60)/24)+DATE(1970,1,1)</f>
        <v>42123.648831018523</v>
      </c>
      <c r="T2850" s="42">
        <f>(((I2850/60)/60)/24)+DATE(1970,1,1)</f>
        <v>42153.648831018523</v>
      </c>
    </row>
    <row r="2851" spans="1:20" customFormat="1" ht="43.5" x14ac:dyDescent="0.35">
      <c r="A2851" s="9">
        <v>2849</v>
      </c>
      <c r="B2851" s="7" t="s">
        <v>2849</v>
      </c>
      <c r="C2851" s="7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2">
        <f>E2851/D2851</f>
        <v>0.01</v>
      </c>
      <c r="P2851" s="22">
        <f>IF(ISERROR(E2851/L2851),0,E2851/L2851)</f>
        <v>5</v>
      </c>
      <c r="Q2851" s="1" t="s">
        <v>8344</v>
      </c>
      <c r="R2851" s="39" t="s">
        <v>8345</v>
      </c>
      <c r="S2851" s="41">
        <f>(((J2851/60)/60)/24)+DATE(1970,1,1)</f>
        <v>42453.428240740745</v>
      </c>
      <c r="T2851" s="42">
        <f>(((I2851/60)/60)/24)+DATE(1970,1,1)</f>
        <v>42483.428240740745</v>
      </c>
    </row>
    <row r="2852" spans="1:20" customFormat="1" ht="43.5" x14ac:dyDescent="0.35">
      <c r="A2852" s="9">
        <v>2850</v>
      </c>
      <c r="B2852" s="7" t="s">
        <v>2850</v>
      </c>
      <c r="C2852" s="7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2">
        <f>E2852/D2852</f>
        <v>3.8875E-2</v>
      </c>
      <c r="P2852" s="22">
        <f>IF(ISERROR(E2852/L2852),0,E2852/L2852)</f>
        <v>23.923076923076923</v>
      </c>
      <c r="Q2852" s="1" t="s">
        <v>8344</v>
      </c>
      <c r="R2852" s="39" t="s">
        <v>8345</v>
      </c>
      <c r="S2852" s="41">
        <f>(((J2852/60)/60)/24)+DATE(1970,1,1)</f>
        <v>41858.007071759261</v>
      </c>
      <c r="T2852" s="42">
        <f>(((I2852/60)/60)/24)+DATE(1970,1,1)</f>
        <v>41888.007071759261</v>
      </c>
    </row>
    <row r="2853" spans="1:20" customFormat="1" ht="43.5" x14ac:dyDescent="0.35">
      <c r="A2853" s="9">
        <v>2851</v>
      </c>
      <c r="B2853" s="7" t="s">
        <v>2851</v>
      </c>
      <c r="C2853" s="7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2">
        <f>E2853/D2853</f>
        <v>0</v>
      </c>
      <c r="P2853" s="22">
        <f>IF(ISERROR(E2853/L2853),0,E2853/L2853)</f>
        <v>0</v>
      </c>
      <c r="Q2853" s="1" t="s">
        <v>8344</v>
      </c>
      <c r="R2853" s="39" t="s">
        <v>8345</v>
      </c>
      <c r="S2853" s="41">
        <f>(((J2853/60)/60)/24)+DATE(1970,1,1)</f>
        <v>42390.002650462964</v>
      </c>
      <c r="T2853" s="42">
        <f>(((I2853/60)/60)/24)+DATE(1970,1,1)</f>
        <v>42398.970138888893</v>
      </c>
    </row>
    <row r="2854" spans="1:20" customFormat="1" ht="43.5" x14ac:dyDescent="0.35">
      <c r="A2854" s="9">
        <v>2852</v>
      </c>
      <c r="B2854" s="7" t="s">
        <v>2852</v>
      </c>
      <c r="C2854" s="7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2">
        <f>E2854/D2854</f>
        <v>1.9E-2</v>
      </c>
      <c r="P2854" s="22">
        <f>IF(ISERROR(E2854/L2854),0,E2854/L2854)</f>
        <v>15.833333333333334</v>
      </c>
      <c r="Q2854" s="1" t="s">
        <v>8344</v>
      </c>
      <c r="R2854" s="39" t="s">
        <v>8345</v>
      </c>
      <c r="S2854" s="41">
        <f>(((J2854/60)/60)/24)+DATE(1970,1,1)</f>
        <v>41781.045173611114</v>
      </c>
      <c r="T2854" s="42">
        <f>(((I2854/60)/60)/24)+DATE(1970,1,1)</f>
        <v>41811.045173611114</v>
      </c>
    </row>
    <row r="2855" spans="1:20" customFormat="1" ht="43.5" x14ac:dyDescent="0.35">
      <c r="A2855" s="9">
        <v>2853</v>
      </c>
      <c r="B2855" s="7" t="s">
        <v>2853</v>
      </c>
      <c r="C2855" s="7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2">
        <f>E2855/D2855</f>
        <v>0</v>
      </c>
      <c r="P2855" s="22">
        <f>IF(ISERROR(E2855/L2855),0,E2855/L2855)</f>
        <v>0</v>
      </c>
      <c r="Q2855" s="1" t="s">
        <v>8344</v>
      </c>
      <c r="R2855" s="39" t="s">
        <v>8345</v>
      </c>
      <c r="S2855" s="41">
        <f>(((J2855/60)/60)/24)+DATE(1970,1,1)</f>
        <v>41836.190937499996</v>
      </c>
      <c r="T2855" s="42">
        <f>(((I2855/60)/60)/24)+DATE(1970,1,1)</f>
        <v>41896.190937499996</v>
      </c>
    </row>
    <row r="2856" spans="1:20" customFormat="1" ht="29" x14ac:dyDescent="0.35">
      <c r="A2856" s="9">
        <v>2854</v>
      </c>
      <c r="B2856" s="7" t="s">
        <v>2854</v>
      </c>
      <c r="C2856" s="7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2">
        <f>E2856/D2856</f>
        <v>0.41699999999999998</v>
      </c>
      <c r="P2856" s="22">
        <f>IF(ISERROR(E2856/L2856),0,E2856/L2856)</f>
        <v>29.785714285714285</v>
      </c>
      <c r="Q2856" s="1" t="s">
        <v>8344</v>
      </c>
      <c r="R2856" s="39" t="s">
        <v>8345</v>
      </c>
      <c r="S2856" s="41">
        <f>(((J2856/60)/60)/24)+DATE(1970,1,1)</f>
        <v>42111.71665509259</v>
      </c>
      <c r="T2856" s="42">
        <f>(((I2856/60)/60)/24)+DATE(1970,1,1)</f>
        <v>42131.71665509259</v>
      </c>
    </row>
    <row r="2857" spans="1:20" customFormat="1" ht="43.5" x14ac:dyDescent="0.35">
      <c r="A2857" s="9">
        <v>2855</v>
      </c>
      <c r="B2857" s="7" t="s">
        <v>2855</v>
      </c>
      <c r="C2857" s="7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2">
        <f>E2857/D2857</f>
        <v>0.5</v>
      </c>
      <c r="P2857" s="22">
        <f>IF(ISERROR(E2857/L2857),0,E2857/L2857)</f>
        <v>60</v>
      </c>
      <c r="Q2857" s="1" t="s">
        <v>8344</v>
      </c>
      <c r="R2857" s="39" t="s">
        <v>8345</v>
      </c>
      <c r="S2857" s="41">
        <f>(((J2857/60)/60)/24)+DATE(1970,1,1)</f>
        <v>42370.007766203707</v>
      </c>
      <c r="T2857" s="42">
        <f>(((I2857/60)/60)/24)+DATE(1970,1,1)</f>
        <v>42398.981944444444</v>
      </c>
    </row>
    <row r="2858" spans="1:20" customFormat="1" ht="43.5" x14ac:dyDescent="0.35">
      <c r="A2858" s="9">
        <v>2856</v>
      </c>
      <c r="B2858" s="7" t="s">
        <v>2856</v>
      </c>
      <c r="C2858" s="7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2">
        <f>E2858/D2858</f>
        <v>4.8666666666666664E-2</v>
      </c>
      <c r="P2858" s="22">
        <f>IF(ISERROR(E2858/L2858),0,E2858/L2858)</f>
        <v>24.333333333333332</v>
      </c>
      <c r="Q2858" s="1" t="s">
        <v>8344</v>
      </c>
      <c r="R2858" s="39" t="s">
        <v>8345</v>
      </c>
      <c r="S2858" s="41">
        <f>(((J2858/60)/60)/24)+DATE(1970,1,1)</f>
        <v>42165.037581018521</v>
      </c>
      <c r="T2858" s="42">
        <f>(((I2858/60)/60)/24)+DATE(1970,1,1)</f>
        <v>42224.898611111115</v>
      </c>
    </row>
    <row r="2859" spans="1:20" customFormat="1" ht="58" x14ac:dyDescent="0.35">
      <c r="A2859" s="9">
        <v>2857</v>
      </c>
      <c r="B2859" s="7" t="s">
        <v>2857</v>
      </c>
      <c r="C2859" s="7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2">
        <f>E2859/D2859</f>
        <v>0.19736842105263158</v>
      </c>
      <c r="P2859" s="22">
        <f>IF(ISERROR(E2859/L2859),0,E2859/L2859)</f>
        <v>500</v>
      </c>
      <c r="Q2859" s="1" t="s">
        <v>8344</v>
      </c>
      <c r="R2859" s="39" t="s">
        <v>8345</v>
      </c>
      <c r="S2859" s="41">
        <f>(((J2859/60)/60)/24)+DATE(1970,1,1)</f>
        <v>42726.920081018514</v>
      </c>
      <c r="T2859" s="42">
        <f>(((I2859/60)/60)/24)+DATE(1970,1,1)</f>
        <v>42786.75</v>
      </c>
    </row>
    <row r="2860" spans="1:20" customFormat="1" ht="43.5" x14ac:dyDescent="0.35">
      <c r="A2860" s="9">
        <v>2858</v>
      </c>
      <c r="B2860" s="7" t="s">
        <v>2858</v>
      </c>
      <c r="C2860" s="7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2">
        <f>E2860/D2860</f>
        <v>0</v>
      </c>
      <c r="P2860" s="22">
        <f>IF(ISERROR(E2860/L2860),0,E2860/L2860)</f>
        <v>0</v>
      </c>
      <c r="Q2860" s="1" t="s">
        <v>8344</v>
      </c>
      <c r="R2860" s="39" t="s">
        <v>8345</v>
      </c>
      <c r="S2860" s="41">
        <f>(((J2860/60)/60)/24)+DATE(1970,1,1)</f>
        <v>41954.545081018514</v>
      </c>
      <c r="T2860" s="42">
        <f>(((I2860/60)/60)/24)+DATE(1970,1,1)</f>
        <v>41978.477777777778</v>
      </c>
    </row>
    <row r="2861" spans="1:20" customFormat="1" ht="29" x14ac:dyDescent="0.35">
      <c r="A2861" s="9">
        <v>2859</v>
      </c>
      <c r="B2861" s="7" t="s">
        <v>2859</v>
      </c>
      <c r="C2861" s="7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2">
        <f>E2861/D2861</f>
        <v>1.7500000000000002E-2</v>
      </c>
      <c r="P2861" s="22">
        <f>IF(ISERROR(E2861/L2861),0,E2861/L2861)</f>
        <v>35</v>
      </c>
      <c r="Q2861" s="1" t="s">
        <v>8344</v>
      </c>
      <c r="R2861" s="39" t="s">
        <v>8345</v>
      </c>
      <c r="S2861" s="41">
        <f>(((J2861/60)/60)/24)+DATE(1970,1,1)</f>
        <v>42233.362314814818</v>
      </c>
      <c r="T2861" s="42">
        <f>(((I2861/60)/60)/24)+DATE(1970,1,1)</f>
        <v>42293.362314814818</v>
      </c>
    </row>
    <row r="2862" spans="1:20" customFormat="1" ht="43.5" x14ac:dyDescent="0.35">
      <c r="A2862" s="9">
        <v>2860</v>
      </c>
      <c r="B2862" s="7" t="s">
        <v>2860</v>
      </c>
      <c r="C2862" s="7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2">
        <f>E2862/D2862</f>
        <v>6.6500000000000004E-2</v>
      </c>
      <c r="P2862" s="22">
        <f>IF(ISERROR(E2862/L2862),0,E2862/L2862)</f>
        <v>29.555555555555557</v>
      </c>
      <c r="Q2862" s="1" t="s">
        <v>8344</v>
      </c>
      <c r="R2862" s="39" t="s">
        <v>8345</v>
      </c>
      <c r="S2862" s="41">
        <f>(((J2862/60)/60)/24)+DATE(1970,1,1)</f>
        <v>42480.800648148142</v>
      </c>
      <c r="T2862" s="42">
        <f>(((I2862/60)/60)/24)+DATE(1970,1,1)</f>
        <v>42540.800648148142</v>
      </c>
    </row>
    <row r="2863" spans="1:20" customFormat="1" ht="43.5" x14ac:dyDescent="0.35">
      <c r="A2863" s="9">
        <v>2861</v>
      </c>
      <c r="B2863" s="7" t="s">
        <v>2861</v>
      </c>
      <c r="C2863" s="7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2">
        <f>E2863/D2863</f>
        <v>0.32</v>
      </c>
      <c r="P2863" s="22">
        <f>IF(ISERROR(E2863/L2863),0,E2863/L2863)</f>
        <v>26.666666666666668</v>
      </c>
      <c r="Q2863" s="1" t="s">
        <v>8344</v>
      </c>
      <c r="R2863" s="39" t="s">
        <v>8345</v>
      </c>
      <c r="S2863" s="41">
        <f>(((J2863/60)/60)/24)+DATE(1970,1,1)</f>
        <v>42257.590833333335</v>
      </c>
      <c r="T2863" s="42">
        <f>(((I2863/60)/60)/24)+DATE(1970,1,1)</f>
        <v>42271.590833333335</v>
      </c>
    </row>
    <row r="2864" spans="1:20" customFormat="1" ht="43.5" x14ac:dyDescent="0.35">
      <c r="A2864" s="9">
        <v>2862</v>
      </c>
      <c r="B2864" s="7" t="s">
        <v>2862</v>
      </c>
      <c r="C2864" s="7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2">
        <f>E2864/D2864</f>
        <v>4.3307086614173228E-3</v>
      </c>
      <c r="P2864" s="22">
        <f>IF(ISERROR(E2864/L2864),0,E2864/L2864)</f>
        <v>18.333333333333332</v>
      </c>
      <c r="Q2864" s="1" t="s">
        <v>8344</v>
      </c>
      <c r="R2864" s="39" t="s">
        <v>8345</v>
      </c>
      <c r="S2864" s="41">
        <f>(((J2864/60)/60)/24)+DATE(1970,1,1)</f>
        <v>41784.789687500001</v>
      </c>
      <c r="T2864" s="42">
        <f>(((I2864/60)/60)/24)+DATE(1970,1,1)</f>
        <v>41814.789687500001</v>
      </c>
    </row>
    <row r="2865" spans="1:20" customFormat="1" ht="43.5" x14ac:dyDescent="0.35">
      <c r="A2865" s="9">
        <v>2863</v>
      </c>
      <c r="B2865" s="7" t="s">
        <v>2863</v>
      </c>
      <c r="C2865" s="7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2">
        <f>E2865/D2865</f>
        <v>4.0000000000000002E-4</v>
      </c>
      <c r="P2865" s="22">
        <f>IF(ISERROR(E2865/L2865),0,E2865/L2865)</f>
        <v>20</v>
      </c>
      <c r="Q2865" s="1" t="s">
        <v>8344</v>
      </c>
      <c r="R2865" s="39" t="s">
        <v>8345</v>
      </c>
      <c r="S2865" s="41">
        <f>(((J2865/60)/60)/24)+DATE(1970,1,1)</f>
        <v>41831.675034722226</v>
      </c>
      <c r="T2865" s="42">
        <f>(((I2865/60)/60)/24)+DATE(1970,1,1)</f>
        <v>41891.675034722226</v>
      </c>
    </row>
    <row r="2866" spans="1:20" customFormat="1" x14ac:dyDescent="0.35">
      <c r="A2866" s="9">
        <v>2864</v>
      </c>
      <c r="B2866" s="7" t="s">
        <v>2864</v>
      </c>
      <c r="C2866" s="7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2">
        <f>E2866/D2866</f>
        <v>1.6E-2</v>
      </c>
      <c r="P2866" s="22">
        <f>IF(ISERROR(E2866/L2866),0,E2866/L2866)</f>
        <v>13.333333333333334</v>
      </c>
      <c r="Q2866" s="1" t="s">
        <v>8344</v>
      </c>
      <c r="R2866" s="39" t="s">
        <v>8345</v>
      </c>
      <c r="S2866" s="41">
        <f>(((J2866/60)/60)/24)+DATE(1970,1,1)</f>
        <v>42172.613506944443</v>
      </c>
      <c r="T2866" s="42">
        <f>(((I2866/60)/60)/24)+DATE(1970,1,1)</f>
        <v>42202.554166666669</v>
      </c>
    </row>
    <row r="2867" spans="1:20" customFormat="1" ht="43.5" x14ac:dyDescent="0.35">
      <c r="A2867" s="9">
        <v>2865</v>
      </c>
      <c r="B2867" s="7" t="s">
        <v>2865</v>
      </c>
      <c r="C2867" s="7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2">
        <f>E2867/D2867</f>
        <v>0</v>
      </c>
      <c r="P2867" s="22">
        <f>IF(ISERROR(E2867/L2867),0,E2867/L2867)</f>
        <v>0</v>
      </c>
      <c r="Q2867" s="1" t="s">
        <v>8344</v>
      </c>
      <c r="R2867" s="39" t="s">
        <v>8345</v>
      </c>
      <c r="S2867" s="41">
        <f>(((J2867/60)/60)/24)+DATE(1970,1,1)</f>
        <v>41950.114108796297</v>
      </c>
      <c r="T2867" s="42">
        <f>(((I2867/60)/60)/24)+DATE(1970,1,1)</f>
        <v>42010.114108796297</v>
      </c>
    </row>
    <row r="2868" spans="1:20" customFormat="1" ht="43.5" x14ac:dyDescent="0.35">
      <c r="A2868" s="9">
        <v>2866</v>
      </c>
      <c r="B2868" s="7" t="s">
        <v>2866</v>
      </c>
      <c r="C2868" s="7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2">
        <f>E2868/D2868</f>
        <v>8.9999999999999993E-3</v>
      </c>
      <c r="P2868" s="22">
        <f>IF(ISERROR(E2868/L2868),0,E2868/L2868)</f>
        <v>22.5</v>
      </c>
      <c r="Q2868" s="1" t="s">
        <v>8344</v>
      </c>
      <c r="R2868" s="39" t="s">
        <v>8345</v>
      </c>
      <c r="S2868" s="41">
        <f>(((J2868/60)/60)/24)+DATE(1970,1,1)</f>
        <v>42627.955104166671</v>
      </c>
      <c r="T2868" s="42">
        <f>(((I2868/60)/60)/24)+DATE(1970,1,1)</f>
        <v>42657.916666666672</v>
      </c>
    </row>
    <row r="2869" spans="1:20" customFormat="1" ht="43.5" x14ac:dyDescent="0.35">
      <c r="A2869" s="9">
        <v>2867</v>
      </c>
      <c r="B2869" s="7" t="s">
        <v>2867</v>
      </c>
      <c r="C2869" s="7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2">
        <f>E2869/D2869</f>
        <v>0.2016</v>
      </c>
      <c r="P2869" s="22">
        <f>IF(ISERROR(E2869/L2869),0,E2869/L2869)</f>
        <v>50.4</v>
      </c>
      <c r="Q2869" s="1" t="s">
        <v>8344</v>
      </c>
      <c r="R2869" s="39" t="s">
        <v>8345</v>
      </c>
      <c r="S2869" s="41">
        <f>(((J2869/60)/60)/24)+DATE(1970,1,1)</f>
        <v>42531.195277777777</v>
      </c>
      <c r="T2869" s="42">
        <f>(((I2869/60)/60)/24)+DATE(1970,1,1)</f>
        <v>42555.166666666672</v>
      </c>
    </row>
    <row r="2870" spans="1:20" customFormat="1" ht="43.5" x14ac:dyDescent="0.35">
      <c r="A2870" s="9">
        <v>2868</v>
      </c>
      <c r="B2870" s="7" t="s">
        <v>2868</v>
      </c>
      <c r="C2870" s="7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2">
        <f>E2870/D2870</f>
        <v>0.42011733333333334</v>
      </c>
      <c r="P2870" s="22">
        <f>IF(ISERROR(E2870/L2870),0,E2870/L2870)</f>
        <v>105.02933333333334</v>
      </c>
      <c r="Q2870" s="1" t="s">
        <v>8344</v>
      </c>
      <c r="R2870" s="39" t="s">
        <v>8345</v>
      </c>
      <c r="S2870" s="41">
        <f>(((J2870/60)/60)/24)+DATE(1970,1,1)</f>
        <v>42618.827013888891</v>
      </c>
      <c r="T2870" s="42">
        <f>(((I2870/60)/60)/24)+DATE(1970,1,1)</f>
        <v>42648.827013888891</v>
      </c>
    </row>
    <row r="2871" spans="1:20" customFormat="1" ht="43.5" x14ac:dyDescent="0.35">
      <c r="A2871" s="9">
        <v>2869</v>
      </c>
      <c r="B2871" s="7" t="s">
        <v>2869</v>
      </c>
      <c r="C2871" s="7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2">
        <f>E2871/D2871</f>
        <v>8.8500000000000002E-3</v>
      </c>
      <c r="P2871" s="22">
        <f>IF(ISERROR(E2871/L2871),0,E2871/L2871)</f>
        <v>35.4</v>
      </c>
      <c r="Q2871" s="1" t="s">
        <v>8344</v>
      </c>
      <c r="R2871" s="39" t="s">
        <v>8345</v>
      </c>
      <c r="S2871" s="41">
        <f>(((J2871/60)/60)/24)+DATE(1970,1,1)</f>
        <v>42540.593530092592</v>
      </c>
      <c r="T2871" s="42">
        <f>(((I2871/60)/60)/24)+DATE(1970,1,1)</f>
        <v>42570.593530092592</v>
      </c>
    </row>
    <row r="2872" spans="1:20" customFormat="1" ht="43.5" x14ac:dyDescent="0.35">
      <c r="A2872" s="9">
        <v>2870</v>
      </c>
      <c r="B2872" s="7" t="s">
        <v>2870</v>
      </c>
      <c r="C2872" s="7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2">
        <f>E2872/D2872</f>
        <v>0.15</v>
      </c>
      <c r="P2872" s="22">
        <f>IF(ISERROR(E2872/L2872),0,E2872/L2872)</f>
        <v>83.333333333333329</v>
      </c>
      <c r="Q2872" s="1" t="s">
        <v>8344</v>
      </c>
      <c r="R2872" s="39" t="s">
        <v>8345</v>
      </c>
      <c r="S2872" s="41">
        <f>(((J2872/60)/60)/24)+DATE(1970,1,1)</f>
        <v>41746.189409722225</v>
      </c>
      <c r="T2872" s="42">
        <f>(((I2872/60)/60)/24)+DATE(1970,1,1)</f>
        <v>41776.189409722225</v>
      </c>
    </row>
    <row r="2873" spans="1:20" customFormat="1" ht="43.5" x14ac:dyDescent="0.35">
      <c r="A2873" s="9">
        <v>2871</v>
      </c>
      <c r="B2873" s="7" t="s">
        <v>2871</v>
      </c>
      <c r="C2873" s="7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2">
        <f>E2873/D2873</f>
        <v>4.6699999999999998E-2</v>
      </c>
      <c r="P2873" s="22">
        <f>IF(ISERROR(E2873/L2873),0,E2873/L2873)</f>
        <v>35.92307692307692</v>
      </c>
      <c r="Q2873" s="1" t="s">
        <v>8344</v>
      </c>
      <c r="R2873" s="39" t="s">
        <v>8345</v>
      </c>
      <c r="S2873" s="41">
        <f>(((J2873/60)/60)/24)+DATE(1970,1,1)</f>
        <v>41974.738576388889</v>
      </c>
      <c r="T2873" s="42">
        <f>(((I2873/60)/60)/24)+DATE(1970,1,1)</f>
        <v>41994.738576388889</v>
      </c>
    </row>
    <row r="2874" spans="1:20" customFormat="1" ht="29" x14ac:dyDescent="0.35">
      <c r="A2874" s="9">
        <v>2872</v>
      </c>
      <c r="B2874" s="7" t="s">
        <v>2872</v>
      </c>
      <c r="C2874" s="7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2">
        <f>E2874/D2874</f>
        <v>0</v>
      </c>
      <c r="P2874" s="22">
        <f>IF(ISERROR(E2874/L2874),0,E2874/L2874)</f>
        <v>0</v>
      </c>
      <c r="Q2874" s="1" t="s">
        <v>8344</v>
      </c>
      <c r="R2874" s="39" t="s">
        <v>8345</v>
      </c>
      <c r="S2874" s="41">
        <f>(((J2874/60)/60)/24)+DATE(1970,1,1)</f>
        <v>42115.11618055556</v>
      </c>
      <c r="T2874" s="42">
        <f>(((I2874/60)/60)/24)+DATE(1970,1,1)</f>
        <v>42175.11618055556</v>
      </c>
    </row>
    <row r="2875" spans="1:20" customFormat="1" ht="43.5" x14ac:dyDescent="0.35">
      <c r="A2875" s="9">
        <v>2873</v>
      </c>
      <c r="B2875" s="7" t="s">
        <v>2873</v>
      </c>
      <c r="C2875" s="7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2">
        <f>E2875/D2875</f>
        <v>0.38119999999999998</v>
      </c>
      <c r="P2875" s="22">
        <f>IF(ISERROR(E2875/L2875),0,E2875/L2875)</f>
        <v>119.125</v>
      </c>
      <c r="Q2875" s="1" t="s">
        <v>8344</v>
      </c>
      <c r="R2875" s="39" t="s">
        <v>8345</v>
      </c>
      <c r="S2875" s="41">
        <f>(((J2875/60)/60)/24)+DATE(1970,1,1)</f>
        <v>42002.817488425921</v>
      </c>
      <c r="T2875" s="42">
        <f>(((I2875/60)/60)/24)+DATE(1970,1,1)</f>
        <v>42032.817488425921</v>
      </c>
    </row>
    <row r="2876" spans="1:20" customFormat="1" ht="43.5" x14ac:dyDescent="0.35">
      <c r="A2876" s="9">
        <v>2874</v>
      </c>
      <c r="B2876" s="7" t="s">
        <v>2874</v>
      </c>
      <c r="C2876" s="7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2">
        <f>E2876/D2876</f>
        <v>5.4199999999999998E-2</v>
      </c>
      <c r="P2876" s="22">
        <f>IF(ISERROR(E2876/L2876),0,E2876/L2876)</f>
        <v>90.333333333333329</v>
      </c>
      <c r="Q2876" s="1" t="s">
        <v>8344</v>
      </c>
      <c r="R2876" s="39" t="s">
        <v>8345</v>
      </c>
      <c r="S2876" s="41">
        <f>(((J2876/60)/60)/24)+DATE(1970,1,1)</f>
        <v>42722.84474537037</v>
      </c>
      <c r="T2876" s="42">
        <f>(((I2876/60)/60)/24)+DATE(1970,1,1)</f>
        <v>42752.84474537037</v>
      </c>
    </row>
    <row r="2877" spans="1:20" customFormat="1" ht="43.5" x14ac:dyDescent="0.35">
      <c r="A2877" s="9">
        <v>2875</v>
      </c>
      <c r="B2877" s="7" t="s">
        <v>2875</v>
      </c>
      <c r="C2877" s="7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2">
        <f>E2877/D2877</f>
        <v>3.5E-4</v>
      </c>
      <c r="P2877" s="22">
        <f>IF(ISERROR(E2877/L2877),0,E2877/L2877)</f>
        <v>2.3333333333333335</v>
      </c>
      <c r="Q2877" s="1" t="s">
        <v>8344</v>
      </c>
      <c r="R2877" s="39" t="s">
        <v>8345</v>
      </c>
      <c r="S2877" s="41">
        <f>(((J2877/60)/60)/24)+DATE(1970,1,1)</f>
        <v>42465.128391203703</v>
      </c>
      <c r="T2877" s="42">
        <f>(((I2877/60)/60)/24)+DATE(1970,1,1)</f>
        <v>42495.128391203703</v>
      </c>
    </row>
    <row r="2878" spans="1:20" customFormat="1" ht="43.5" x14ac:dyDescent="0.35">
      <c r="A2878" s="9">
        <v>2876</v>
      </c>
      <c r="B2878" s="7" t="s">
        <v>2876</v>
      </c>
      <c r="C2878" s="7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2">
        <f>E2878/D2878</f>
        <v>0</v>
      </c>
      <c r="P2878" s="22">
        <f>IF(ISERROR(E2878/L2878),0,E2878/L2878)</f>
        <v>0</v>
      </c>
      <c r="Q2878" s="1" t="s">
        <v>8344</v>
      </c>
      <c r="R2878" s="39" t="s">
        <v>8345</v>
      </c>
      <c r="S2878" s="41">
        <f>(((J2878/60)/60)/24)+DATE(1970,1,1)</f>
        <v>42171.743969907402</v>
      </c>
      <c r="T2878" s="42">
        <f>(((I2878/60)/60)/24)+DATE(1970,1,1)</f>
        <v>42201.743969907402</v>
      </c>
    </row>
    <row r="2879" spans="1:20" customFormat="1" ht="43.5" x14ac:dyDescent="0.35">
      <c r="A2879" s="9">
        <v>2877</v>
      </c>
      <c r="B2879" s="7" t="s">
        <v>2877</v>
      </c>
      <c r="C2879" s="7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2">
        <f>E2879/D2879</f>
        <v>0.10833333333333334</v>
      </c>
      <c r="P2879" s="22">
        <f>IF(ISERROR(E2879/L2879),0,E2879/L2879)</f>
        <v>108.33333333333333</v>
      </c>
      <c r="Q2879" s="1" t="s">
        <v>8344</v>
      </c>
      <c r="R2879" s="39" t="s">
        <v>8345</v>
      </c>
      <c r="S2879" s="41">
        <f>(((J2879/60)/60)/24)+DATE(1970,1,1)</f>
        <v>42672.955138888887</v>
      </c>
      <c r="T2879" s="42">
        <f>(((I2879/60)/60)/24)+DATE(1970,1,1)</f>
        <v>42704.708333333328</v>
      </c>
    </row>
    <row r="2880" spans="1:20" customFormat="1" ht="43.5" x14ac:dyDescent="0.35">
      <c r="A2880" s="9">
        <v>2878</v>
      </c>
      <c r="B2880" s="7" t="s">
        <v>2878</v>
      </c>
      <c r="C2880" s="7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2">
        <f>E2880/D2880</f>
        <v>2.1000000000000001E-2</v>
      </c>
      <c r="P2880" s="22">
        <f>IF(ISERROR(E2880/L2880),0,E2880/L2880)</f>
        <v>15.75</v>
      </c>
      <c r="Q2880" s="1" t="s">
        <v>8344</v>
      </c>
      <c r="R2880" s="39" t="s">
        <v>8345</v>
      </c>
      <c r="S2880" s="41">
        <f>(((J2880/60)/60)/24)+DATE(1970,1,1)</f>
        <v>42128.615682870368</v>
      </c>
      <c r="T2880" s="42">
        <f>(((I2880/60)/60)/24)+DATE(1970,1,1)</f>
        <v>42188.615682870368</v>
      </c>
    </row>
    <row r="2881" spans="1:20" customFormat="1" ht="29" x14ac:dyDescent="0.35">
      <c r="A2881" s="9">
        <v>2879</v>
      </c>
      <c r="B2881" s="7" t="s">
        <v>2879</v>
      </c>
      <c r="C2881" s="7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2">
        <f>E2881/D2881</f>
        <v>2.5892857142857141E-3</v>
      </c>
      <c r="P2881" s="22">
        <f>IF(ISERROR(E2881/L2881),0,E2881/L2881)</f>
        <v>29</v>
      </c>
      <c r="Q2881" s="1" t="s">
        <v>8344</v>
      </c>
      <c r="R2881" s="39" t="s">
        <v>8345</v>
      </c>
      <c r="S2881" s="41">
        <f>(((J2881/60)/60)/24)+DATE(1970,1,1)</f>
        <v>42359.725243055553</v>
      </c>
      <c r="T2881" s="42">
        <f>(((I2881/60)/60)/24)+DATE(1970,1,1)</f>
        <v>42389.725243055553</v>
      </c>
    </row>
    <row r="2882" spans="1:20" customFormat="1" ht="43.5" x14ac:dyDescent="0.35">
      <c r="A2882" s="9">
        <v>2880</v>
      </c>
      <c r="B2882" s="7" t="s">
        <v>2880</v>
      </c>
      <c r="C2882" s="7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2">
        <f>E2882/D2882</f>
        <v>0.23333333333333334</v>
      </c>
      <c r="P2882" s="22">
        <f>IF(ISERROR(E2882/L2882),0,E2882/L2882)</f>
        <v>96.551724137931032</v>
      </c>
      <c r="Q2882" s="1" t="s">
        <v>8344</v>
      </c>
      <c r="R2882" s="39" t="s">
        <v>8345</v>
      </c>
      <c r="S2882" s="41">
        <f>(((J2882/60)/60)/24)+DATE(1970,1,1)</f>
        <v>42192.905694444446</v>
      </c>
      <c r="T2882" s="42">
        <f>(((I2882/60)/60)/24)+DATE(1970,1,1)</f>
        <v>42236.711805555555</v>
      </c>
    </row>
    <row r="2883" spans="1:20" customFormat="1" ht="43.5" x14ac:dyDescent="0.35">
      <c r="A2883" s="9">
        <v>2881</v>
      </c>
      <c r="B2883" s="7" t="s">
        <v>2881</v>
      </c>
      <c r="C2883" s="7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2">
        <f>E2883/D2883</f>
        <v>0</v>
      </c>
      <c r="P2883" s="22">
        <f>IF(ISERROR(E2883/L2883),0,E2883/L2883)</f>
        <v>0</v>
      </c>
      <c r="Q2883" s="1" t="s">
        <v>8344</v>
      </c>
      <c r="R2883" s="39" t="s">
        <v>8345</v>
      </c>
      <c r="S2883" s="41">
        <f>(((J2883/60)/60)/24)+DATE(1970,1,1)</f>
        <v>41916.597638888888</v>
      </c>
      <c r="T2883" s="42">
        <f>(((I2883/60)/60)/24)+DATE(1970,1,1)</f>
        <v>41976.639305555553</v>
      </c>
    </row>
    <row r="2884" spans="1:20" customFormat="1" ht="43.5" x14ac:dyDescent="0.35">
      <c r="A2884" s="9">
        <v>2882</v>
      </c>
      <c r="B2884" s="7" t="s">
        <v>2882</v>
      </c>
      <c r="C2884" s="7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2">
        <f>E2884/D2884</f>
        <v>0.33600000000000002</v>
      </c>
      <c r="P2884" s="22">
        <f>IF(ISERROR(E2884/L2884),0,E2884/L2884)</f>
        <v>63</v>
      </c>
      <c r="Q2884" s="1" t="s">
        <v>8344</v>
      </c>
      <c r="R2884" s="39" t="s">
        <v>8345</v>
      </c>
      <c r="S2884" s="41">
        <f>(((J2884/60)/60)/24)+DATE(1970,1,1)</f>
        <v>42461.596273148149</v>
      </c>
      <c r="T2884" s="42">
        <f>(((I2884/60)/60)/24)+DATE(1970,1,1)</f>
        <v>42491.596273148149</v>
      </c>
    </row>
    <row r="2885" spans="1:20" customFormat="1" ht="43.5" x14ac:dyDescent="0.35">
      <c r="A2885" s="9">
        <v>2883</v>
      </c>
      <c r="B2885" s="7" t="s">
        <v>2883</v>
      </c>
      <c r="C2885" s="7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2">
        <f>E2885/D2885</f>
        <v>0.1908</v>
      </c>
      <c r="P2885" s="22">
        <f>IF(ISERROR(E2885/L2885),0,E2885/L2885)</f>
        <v>381.6</v>
      </c>
      <c r="Q2885" s="1" t="s">
        <v>8344</v>
      </c>
      <c r="R2885" s="39" t="s">
        <v>8345</v>
      </c>
      <c r="S2885" s="41">
        <f>(((J2885/60)/60)/24)+DATE(1970,1,1)</f>
        <v>42370.90320601852</v>
      </c>
      <c r="T2885" s="42">
        <f>(((I2885/60)/60)/24)+DATE(1970,1,1)</f>
        <v>42406.207638888889</v>
      </c>
    </row>
    <row r="2886" spans="1:20" customFormat="1" ht="29" x14ac:dyDescent="0.35">
      <c r="A2886" s="9">
        <v>2884</v>
      </c>
      <c r="B2886" s="7" t="s">
        <v>2884</v>
      </c>
      <c r="C2886" s="7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2">
        <f>E2886/D2886</f>
        <v>4.1111111111111114E-3</v>
      </c>
      <c r="P2886" s="22">
        <f>IF(ISERROR(E2886/L2886),0,E2886/L2886)</f>
        <v>46.25</v>
      </c>
      <c r="Q2886" s="1" t="s">
        <v>8344</v>
      </c>
      <c r="R2886" s="39" t="s">
        <v>8345</v>
      </c>
      <c r="S2886" s="41">
        <f>(((J2886/60)/60)/24)+DATE(1970,1,1)</f>
        <v>41948.727256944447</v>
      </c>
      <c r="T2886" s="42">
        <f>(((I2886/60)/60)/24)+DATE(1970,1,1)</f>
        <v>41978.727256944447</v>
      </c>
    </row>
    <row r="2887" spans="1:20" customFormat="1" ht="29" x14ac:dyDescent="0.35">
      <c r="A2887" s="9">
        <v>2885</v>
      </c>
      <c r="B2887" s="7" t="s">
        <v>2885</v>
      </c>
      <c r="C2887" s="7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2">
        <f>E2887/D2887</f>
        <v>0.32500000000000001</v>
      </c>
      <c r="P2887" s="22">
        <f>IF(ISERROR(E2887/L2887),0,E2887/L2887)</f>
        <v>26</v>
      </c>
      <c r="Q2887" s="1" t="s">
        <v>8344</v>
      </c>
      <c r="R2887" s="39" t="s">
        <v>8345</v>
      </c>
      <c r="S2887" s="41">
        <f>(((J2887/60)/60)/24)+DATE(1970,1,1)</f>
        <v>42047.07640046296</v>
      </c>
      <c r="T2887" s="42">
        <f>(((I2887/60)/60)/24)+DATE(1970,1,1)</f>
        <v>42077.034733796296</v>
      </c>
    </row>
    <row r="2888" spans="1:20" customFormat="1" ht="43.5" x14ac:dyDescent="0.35">
      <c r="A2888" s="9">
        <v>2886</v>
      </c>
      <c r="B2888" s="7" t="s">
        <v>2886</v>
      </c>
      <c r="C2888" s="7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2">
        <f>E2888/D2888</f>
        <v>0.05</v>
      </c>
      <c r="P2888" s="22">
        <f>IF(ISERROR(E2888/L2888),0,E2888/L2888)</f>
        <v>10</v>
      </c>
      <c r="Q2888" s="1" t="s">
        <v>8344</v>
      </c>
      <c r="R2888" s="39" t="s">
        <v>8345</v>
      </c>
      <c r="S2888" s="41">
        <f>(((J2888/60)/60)/24)+DATE(1970,1,1)</f>
        <v>42261.632916666669</v>
      </c>
      <c r="T2888" s="42">
        <f>(((I2888/60)/60)/24)+DATE(1970,1,1)</f>
        <v>42266.165972222225</v>
      </c>
    </row>
    <row r="2889" spans="1:20" customFormat="1" ht="43.5" x14ac:dyDescent="0.35">
      <c r="A2889" s="9">
        <v>2887</v>
      </c>
      <c r="B2889" s="7" t="s">
        <v>2887</v>
      </c>
      <c r="C2889" s="7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2">
        <f>E2889/D2889</f>
        <v>1.6666666666666668E-3</v>
      </c>
      <c r="P2889" s="22">
        <f>IF(ISERROR(E2889/L2889),0,E2889/L2889)</f>
        <v>5</v>
      </c>
      <c r="Q2889" s="1" t="s">
        <v>8344</v>
      </c>
      <c r="R2889" s="39" t="s">
        <v>8345</v>
      </c>
      <c r="S2889" s="41">
        <f>(((J2889/60)/60)/24)+DATE(1970,1,1)</f>
        <v>41985.427361111113</v>
      </c>
      <c r="T2889" s="42">
        <f>(((I2889/60)/60)/24)+DATE(1970,1,1)</f>
        <v>42015.427361111113</v>
      </c>
    </row>
    <row r="2890" spans="1:20" customFormat="1" ht="43.5" x14ac:dyDescent="0.35">
      <c r="A2890" s="9">
        <v>2888</v>
      </c>
      <c r="B2890" s="7" t="s">
        <v>2888</v>
      </c>
      <c r="C2890" s="7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2">
        <f>E2890/D2890</f>
        <v>0</v>
      </c>
      <c r="P2890" s="22">
        <f>IF(ISERROR(E2890/L2890),0,E2890/L2890)</f>
        <v>0</v>
      </c>
      <c r="Q2890" s="1" t="s">
        <v>8344</v>
      </c>
      <c r="R2890" s="39" t="s">
        <v>8345</v>
      </c>
      <c r="S2890" s="41">
        <f>(((J2890/60)/60)/24)+DATE(1970,1,1)</f>
        <v>41922.535185185188</v>
      </c>
      <c r="T2890" s="42">
        <f>(((I2890/60)/60)/24)+DATE(1970,1,1)</f>
        <v>41930.207638888889</v>
      </c>
    </row>
    <row r="2891" spans="1:20" customFormat="1" ht="43.5" x14ac:dyDescent="0.35">
      <c r="A2891" s="9">
        <v>2889</v>
      </c>
      <c r="B2891" s="7" t="s">
        <v>2889</v>
      </c>
      <c r="C2891" s="7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2">
        <f>E2891/D2891</f>
        <v>0.38066666666666665</v>
      </c>
      <c r="P2891" s="22">
        <f>IF(ISERROR(E2891/L2891),0,E2891/L2891)</f>
        <v>81.571428571428569</v>
      </c>
      <c r="Q2891" s="1" t="s">
        <v>8344</v>
      </c>
      <c r="R2891" s="39" t="s">
        <v>8345</v>
      </c>
      <c r="S2891" s="41">
        <f>(((J2891/60)/60)/24)+DATE(1970,1,1)</f>
        <v>41850.863252314812</v>
      </c>
      <c r="T2891" s="42">
        <f>(((I2891/60)/60)/24)+DATE(1970,1,1)</f>
        <v>41880.863252314812</v>
      </c>
    </row>
    <row r="2892" spans="1:20" customFormat="1" ht="43.5" x14ac:dyDescent="0.35">
      <c r="A2892" s="9">
        <v>2890</v>
      </c>
      <c r="B2892" s="7" t="s">
        <v>2890</v>
      </c>
      <c r="C2892" s="7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2">
        <f>E2892/D2892</f>
        <v>1.0500000000000001E-2</v>
      </c>
      <c r="P2892" s="22">
        <f>IF(ISERROR(E2892/L2892),0,E2892/L2892)</f>
        <v>7</v>
      </c>
      <c r="Q2892" s="1" t="s">
        <v>8344</v>
      </c>
      <c r="R2892" s="39" t="s">
        <v>8345</v>
      </c>
      <c r="S2892" s="41">
        <f>(((J2892/60)/60)/24)+DATE(1970,1,1)</f>
        <v>41831.742962962962</v>
      </c>
      <c r="T2892" s="42">
        <f>(((I2892/60)/60)/24)+DATE(1970,1,1)</f>
        <v>41860.125</v>
      </c>
    </row>
    <row r="2893" spans="1:20" customFormat="1" ht="43.5" x14ac:dyDescent="0.35">
      <c r="A2893" s="9">
        <v>2891</v>
      </c>
      <c r="B2893" s="7" t="s">
        <v>2891</v>
      </c>
      <c r="C2893" s="7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2">
        <f>E2893/D2893</f>
        <v>2.7300000000000001E-2</v>
      </c>
      <c r="P2893" s="22">
        <f>IF(ISERROR(E2893/L2893),0,E2893/L2893)</f>
        <v>27.3</v>
      </c>
      <c r="Q2893" s="1" t="s">
        <v>8344</v>
      </c>
      <c r="R2893" s="39" t="s">
        <v>8345</v>
      </c>
      <c r="S2893" s="41">
        <f>(((J2893/60)/60)/24)+DATE(1970,1,1)</f>
        <v>42415.883425925931</v>
      </c>
      <c r="T2893" s="42">
        <f>(((I2893/60)/60)/24)+DATE(1970,1,1)</f>
        <v>42475.84175925926</v>
      </c>
    </row>
    <row r="2894" spans="1:20" customFormat="1" ht="43.5" x14ac:dyDescent="0.35">
      <c r="A2894" s="9">
        <v>2892</v>
      </c>
      <c r="B2894" s="7" t="s">
        <v>2892</v>
      </c>
      <c r="C2894" s="7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2">
        <f>E2894/D2894</f>
        <v>9.0909090909090912E-2</v>
      </c>
      <c r="P2894" s="22">
        <f>IF(ISERROR(E2894/L2894),0,E2894/L2894)</f>
        <v>29.411764705882351</v>
      </c>
      <c r="Q2894" s="1" t="s">
        <v>8344</v>
      </c>
      <c r="R2894" s="39" t="s">
        <v>8345</v>
      </c>
      <c r="S2894" s="41">
        <f>(((J2894/60)/60)/24)+DATE(1970,1,1)</f>
        <v>41869.714166666665</v>
      </c>
      <c r="T2894" s="42">
        <f>(((I2894/60)/60)/24)+DATE(1970,1,1)</f>
        <v>41876.875</v>
      </c>
    </row>
    <row r="2895" spans="1:20" customFormat="1" x14ac:dyDescent="0.35">
      <c r="A2895" s="9">
        <v>2893</v>
      </c>
      <c r="B2895" s="7" t="s">
        <v>2893</v>
      </c>
      <c r="C2895" s="7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2">
        <f>E2895/D2895</f>
        <v>5.0000000000000001E-3</v>
      </c>
      <c r="P2895" s="22">
        <f>IF(ISERROR(E2895/L2895),0,E2895/L2895)</f>
        <v>12.5</v>
      </c>
      <c r="Q2895" s="1" t="s">
        <v>8344</v>
      </c>
      <c r="R2895" s="39" t="s">
        <v>8345</v>
      </c>
      <c r="S2895" s="41">
        <f>(((J2895/60)/60)/24)+DATE(1970,1,1)</f>
        <v>41953.773090277777</v>
      </c>
      <c r="T2895" s="42">
        <f>(((I2895/60)/60)/24)+DATE(1970,1,1)</f>
        <v>42013.083333333328</v>
      </c>
    </row>
    <row r="2896" spans="1:20" customFormat="1" x14ac:dyDescent="0.35">
      <c r="A2896" s="9">
        <v>2894</v>
      </c>
      <c r="B2896" s="7" t="s">
        <v>2894</v>
      </c>
      <c r="C2896" s="7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2">
        <f>E2896/D2896</f>
        <v>0</v>
      </c>
      <c r="P2896" s="22">
        <f>IF(ISERROR(E2896/L2896),0,E2896/L2896)</f>
        <v>0</v>
      </c>
      <c r="Q2896" s="1" t="s">
        <v>8344</v>
      </c>
      <c r="R2896" s="39" t="s">
        <v>8345</v>
      </c>
      <c r="S2896" s="41">
        <f>(((J2896/60)/60)/24)+DATE(1970,1,1)</f>
        <v>42037.986284722225</v>
      </c>
      <c r="T2896" s="42">
        <f>(((I2896/60)/60)/24)+DATE(1970,1,1)</f>
        <v>42097.944618055553</v>
      </c>
    </row>
    <row r="2897" spans="1:20" customFormat="1" ht="43.5" x14ac:dyDescent="0.35">
      <c r="A2897" s="9">
        <v>2895</v>
      </c>
      <c r="B2897" s="7" t="s">
        <v>2895</v>
      </c>
      <c r="C2897" s="7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2">
        <f>E2897/D2897</f>
        <v>4.5999999999999999E-2</v>
      </c>
      <c r="P2897" s="22">
        <f>IF(ISERROR(E2897/L2897),0,E2897/L2897)</f>
        <v>5.75</v>
      </c>
      <c r="Q2897" s="1" t="s">
        <v>8344</v>
      </c>
      <c r="R2897" s="39" t="s">
        <v>8345</v>
      </c>
      <c r="S2897" s="41">
        <f>(((J2897/60)/60)/24)+DATE(1970,1,1)</f>
        <v>41811.555462962962</v>
      </c>
      <c r="T2897" s="42">
        <f>(((I2897/60)/60)/24)+DATE(1970,1,1)</f>
        <v>41812.875</v>
      </c>
    </row>
    <row r="2898" spans="1:20" customFormat="1" ht="43.5" x14ac:dyDescent="0.35">
      <c r="A2898" s="9">
        <v>2896</v>
      </c>
      <c r="B2898" s="7" t="s">
        <v>2896</v>
      </c>
      <c r="C2898" s="7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2">
        <f>E2898/D2898</f>
        <v>0.20833333333333334</v>
      </c>
      <c r="P2898" s="22">
        <f>IF(ISERROR(E2898/L2898),0,E2898/L2898)</f>
        <v>52.083333333333336</v>
      </c>
      <c r="Q2898" s="1" t="s">
        <v>8344</v>
      </c>
      <c r="R2898" s="39" t="s">
        <v>8345</v>
      </c>
      <c r="S2898" s="41">
        <f>(((J2898/60)/60)/24)+DATE(1970,1,1)</f>
        <v>42701.908807870372</v>
      </c>
      <c r="T2898" s="42">
        <f>(((I2898/60)/60)/24)+DATE(1970,1,1)</f>
        <v>42716.25</v>
      </c>
    </row>
    <row r="2899" spans="1:20" customFormat="1" ht="43.5" x14ac:dyDescent="0.35">
      <c r="A2899" s="9">
        <v>2897</v>
      </c>
      <c r="B2899" s="7" t="s">
        <v>2897</v>
      </c>
      <c r="C2899" s="7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2">
        <f>E2899/D2899</f>
        <v>4.583333333333333E-2</v>
      </c>
      <c r="P2899" s="22">
        <f>IF(ISERROR(E2899/L2899),0,E2899/L2899)</f>
        <v>183.33333333333334</v>
      </c>
      <c r="Q2899" s="1" t="s">
        <v>8344</v>
      </c>
      <c r="R2899" s="39" t="s">
        <v>8345</v>
      </c>
      <c r="S2899" s="41">
        <f>(((J2899/60)/60)/24)+DATE(1970,1,1)</f>
        <v>42258.646504629629</v>
      </c>
      <c r="T2899" s="42">
        <f>(((I2899/60)/60)/24)+DATE(1970,1,1)</f>
        <v>42288.645196759258</v>
      </c>
    </row>
    <row r="2900" spans="1:20" customFormat="1" ht="43.5" x14ac:dyDescent="0.35">
      <c r="A2900" s="9">
        <v>2898</v>
      </c>
      <c r="B2900" s="7" t="s">
        <v>2898</v>
      </c>
      <c r="C2900" s="7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2">
        <f>E2900/D2900</f>
        <v>4.2133333333333335E-2</v>
      </c>
      <c r="P2900" s="22">
        <f>IF(ISERROR(E2900/L2900),0,E2900/L2900)</f>
        <v>26.333333333333332</v>
      </c>
      <c r="Q2900" s="1" t="s">
        <v>8344</v>
      </c>
      <c r="R2900" s="39" t="s">
        <v>8345</v>
      </c>
      <c r="S2900" s="41">
        <f>(((J2900/60)/60)/24)+DATE(1970,1,1)</f>
        <v>42278.664965277778</v>
      </c>
      <c r="T2900" s="42">
        <f>(((I2900/60)/60)/24)+DATE(1970,1,1)</f>
        <v>42308.664965277778</v>
      </c>
    </row>
    <row r="2901" spans="1:20" customFormat="1" ht="43.5" x14ac:dyDescent="0.35">
      <c r="A2901" s="9">
        <v>2899</v>
      </c>
      <c r="B2901" s="7" t="s">
        <v>2899</v>
      </c>
      <c r="C2901" s="7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2">
        <f>E2901/D2901</f>
        <v>0</v>
      </c>
      <c r="P2901" s="22">
        <f>IF(ISERROR(E2901/L2901),0,E2901/L2901)</f>
        <v>0</v>
      </c>
      <c r="Q2901" s="1" t="s">
        <v>8344</v>
      </c>
      <c r="R2901" s="39" t="s">
        <v>8345</v>
      </c>
      <c r="S2901" s="41">
        <f>(((J2901/60)/60)/24)+DATE(1970,1,1)</f>
        <v>42515.078217592592</v>
      </c>
      <c r="T2901" s="42">
        <f>(((I2901/60)/60)/24)+DATE(1970,1,1)</f>
        <v>42575.078217592592</v>
      </c>
    </row>
    <row r="2902" spans="1:20" customFormat="1" ht="43.5" x14ac:dyDescent="0.35">
      <c r="A2902" s="9">
        <v>2900</v>
      </c>
      <c r="B2902" s="7" t="s">
        <v>2900</v>
      </c>
      <c r="C2902" s="7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2">
        <f>E2902/D2902</f>
        <v>0.61909090909090914</v>
      </c>
      <c r="P2902" s="22">
        <f>IF(ISERROR(E2902/L2902),0,E2902/L2902)</f>
        <v>486.42857142857144</v>
      </c>
      <c r="Q2902" s="1" t="s">
        <v>8344</v>
      </c>
      <c r="R2902" s="39" t="s">
        <v>8345</v>
      </c>
      <c r="S2902" s="41">
        <f>(((J2902/60)/60)/24)+DATE(1970,1,1)</f>
        <v>41830.234166666669</v>
      </c>
      <c r="T2902" s="42">
        <f>(((I2902/60)/60)/24)+DATE(1970,1,1)</f>
        <v>41860.234166666669</v>
      </c>
    </row>
    <row r="2903" spans="1:20" customFormat="1" ht="43.5" x14ac:dyDescent="0.35">
      <c r="A2903" s="9">
        <v>2901</v>
      </c>
      <c r="B2903" s="7" t="s">
        <v>2901</v>
      </c>
      <c r="C2903" s="7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2">
        <f>E2903/D2903</f>
        <v>8.0000000000000002E-3</v>
      </c>
      <c r="P2903" s="22">
        <f>IF(ISERROR(E2903/L2903),0,E2903/L2903)</f>
        <v>3</v>
      </c>
      <c r="Q2903" s="1" t="s">
        <v>8344</v>
      </c>
      <c r="R2903" s="39" t="s">
        <v>8345</v>
      </c>
      <c r="S2903" s="41">
        <f>(((J2903/60)/60)/24)+DATE(1970,1,1)</f>
        <v>41982.904386574075</v>
      </c>
      <c r="T2903" s="42">
        <f>(((I2903/60)/60)/24)+DATE(1970,1,1)</f>
        <v>42042.904386574075</v>
      </c>
    </row>
    <row r="2904" spans="1:20" customFormat="1" ht="29" x14ac:dyDescent="0.35">
      <c r="A2904" s="9">
        <v>2902</v>
      </c>
      <c r="B2904" s="7" t="s">
        <v>2902</v>
      </c>
      <c r="C2904" s="7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2">
        <f>E2904/D2904</f>
        <v>1.6666666666666666E-4</v>
      </c>
      <c r="P2904" s="22">
        <f>IF(ISERROR(E2904/L2904),0,E2904/L2904)</f>
        <v>25</v>
      </c>
      <c r="Q2904" s="1" t="s">
        <v>8344</v>
      </c>
      <c r="R2904" s="39" t="s">
        <v>8345</v>
      </c>
      <c r="S2904" s="41">
        <f>(((J2904/60)/60)/24)+DATE(1970,1,1)</f>
        <v>42210.439768518518</v>
      </c>
      <c r="T2904" s="42">
        <f>(((I2904/60)/60)/24)+DATE(1970,1,1)</f>
        <v>42240.439768518518</v>
      </c>
    </row>
    <row r="2905" spans="1:20" customFormat="1" ht="43.5" x14ac:dyDescent="0.35">
      <c r="A2905" s="9">
        <v>2903</v>
      </c>
      <c r="B2905" s="7" t="s">
        <v>2903</v>
      </c>
      <c r="C2905" s="7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2">
        <f>E2905/D2905</f>
        <v>7.7999999999999996E-3</v>
      </c>
      <c r="P2905" s="22">
        <f>IF(ISERROR(E2905/L2905),0,E2905/L2905)</f>
        <v>9.75</v>
      </c>
      <c r="Q2905" s="1" t="s">
        <v>8344</v>
      </c>
      <c r="R2905" s="39" t="s">
        <v>8345</v>
      </c>
      <c r="S2905" s="41">
        <f>(((J2905/60)/60)/24)+DATE(1970,1,1)</f>
        <v>42196.166874999995</v>
      </c>
      <c r="T2905" s="42">
        <f>(((I2905/60)/60)/24)+DATE(1970,1,1)</f>
        <v>42256.166874999995</v>
      </c>
    </row>
    <row r="2906" spans="1:20" customFormat="1" ht="43.5" x14ac:dyDescent="0.35">
      <c r="A2906" s="9">
        <v>2904</v>
      </c>
      <c r="B2906" s="7" t="s">
        <v>2904</v>
      </c>
      <c r="C2906" s="7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2">
        <f>E2906/D2906</f>
        <v>0.05</v>
      </c>
      <c r="P2906" s="22">
        <f>IF(ISERROR(E2906/L2906),0,E2906/L2906)</f>
        <v>18.75</v>
      </c>
      <c r="Q2906" s="1" t="s">
        <v>8344</v>
      </c>
      <c r="R2906" s="39" t="s">
        <v>8345</v>
      </c>
      <c r="S2906" s="41">
        <f>(((J2906/60)/60)/24)+DATE(1970,1,1)</f>
        <v>41940.967951388891</v>
      </c>
      <c r="T2906" s="42">
        <f>(((I2906/60)/60)/24)+DATE(1970,1,1)</f>
        <v>41952.5</v>
      </c>
    </row>
    <row r="2907" spans="1:20" customFormat="1" ht="43.5" x14ac:dyDescent="0.35">
      <c r="A2907" s="9">
        <v>2905</v>
      </c>
      <c r="B2907" s="7" t="s">
        <v>2905</v>
      </c>
      <c r="C2907" s="7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2">
        <f>E2907/D2907</f>
        <v>0.17771428571428571</v>
      </c>
      <c r="P2907" s="22">
        <f>IF(ISERROR(E2907/L2907),0,E2907/L2907)</f>
        <v>36.588235294117645</v>
      </c>
      <c r="Q2907" s="1" t="s">
        <v>8344</v>
      </c>
      <c r="R2907" s="39" t="s">
        <v>8345</v>
      </c>
      <c r="S2907" s="41">
        <f>(((J2907/60)/60)/24)+DATE(1970,1,1)</f>
        <v>42606.056863425925</v>
      </c>
      <c r="T2907" s="42">
        <f>(((I2907/60)/60)/24)+DATE(1970,1,1)</f>
        <v>42620.056863425925</v>
      </c>
    </row>
    <row r="2908" spans="1:20" customFormat="1" ht="43.5" x14ac:dyDescent="0.35">
      <c r="A2908" s="9">
        <v>2906</v>
      </c>
      <c r="B2908" s="7" t="s">
        <v>2906</v>
      </c>
      <c r="C2908" s="7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2">
        <f>E2908/D2908</f>
        <v>9.4166666666666662E-2</v>
      </c>
      <c r="P2908" s="22">
        <f>IF(ISERROR(E2908/L2908),0,E2908/L2908)</f>
        <v>80.714285714285708</v>
      </c>
      <c r="Q2908" s="1" t="s">
        <v>8344</v>
      </c>
      <c r="R2908" s="39" t="s">
        <v>8345</v>
      </c>
      <c r="S2908" s="41">
        <f>(((J2908/60)/60)/24)+DATE(1970,1,1)</f>
        <v>42199.648912037039</v>
      </c>
      <c r="T2908" s="42">
        <f>(((I2908/60)/60)/24)+DATE(1970,1,1)</f>
        <v>42217.041666666672</v>
      </c>
    </row>
    <row r="2909" spans="1:20" customFormat="1" ht="43.5" x14ac:dyDescent="0.35">
      <c r="A2909" s="9">
        <v>2907</v>
      </c>
      <c r="B2909" s="7" t="s">
        <v>2907</v>
      </c>
      <c r="C2909" s="7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2">
        <f>E2909/D2909</f>
        <v>8.0000000000000004E-4</v>
      </c>
      <c r="P2909" s="22">
        <f>IF(ISERROR(E2909/L2909),0,E2909/L2909)</f>
        <v>1</v>
      </c>
      <c r="Q2909" s="1" t="s">
        <v>8344</v>
      </c>
      <c r="R2909" s="39" t="s">
        <v>8345</v>
      </c>
      <c r="S2909" s="41">
        <f>(((J2909/60)/60)/24)+DATE(1970,1,1)</f>
        <v>42444.877743055549</v>
      </c>
      <c r="T2909" s="42">
        <f>(((I2909/60)/60)/24)+DATE(1970,1,1)</f>
        <v>42504.877743055549</v>
      </c>
    </row>
    <row r="2910" spans="1:20" customFormat="1" ht="58" x14ac:dyDescent="0.35">
      <c r="A2910" s="9">
        <v>2908</v>
      </c>
      <c r="B2910" s="7" t="s">
        <v>2908</v>
      </c>
      <c r="C2910" s="7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2">
        <f>E2910/D2910</f>
        <v>2.75E-2</v>
      </c>
      <c r="P2910" s="22">
        <f>IF(ISERROR(E2910/L2910),0,E2910/L2910)</f>
        <v>52.8</v>
      </c>
      <c r="Q2910" s="1" t="s">
        <v>8344</v>
      </c>
      <c r="R2910" s="39" t="s">
        <v>8345</v>
      </c>
      <c r="S2910" s="41">
        <f>(((J2910/60)/60)/24)+DATE(1970,1,1)</f>
        <v>42499.731701388882</v>
      </c>
      <c r="T2910" s="42">
        <f>(((I2910/60)/60)/24)+DATE(1970,1,1)</f>
        <v>42529.731701388882</v>
      </c>
    </row>
    <row r="2911" spans="1:20" customFormat="1" ht="43.5" x14ac:dyDescent="0.35">
      <c r="A2911" s="9">
        <v>2909</v>
      </c>
      <c r="B2911" s="7" t="s">
        <v>2909</v>
      </c>
      <c r="C2911" s="7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2">
        <f>E2911/D2911</f>
        <v>1.1111111111111112E-4</v>
      </c>
      <c r="P2911" s="22">
        <f>IF(ISERROR(E2911/L2911),0,E2911/L2911)</f>
        <v>20</v>
      </c>
      <c r="Q2911" s="1" t="s">
        <v>8344</v>
      </c>
      <c r="R2911" s="39" t="s">
        <v>8345</v>
      </c>
      <c r="S2911" s="41">
        <f>(((J2911/60)/60)/24)+DATE(1970,1,1)</f>
        <v>41929.266215277778</v>
      </c>
      <c r="T2911" s="42">
        <f>(((I2911/60)/60)/24)+DATE(1970,1,1)</f>
        <v>41968.823611111111</v>
      </c>
    </row>
    <row r="2912" spans="1:20" customFormat="1" ht="43.5" x14ac:dyDescent="0.35">
      <c r="A2912" s="9">
        <v>2910</v>
      </c>
      <c r="B2912" s="7" t="s">
        <v>2910</v>
      </c>
      <c r="C2912" s="7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2">
        <f>E2912/D2912</f>
        <v>3.3333333333333335E-5</v>
      </c>
      <c r="P2912" s="22">
        <f>IF(ISERROR(E2912/L2912),0,E2912/L2912)</f>
        <v>1</v>
      </c>
      <c r="Q2912" s="1" t="s">
        <v>8344</v>
      </c>
      <c r="R2912" s="39" t="s">
        <v>8345</v>
      </c>
      <c r="S2912" s="41">
        <f>(((J2912/60)/60)/24)+DATE(1970,1,1)</f>
        <v>42107.841284722221</v>
      </c>
      <c r="T2912" s="42">
        <f>(((I2912/60)/60)/24)+DATE(1970,1,1)</f>
        <v>42167.841284722221</v>
      </c>
    </row>
    <row r="2913" spans="1:20" customFormat="1" ht="43.5" x14ac:dyDescent="0.35">
      <c r="A2913" s="9">
        <v>2911</v>
      </c>
      <c r="B2913" s="7" t="s">
        <v>2911</v>
      </c>
      <c r="C2913" s="7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2">
        <f>E2913/D2913</f>
        <v>0.36499999999999999</v>
      </c>
      <c r="P2913" s="22">
        <f>IF(ISERROR(E2913/L2913),0,E2913/L2913)</f>
        <v>46.928571428571431</v>
      </c>
      <c r="Q2913" s="1" t="s">
        <v>8344</v>
      </c>
      <c r="R2913" s="39" t="s">
        <v>8345</v>
      </c>
      <c r="S2913" s="41">
        <f>(((J2913/60)/60)/24)+DATE(1970,1,1)</f>
        <v>42142.768819444449</v>
      </c>
      <c r="T2913" s="42">
        <f>(((I2913/60)/60)/24)+DATE(1970,1,1)</f>
        <v>42182.768819444449</v>
      </c>
    </row>
    <row r="2914" spans="1:20" customFormat="1" ht="43.5" x14ac:dyDescent="0.35">
      <c r="A2914" s="9">
        <v>2912</v>
      </c>
      <c r="B2914" s="7" t="s">
        <v>2912</v>
      </c>
      <c r="C2914" s="7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2">
        <f>E2914/D2914</f>
        <v>0.14058171745152354</v>
      </c>
      <c r="P2914" s="22">
        <f>IF(ISERROR(E2914/L2914),0,E2914/L2914)</f>
        <v>78.07692307692308</v>
      </c>
      <c r="Q2914" s="1" t="s">
        <v>8344</v>
      </c>
      <c r="R2914" s="39" t="s">
        <v>8345</v>
      </c>
      <c r="S2914" s="41">
        <f>(((J2914/60)/60)/24)+DATE(1970,1,1)</f>
        <v>42354.131643518514</v>
      </c>
      <c r="T2914" s="42">
        <f>(((I2914/60)/60)/24)+DATE(1970,1,1)</f>
        <v>42384.131643518514</v>
      </c>
    </row>
    <row r="2915" spans="1:20" customFormat="1" ht="43.5" x14ac:dyDescent="0.35">
      <c r="A2915" s="9">
        <v>2913</v>
      </c>
      <c r="B2915" s="7" t="s">
        <v>2913</v>
      </c>
      <c r="C2915" s="7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2">
        <f>E2915/D2915</f>
        <v>2.0000000000000001E-4</v>
      </c>
      <c r="P2915" s="22">
        <f>IF(ISERROR(E2915/L2915),0,E2915/L2915)</f>
        <v>1</v>
      </c>
      <c r="Q2915" s="1" t="s">
        <v>8344</v>
      </c>
      <c r="R2915" s="39" t="s">
        <v>8345</v>
      </c>
      <c r="S2915" s="41">
        <f>(((J2915/60)/60)/24)+DATE(1970,1,1)</f>
        <v>41828.922905092593</v>
      </c>
      <c r="T2915" s="42">
        <f>(((I2915/60)/60)/24)+DATE(1970,1,1)</f>
        <v>41888.922905092593</v>
      </c>
    </row>
    <row r="2916" spans="1:20" customFormat="1" ht="29" x14ac:dyDescent="0.35">
      <c r="A2916" s="9">
        <v>2914</v>
      </c>
      <c r="B2916" s="7" t="s">
        <v>2914</v>
      </c>
      <c r="C2916" s="7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2">
        <f>E2916/D2916</f>
        <v>4.0000000000000003E-5</v>
      </c>
      <c r="P2916" s="22">
        <f>IF(ISERROR(E2916/L2916),0,E2916/L2916)</f>
        <v>1</v>
      </c>
      <c r="Q2916" s="1" t="s">
        <v>8344</v>
      </c>
      <c r="R2916" s="39" t="s">
        <v>8345</v>
      </c>
      <c r="S2916" s="41">
        <f>(((J2916/60)/60)/24)+DATE(1970,1,1)</f>
        <v>42017.907337962963</v>
      </c>
      <c r="T2916" s="42">
        <f>(((I2916/60)/60)/24)+DATE(1970,1,1)</f>
        <v>42077.865671296298</v>
      </c>
    </row>
    <row r="2917" spans="1:20" customFormat="1" ht="43.5" x14ac:dyDescent="0.35">
      <c r="A2917" s="9">
        <v>2915</v>
      </c>
      <c r="B2917" s="7" t="s">
        <v>2915</v>
      </c>
      <c r="C2917" s="7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2">
        <f>E2917/D2917</f>
        <v>0.61099999999999999</v>
      </c>
      <c r="P2917" s="22">
        <f>IF(ISERROR(E2917/L2917),0,E2917/L2917)</f>
        <v>203.66666666666666</v>
      </c>
      <c r="Q2917" s="1" t="s">
        <v>8344</v>
      </c>
      <c r="R2917" s="39" t="s">
        <v>8345</v>
      </c>
      <c r="S2917" s="41">
        <f>(((J2917/60)/60)/24)+DATE(1970,1,1)</f>
        <v>42415.398032407407</v>
      </c>
      <c r="T2917" s="42">
        <f>(((I2917/60)/60)/24)+DATE(1970,1,1)</f>
        <v>42445.356365740736</v>
      </c>
    </row>
    <row r="2918" spans="1:20" customFormat="1" ht="29" x14ac:dyDescent="0.35">
      <c r="A2918" s="9">
        <v>2916</v>
      </c>
      <c r="B2918" s="7" t="s">
        <v>2916</v>
      </c>
      <c r="C2918" s="7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2">
        <f>E2918/D2918</f>
        <v>7.8378378378378383E-2</v>
      </c>
      <c r="P2918" s="22">
        <f>IF(ISERROR(E2918/L2918),0,E2918/L2918)</f>
        <v>20.714285714285715</v>
      </c>
      <c r="Q2918" s="1" t="s">
        <v>8344</v>
      </c>
      <c r="R2918" s="39" t="s">
        <v>8345</v>
      </c>
      <c r="S2918" s="41">
        <f>(((J2918/60)/60)/24)+DATE(1970,1,1)</f>
        <v>41755.476724537039</v>
      </c>
      <c r="T2918" s="42">
        <f>(((I2918/60)/60)/24)+DATE(1970,1,1)</f>
        <v>41778.476724537039</v>
      </c>
    </row>
    <row r="2919" spans="1:20" customFormat="1" ht="43.5" x14ac:dyDescent="0.35">
      <c r="A2919" s="9">
        <v>2917</v>
      </c>
      <c r="B2919" s="7" t="s">
        <v>2917</v>
      </c>
      <c r="C2919" s="7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2">
        <f>E2919/D2919</f>
        <v>0.2185</v>
      </c>
      <c r="P2919" s="22">
        <f>IF(ISERROR(E2919/L2919),0,E2919/L2919)</f>
        <v>48.555555555555557</v>
      </c>
      <c r="Q2919" s="1" t="s">
        <v>8344</v>
      </c>
      <c r="R2919" s="39" t="s">
        <v>8345</v>
      </c>
      <c r="S2919" s="41">
        <f>(((J2919/60)/60)/24)+DATE(1970,1,1)</f>
        <v>42245.234340277777</v>
      </c>
      <c r="T2919" s="42">
        <f>(((I2919/60)/60)/24)+DATE(1970,1,1)</f>
        <v>42263.234340277777</v>
      </c>
    </row>
    <row r="2920" spans="1:20" customFormat="1" ht="43.5" x14ac:dyDescent="0.35">
      <c r="A2920" s="9">
        <v>2918</v>
      </c>
      <c r="B2920" s="7" t="s">
        <v>2918</v>
      </c>
      <c r="C2920" s="7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2">
        <f>E2920/D2920</f>
        <v>0.27239999999999998</v>
      </c>
      <c r="P2920" s="22">
        <f>IF(ISERROR(E2920/L2920),0,E2920/L2920)</f>
        <v>68.099999999999994</v>
      </c>
      <c r="Q2920" s="1" t="s">
        <v>8344</v>
      </c>
      <c r="R2920" s="39" t="s">
        <v>8345</v>
      </c>
      <c r="S2920" s="41">
        <f>(((J2920/60)/60)/24)+DATE(1970,1,1)</f>
        <v>42278.629710648151</v>
      </c>
      <c r="T2920" s="42">
        <f>(((I2920/60)/60)/24)+DATE(1970,1,1)</f>
        <v>42306.629710648151</v>
      </c>
    </row>
    <row r="2921" spans="1:20" customFormat="1" ht="43.5" x14ac:dyDescent="0.35">
      <c r="A2921" s="9">
        <v>2919</v>
      </c>
      <c r="B2921" s="7" t="s">
        <v>2919</v>
      </c>
      <c r="C2921" s="7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2">
        <f>E2921/D2921</f>
        <v>8.5000000000000006E-2</v>
      </c>
      <c r="P2921" s="22">
        <f>IF(ISERROR(E2921/L2921),0,E2921/L2921)</f>
        <v>8.5</v>
      </c>
      <c r="Q2921" s="1" t="s">
        <v>8344</v>
      </c>
      <c r="R2921" s="39" t="s">
        <v>8345</v>
      </c>
      <c r="S2921" s="41">
        <f>(((J2921/60)/60)/24)+DATE(1970,1,1)</f>
        <v>41826.61954861111</v>
      </c>
      <c r="T2921" s="42">
        <f>(((I2921/60)/60)/24)+DATE(1970,1,1)</f>
        <v>41856.61954861111</v>
      </c>
    </row>
    <row r="2922" spans="1:20" customFormat="1" ht="43.5" x14ac:dyDescent="0.35">
      <c r="A2922" s="9">
        <v>2920</v>
      </c>
      <c r="B2922" s="7" t="s">
        <v>2920</v>
      </c>
      <c r="C2922" s="7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2">
        <f>E2922/D2922</f>
        <v>0.26840000000000003</v>
      </c>
      <c r="P2922" s="22">
        <f>IF(ISERROR(E2922/L2922),0,E2922/L2922)</f>
        <v>51.615384615384613</v>
      </c>
      <c r="Q2922" s="1" t="s">
        <v>8344</v>
      </c>
      <c r="R2922" s="39" t="s">
        <v>8345</v>
      </c>
      <c r="S2922" s="41">
        <f>(((J2922/60)/60)/24)+DATE(1970,1,1)</f>
        <v>42058.792476851857</v>
      </c>
      <c r="T2922" s="42">
        <f>(((I2922/60)/60)/24)+DATE(1970,1,1)</f>
        <v>42088.750810185185</v>
      </c>
    </row>
    <row r="2923" spans="1:20" customFormat="1" ht="29" x14ac:dyDescent="0.35">
      <c r="A2923" s="9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3" t="s">
        <v>8219</v>
      </c>
      <c r="G2923" s="3" t="s">
        <v>8224</v>
      </c>
      <c r="H2923" s="3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3" t="s">
        <v>8305</v>
      </c>
      <c r="O2923" s="12">
        <f>E2923/D2923</f>
        <v>1.29</v>
      </c>
      <c r="P2923" s="22">
        <f>IF(ISERROR(E2923/L2923),0,E2923/L2923)</f>
        <v>43</v>
      </c>
      <c r="Q2923" s="1" t="s">
        <v>8344</v>
      </c>
      <c r="R2923" s="39" t="s">
        <v>8347</v>
      </c>
      <c r="S2923" s="41">
        <f>(((J2923/60)/60)/24)+DATE(1970,1,1)</f>
        <v>41877.886620370373</v>
      </c>
      <c r="T2923" s="42">
        <f>(((I2923/60)/60)/24)+DATE(1970,1,1)</f>
        <v>41907.886620370373</v>
      </c>
    </row>
    <row r="2924" spans="1:20" customFormat="1" ht="43.5" x14ac:dyDescent="0.35">
      <c r="A2924" s="9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3" t="s">
        <v>8219</v>
      </c>
      <c r="G2924" s="3" t="s">
        <v>8225</v>
      </c>
      <c r="H2924" s="3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3" t="s">
        <v>8305</v>
      </c>
      <c r="O2924" s="12">
        <f>E2924/D2924</f>
        <v>1</v>
      </c>
      <c r="P2924" s="22">
        <f>IF(ISERROR(E2924/L2924),0,E2924/L2924)</f>
        <v>83.333333333333329</v>
      </c>
      <c r="Q2924" s="1" t="s">
        <v>8344</v>
      </c>
      <c r="R2924" s="39" t="s">
        <v>8347</v>
      </c>
      <c r="S2924" s="41">
        <f>(((J2924/60)/60)/24)+DATE(1970,1,1)</f>
        <v>42097.874155092592</v>
      </c>
      <c r="T2924" s="42">
        <f>(((I2924/60)/60)/24)+DATE(1970,1,1)</f>
        <v>42142.874155092592</v>
      </c>
    </row>
    <row r="2925" spans="1:20" customFormat="1" ht="43.5" x14ac:dyDescent="0.35">
      <c r="A2925" s="9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3" t="s">
        <v>8219</v>
      </c>
      <c r="G2925" s="3" t="s">
        <v>8224</v>
      </c>
      <c r="H2925" s="3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3" t="s">
        <v>8305</v>
      </c>
      <c r="O2925" s="12">
        <f>E2925/D2925</f>
        <v>1</v>
      </c>
      <c r="P2925" s="22">
        <f>IF(ISERROR(E2925/L2925),0,E2925/L2925)</f>
        <v>30</v>
      </c>
      <c r="Q2925" s="1" t="s">
        <v>8344</v>
      </c>
      <c r="R2925" s="39" t="s">
        <v>8347</v>
      </c>
      <c r="S2925" s="41">
        <f>(((J2925/60)/60)/24)+DATE(1970,1,1)</f>
        <v>42013.15253472222</v>
      </c>
      <c r="T2925" s="42">
        <f>(((I2925/60)/60)/24)+DATE(1970,1,1)</f>
        <v>42028.125</v>
      </c>
    </row>
    <row r="2926" spans="1:20" customFormat="1" ht="43.5" x14ac:dyDescent="0.35">
      <c r="A2926" s="9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3" t="s">
        <v>8219</v>
      </c>
      <c r="G2926" s="3" t="s">
        <v>8224</v>
      </c>
      <c r="H2926" s="3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3" t="s">
        <v>8305</v>
      </c>
      <c r="O2926" s="12">
        <f>E2926/D2926</f>
        <v>1.032</v>
      </c>
      <c r="P2926" s="22">
        <f>IF(ISERROR(E2926/L2926),0,E2926/L2926)</f>
        <v>175.51020408163265</v>
      </c>
      <c r="Q2926" s="1" t="s">
        <v>8344</v>
      </c>
      <c r="R2926" s="39" t="s">
        <v>8347</v>
      </c>
      <c r="S2926" s="41">
        <f>(((J2926/60)/60)/24)+DATE(1970,1,1)</f>
        <v>42103.556828703702</v>
      </c>
      <c r="T2926" s="42">
        <f>(((I2926/60)/60)/24)+DATE(1970,1,1)</f>
        <v>42133.165972222225</v>
      </c>
    </row>
    <row r="2927" spans="1:20" customFormat="1" ht="43.5" x14ac:dyDescent="0.35">
      <c r="A2927" s="9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3" t="s">
        <v>8219</v>
      </c>
      <c r="G2927" s="3" t="s">
        <v>8224</v>
      </c>
      <c r="H2927" s="3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3" t="s">
        <v>8305</v>
      </c>
      <c r="O2927" s="12">
        <f>E2927/D2927</f>
        <v>1.0244597777777777</v>
      </c>
      <c r="P2927" s="22">
        <f>IF(ISERROR(E2927/L2927),0,E2927/L2927)</f>
        <v>231.66175879396985</v>
      </c>
      <c r="Q2927" s="1" t="s">
        <v>8344</v>
      </c>
      <c r="R2927" s="39" t="s">
        <v>8347</v>
      </c>
      <c r="S2927" s="41">
        <f>(((J2927/60)/60)/24)+DATE(1970,1,1)</f>
        <v>41863.584120370368</v>
      </c>
      <c r="T2927" s="42">
        <f>(((I2927/60)/60)/24)+DATE(1970,1,1)</f>
        <v>41893.584120370368</v>
      </c>
    </row>
    <row r="2928" spans="1:20" customFormat="1" ht="43.5" x14ac:dyDescent="0.35">
      <c r="A2928" s="9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3" t="s">
        <v>8219</v>
      </c>
      <c r="G2928" s="3" t="s">
        <v>8224</v>
      </c>
      <c r="H2928" s="3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3" t="s">
        <v>8305</v>
      </c>
      <c r="O2928" s="12">
        <f>E2928/D2928</f>
        <v>1.25</v>
      </c>
      <c r="P2928" s="22">
        <f>IF(ISERROR(E2928/L2928),0,E2928/L2928)</f>
        <v>75</v>
      </c>
      <c r="Q2928" s="1" t="s">
        <v>8344</v>
      </c>
      <c r="R2928" s="39" t="s">
        <v>8347</v>
      </c>
      <c r="S2928" s="41">
        <f>(((J2928/60)/60)/24)+DATE(1970,1,1)</f>
        <v>42044.765960648147</v>
      </c>
      <c r="T2928" s="42">
        <f>(((I2928/60)/60)/24)+DATE(1970,1,1)</f>
        <v>42058.765960648147</v>
      </c>
    </row>
    <row r="2929" spans="1:20" customFormat="1" ht="43.5" x14ac:dyDescent="0.35">
      <c r="A2929" s="9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3" t="s">
        <v>8219</v>
      </c>
      <c r="G2929" s="3" t="s">
        <v>8224</v>
      </c>
      <c r="H2929" s="3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3" t="s">
        <v>8305</v>
      </c>
      <c r="O2929" s="12">
        <f>E2929/D2929</f>
        <v>1.3083333333333333</v>
      </c>
      <c r="P2929" s="22">
        <f>IF(ISERROR(E2929/L2929),0,E2929/L2929)</f>
        <v>112.14285714285714</v>
      </c>
      <c r="Q2929" s="1" t="s">
        <v>8344</v>
      </c>
      <c r="R2929" s="39" t="s">
        <v>8347</v>
      </c>
      <c r="S2929" s="41">
        <f>(((J2929/60)/60)/24)+DATE(1970,1,1)</f>
        <v>41806.669317129628</v>
      </c>
      <c r="T2929" s="42">
        <f>(((I2929/60)/60)/24)+DATE(1970,1,1)</f>
        <v>41835.208333333336</v>
      </c>
    </row>
    <row r="2930" spans="1:20" customFormat="1" ht="29" x14ac:dyDescent="0.35">
      <c r="A2930" s="9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3" t="s">
        <v>8219</v>
      </c>
      <c r="G2930" s="3" t="s">
        <v>8224</v>
      </c>
      <c r="H2930" s="3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3" t="s">
        <v>8305</v>
      </c>
      <c r="O2930" s="12">
        <f>E2930/D2930</f>
        <v>1</v>
      </c>
      <c r="P2930" s="22">
        <f>IF(ISERROR(E2930/L2930),0,E2930/L2930)</f>
        <v>41.666666666666664</v>
      </c>
      <c r="Q2930" s="1" t="s">
        <v>8344</v>
      </c>
      <c r="R2930" s="39" t="s">
        <v>8347</v>
      </c>
      <c r="S2930" s="41">
        <f>(((J2930/60)/60)/24)+DATE(1970,1,1)</f>
        <v>42403.998217592598</v>
      </c>
      <c r="T2930" s="42">
        <f>(((I2930/60)/60)/24)+DATE(1970,1,1)</f>
        <v>42433.998217592598</v>
      </c>
    </row>
    <row r="2931" spans="1:20" customFormat="1" ht="43.5" x14ac:dyDescent="0.35">
      <c r="A2931" s="9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3" t="s">
        <v>8219</v>
      </c>
      <c r="G2931" s="3" t="s">
        <v>8224</v>
      </c>
      <c r="H2931" s="3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3" t="s">
        <v>8305</v>
      </c>
      <c r="O2931" s="12">
        <f>E2931/D2931</f>
        <v>1.02069375</v>
      </c>
      <c r="P2931" s="22">
        <f>IF(ISERROR(E2931/L2931),0,E2931/L2931)</f>
        <v>255.17343750000001</v>
      </c>
      <c r="Q2931" s="1" t="s">
        <v>8344</v>
      </c>
      <c r="R2931" s="39" t="s">
        <v>8347</v>
      </c>
      <c r="S2931" s="41">
        <f>(((J2931/60)/60)/24)+DATE(1970,1,1)</f>
        <v>41754.564328703702</v>
      </c>
      <c r="T2931" s="42">
        <f>(((I2931/60)/60)/24)+DATE(1970,1,1)</f>
        <v>41784.564328703702</v>
      </c>
    </row>
    <row r="2932" spans="1:20" customFormat="1" ht="43.5" x14ac:dyDescent="0.35">
      <c r="A2932" s="9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3" t="s">
        <v>8219</v>
      </c>
      <c r="G2932" s="3" t="s">
        <v>8225</v>
      </c>
      <c r="H2932" s="3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3" t="s">
        <v>8305</v>
      </c>
      <c r="O2932" s="12">
        <f>E2932/D2932</f>
        <v>1.0092000000000001</v>
      </c>
      <c r="P2932" s="22">
        <f>IF(ISERROR(E2932/L2932),0,E2932/L2932)</f>
        <v>162.7741935483871</v>
      </c>
      <c r="Q2932" s="1" t="s">
        <v>8344</v>
      </c>
      <c r="R2932" s="39" t="s">
        <v>8347</v>
      </c>
      <c r="S2932" s="41">
        <f>(((J2932/60)/60)/24)+DATE(1970,1,1)</f>
        <v>42101.584074074075</v>
      </c>
      <c r="T2932" s="42">
        <f>(((I2932/60)/60)/24)+DATE(1970,1,1)</f>
        <v>42131.584074074075</v>
      </c>
    </row>
    <row r="2933" spans="1:20" customFormat="1" ht="43.5" x14ac:dyDescent="0.35">
      <c r="A2933" s="9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3" t="s">
        <v>8219</v>
      </c>
      <c r="G2933" s="3" t="s">
        <v>8229</v>
      </c>
      <c r="H2933" s="3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3" t="s">
        <v>8305</v>
      </c>
      <c r="O2933" s="12">
        <f>E2933/D2933</f>
        <v>1.06</v>
      </c>
      <c r="P2933" s="22">
        <f>IF(ISERROR(E2933/L2933),0,E2933/L2933)</f>
        <v>88.333333333333329</v>
      </c>
      <c r="Q2933" s="1" t="s">
        <v>8344</v>
      </c>
      <c r="R2933" s="39" t="s">
        <v>8347</v>
      </c>
      <c r="S2933" s="41">
        <f>(((J2933/60)/60)/24)+DATE(1970,1,1)</f>
        <v>41872.291238425925</v>
      </c>
      <c r="T2933" s="42">
        <f>(((I2933/60)/60)/24)+DATE(1970,1,1)</f>
        <v>41897.255555555559</v>
      </c>
    </row>
    <row r="2934" spans="1:20" customFormat="1" ht="43.5" x14ac:dyDescent="0.35">
      <c r="A2934" s="9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3" t="s">
        <v>8219</v>
      </c>
      <c r="G2934" s="3" t="s">
        <v>8226</v>
      </c>
      <c r="H2934" s="3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3" t="s">
        <v>8305</v>
      </c>
      <c r="O2934" s="12">
        <f>E2934/D2934</f>
        <v>1.0509677419354839</v>
      </c>
      <c r="P2934" s="22">
        <f>IF(ISERROR(E2934/L2934),0,E2934/L2934)</f>
        <v>85.736842105263165</v>
      </c>
      <c r="Q2934" s="1" t="s">
        <v>8344</v>
      </c>
      <c r="R2934" s="39" t="s">
        <v>8347</v>
      </c>
      <c r="S2934" s="41">
        <f>(((J2934/60)/60)/24)+DATE(1970,1,1)</f>
        <v>42025.164780092593</v>
      </c>
      <c r="T2934" s="42">
        <f>(((I2934/60)/60)/24)+DATE(1970,1,1)</f>
        <v>42056.458333333328</v>
      </c>
    </row>
    <row r="2935" spans="1:20" customFormat="1" ht="43.5" x14ac:dyDescent="0.35">
      <c r="A2935" s="9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3" t="s">
        <v>8219</v>
      </c>
      <c r="G2935" s="3" t="s">
        <v>8224</v>
      </c>
      <c r="H2935" s="3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3" t="s">
        <v>8305</v>
      </c>
      <c r="O2935" s="12">
        <f>E2935/D2935</f>
        <v>1.0276000000000001</v>
      </c>
      <c r="P2935" s="22">
        <f>IF(ISERROR(E2935/L2935),0,E2935/L2935)</f>
        <v>47.574074074074076</v>
      </c>
      <c r="Q2935" s="1" t="s">
        <v>8344</v>
      </c>
      <c r="R2935" s="39" t="s">
        <v>8347</v>
      </c>
      <c r="S2935" s="41">
        <f>(((J2935/60)/60)/24)+DATE(1970,1,1)</f>
        <v>42495.956631944442</v>
      </c>
      <c r="T2935" s="42">
        <f>(((I2935/60)/60)/24)+DATE(1970,1,1)</f>
        <v>42525.956631944442</v>
      </c>
    </row>
    <row r="2936" spans="1:20" customFormat="1" ht="43.5" x14ac:dyDescent="0.35">
      <c r="A2936" s="9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3" t="s">
        <v>8219</v>
      </c>
      <c r="G2936" s="3" t="s">
        <v>8229</v>
      </c>
      <c r="H2936" s="3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3" t="s">
        <v>8305</v>
      </c>
      <c r="O2936" s="12">
        <f>E2936/D2936</f>
        <v>1.08</v>
      </c>
      <c r="P2936" s="22">
        <f>IF(ISERROR(E2936/L2936),0,E2936/L2936)</f>
        <v>72.972972972972968</v>
      </c>
      <c r="Q2936" s="1" t="s">
        <v>8344</v>
      </c>
      <c r="R2936" s="39" t="s">
        <v>8347</v>
      </c>
      <c r="S2936" s="41">
        <f>(((J2936/60)/60)/24)+DATE(1970,1,1)</f>
        <v>41775.636157407411</v>
      </c>
      <c r="T2936" s="42">
        <f>(((I2936/60)/60)/24)+DATE(1970,1,1)</f>
        <v>41805.636157407411</v>
      </c>
    </row>
    <row r="2937" spans="1:20" customFormat="1" ht="43.5" x14ac:dyDescent="0.35">
      <c r="A2937" s="9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3" t="s">
        <v>8219</v>
      </c>
      <c r="G2937" s="3" t="s">
        <v>8224</v>
      </c>
      <c r="H2937" s="3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3" t="s">
        <v>8305</v>
      </c>
      <c r="O2937" s="12">
        <f>E2937/D2937</f>
        <v>1.0088571428571429</v>
      </c>
      <c r="P2937" s="22">
        <f>IF(ISERROR(E2937/L2937),0,E2937/L2937)</f>
        <v>90.538461538461533</v>
      </c>
      <c r="Q2937" s="1" t="s">
        <v>8344</v>
      </c>
      <c r="R2937" s="39" t="s">
        <v>8347</v>
      </c>
      <c r="S2937" s="41">
        <f>(((J2937/60)/60)/24)+DATE(1970,1,1)</f>
        <v>42553.583425925928</v>
      </c>
      <c r="T2937" s="42">
        <f>(((I2937/60)/60)/24)+DATE(1970,1,1)</f>
        <v>42611.708333333328</v>
      </c>
    </row>
    <row r="2938" spans="1:20" customFormat="1" ht="43.5" x14ac:dyDescent="0.35">
      <c r="A2938" s="9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3" t="s">
        <v>8219</v>
      </c>
      <c r="G2938" s="3" t="s">
        <v>8224</v>
      </c>
      <c r="H2938" s="3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3" t="s">
        <v>8305</v>
      </c>
      <c r="O2938" s="12">
        <f>E2938/D2938</f>
        <v>1.28</v>
      </c>
      <c r="P2938" s="22">
        <f>IF(ISERROR(E2938/L2938),0,E2938/L2938)</f>
        <v>37.647058823529413</v>
      </c>
      <c r="Q2938" s="1" t="s">
        <v>8344</v>
      </c>
      <c r="R2938" s="39" t="s">
        <v>8347</v>
      </c>
      <c r="S2938" s="41">
        <f>(((J2938/60)/60)/24)+DATE(1970,1,1)</f>
        <v>41912.650729166664</v>
      </c>
      <c r="T2938" s="42">
        <f>(((I2938/60)/60)/24)+DATE(1970,1,1)</f>
        <v>41925.207638888889</v>
      </c>
    </row>
    <row r="2939" spans="1:20" customFormat="1" ht="29" x14ac:dyDescent="0.35">
      <c r="A2939" s="9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3" t="s">
        <v>8219</v>
      </c>
      <c r="G2939" s="3" t="s">
        <v>8225</v>
      </c>
      <c r="H2939" s="3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3" t="s">
        <v>8305</v>
      </c>
      <c r="O2939" s="12">
        <f>E2939/D2939</f>
        <v>1.3333333333333333</v>
      </c>
      <c r="P2939" s="22">
        <f>IF(ISERROR(E2939/L2939),0,E2939/L2939)</f>
        <v>36.363636363636367</v>
      </c>
      <c r="Q2939" s="1" t="s">
        <v>8344</v>
      </c>
      <c r="R2939" s="39" t="s">
        <v>8347</v>
      </c>
      <c r="S2939" s="41">
        <f>(((J2939/60)/60)/24)+DATE(1970,1,1)</f>
        <v>41803.457326388889</v>
      </c>
      <c r="T2939" s="42">
        <f>(((I2939/60)/60)/24)+DATE(1970,1,1)</f>
        <v>41833.457326388889</v>
      </c>
    </row>
    <row r="2940" spans="1:20" customFormat="1" ht="43.5" x14ac:dyDescent="0.35">
      <c r="A2940" s="9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3" t="s">
        <v>8219</v>
      </c>
      <c r="G2940" s="3" t="s">
        <v>8224</v>
      </c>
      <c r="H2940" s="3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3" t="s">
        <v>8305</v>
      </c>
      <c r="O2940" s="12">
        <f>E2940/D2940</f>
        <v>1.0137499999999999</v>
      </c>
      <c r="P2940" s="22">
        <f>IF(ISERROR(E2940/L2940),0,E2940/L2940)</f>
        <v>126.71875</v>
      </c>
      <c r="Q2940" s="1" t="s">
        <v>8344</v>
      </c>
      <c r="R2940" s="39" t="s">
        <v>8347</v>
      </c>
      <c r="S2940" s="41">
        <f>(((J2940/60)/60)/24)+DATE(1970,1,1)</f>
        <v>42004.703865740739</v>
      </c>
      <c r="T2940" s="42">
        <f>(((I2940/60)/60)/24)+DATE(1970,1,1)</f>
        <v>42034.703865740739</v>
      </c>
    </row>
    <row r="2941" spans="1:20" customFormat="1" ht="43.5" x14ac:dyDescent="0.35">
      <c r="A2941" s="9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3" t="s">
        <v>8219</v>
      </c>
      <c r="G2941" s="3" t="s">
        <v>8224</v>
      </c>
      <c r="H2941" s="3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3" t="s">
        <v>8305</v>
      </c>
      <c r="O2941" s="12">
        <f>E2941/D2941</f>
        <v>1.0287500000000001</v>
      </c>
      <c r="P2941" s="22">
        <f>IF(ISERROR(E2941/L2941),0,E2941/L2941)</f>
        <v>329.2</v>
      </c>
      <c r="Q2941" s="1" t="s">
        <v>8344</v>
      </c>
      <c r="R2941" s="39" t="s">
        <v>8347</v>
      </c>
      <c r="S2941" s="41">
        <f>(((J2941/60)/60)/24)+DATE(1970,1,1)</f>
        <v>41845.809166666666</v>
      </c>
      <c r="T2941" s="42">
        <f>(((I2941/60)/60)/24)+DATE(1970,1,1)</f>
        <v>41879.041666666664</v>
      </c>
    </row>
    <row r="2942" spans="1:20" customFormat="1" ht="43.5" x14ac:dyDescent="0.35">
      <c r="A2942" s="9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3" t="s">
        <v>8219</v>
      </c>
      <c r="G2942" s="3" t="s">
        <v>8224</v>
      </c>
      <c r="H2942" s="3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3" t="s">
        <v>8305</v>
      </c>
      <c r="O2942" s="12">
        <f>E2942/D2942</f>
        <v>1.0724</v>
      </c>
      <c r="P2942" s="22">
        <f>IF(ISERROR(E2942/L2942),0,E2942/L2942)</f>
        <v>81.242424242424249</v>
      </c>
      <c r="Q2942" s="1" t="s">
        <v>8344</v>
      </c>
      <c r="R2942" s="39" t="s">
        <v>8347</v>
      </c>
      <c r="S2942" s="41">
        <f>(((J2942/60)/60)/24)+DATE(1970,1,1)</f>
        <v>41982.773356481484</v>
      </c>
      <c r="T2942" s="42">
        <f>(((I2942/60)/60)/24)+DATE(1970,1,1)</f>
        <v>42022.773356481484</v>
      </c>
    </row>
    <row r="2943" spans="1:20" customFormat="1" ht="43.5" x14ac:dyDescent="0.35">
      <c r="A2943" s="9">
        <v>2941</v>
      </c>
      <c r="B2943" s="7" t="s">
        <v>2941</v>
      </c>
      <c r="C2943" s="7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2">
        <f>E2943/D2943</f>
        <v>4.0000000000000003E-5</v>
      </c>
      <c r="P2943" s="22">
        <f>IF(ISERROR(E2943/L2943),0,E2943/L2943)</f>
        <v>1</v>
      </c>
      <c r="Q2943" s="1" t="s">
        <v>8344</v>
      </c>
      <c r="R2943" s="39" t="s">
        <v>8346</v>
      </c>
      <c r="S2943" s="41">
        <f>(((J2943/60)/60)/24)+DATE(1970,1,1)</f>
        <v>42034.960127314815</v>
      </c>
      <c r="T2943" s="42">
        <f>(((I2943/60)/60)/24)+DATE(1970,1,1)</f>
        <v>42064.960127314815</v>
      </c>
    </row>
    <row r="2944" spans="1:20" customFormat="1" ht="43.5" x14ac:dyDescent="0.35">
      <c r="A2944" s="9">
        <v>2942</v>
      </c>
      <c r="B2944" s="7" t="s">
        <v>2942</v>
      </c>
      <c r="C2944" s="7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2">
        <f>E2944/D2944</f>
        <v>0.20424999999999999</v>
      </c>
      <c r="P2944" s="22">
        <f>IF(ISERROR(E2944/L2944),0,E2944/L2944)</f>
        <v>202.22772277227722</v>
      </c>
      <c r="Q2944" s="1" t="s">
        <v>8344</v>
      </c>
      <c r="R2944" s="39" t="s">
        <v>8346</v>
      </c>
      <c r="S2944" s="41">
        <f>(((J2944/60)/60)/24)+DATE(1970,1,1)</f>
        <v>42334.803923611107</v>
      </c>
      <c r="T2944" s="42">
        <f>(((I2944/60)/60)/24)+DATE(1970,1,1)</f>
        <v>42354.845833333333</v>
      </c>
    </row>
    <row r="2945" spans="1:20" customFormat="1" ht="43.5" x14ac:dyDescent="0.35">
      <c r="A2945" s="9">
        <v>2943</v>
      </c>
      <c r="B2945" s="7" t="s">
        <v>2943</v>
      </c>
      <c r="C2945" s="7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2">
        <f>E2945/D2945</f>
        <v>0</v>
      </c>
      <c r="P2945" s="22">
        <f>IF(ISERROR(E2945/L2945),0,E2945/L2945)</f>
        <v>0</v>
      </c>
      <c r="Q2945" s="1" t="s">
        <v>8344</v>
      </c>
      <c r="R2945" s="39" t="s">
        <v>8346</v>
      </c>
      <c r="S2945" s="41">
        <f>(((J2945/60)/60)/24)+DATE(1970,1,1)</f>
        <v>42077.129398148143</v>
      </c>
      <c r="T2945" s="42">
        <f>(((I2945/60)/60)/24)+DATE(1970,1,1)</f>
        <v>42107.129398148143</v>
      </c>
    </row>
    <row r="2946" spans="1:20" customFormat="1" ht="29" x14ac:dyDescent="0.35">
      <c r="A2946" s="9">
        <v>2944</v>
      </c>
      <c r="B2946" s="7" t="s">
        <v>2944</v>
      </c>
      <c r="C2946" s="7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2">
        <f>E2946/D2946</f>
        <v>0.01</v>
      </c>
      <c r="P2946" s="22">
        <f>IF(ISERROR(E2946/L2946),0,E2946/L2946)</f>
        <v>100</v>
      </c>
      <c r="Q2946" s="1" t="s">
        <v>8344</v>
      </c>
      <c r="R2946" s="39" t="s">
        <v>8346</v>
      </c>
      <c r="S2946" s="41">
        <f>(((J2946/60)/60)/24)+DATE(1970,1,1)</f>
        <v>42132.9143287037</v>
      </c>
      <c r="T2946" s="42">
        <f>(((I2946/60)/60)/24)+DATE(1970,1,1)</f>
        <v>42162.9143287037</v>
      </c>
    </row>
    <row r="2947" spans="1:20" customFormat="1" ht="43.5" x14ac:dyDescent="0.35">
      <c r="A2947" s="9">
        <v>2945</v>
      </c>
      <c r="B2947" s="7" t="s">
        <v>2945</v>
      </c>
      <c r="C2947" s="7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2">
        <f>E2947/D2947</f>
        <v>0</v>
      </c>
      <c r="P2947" s="22">
        <f>IF(ISERROR(E2947/L2947),0,E2947/L2947)</f>
        <v>0</v>
      </c>
      <c r="Q2947" s="1" t="s">
        <v>8344</v>
      </c>
      <c r="R2947" s="39" t="s">
        <v>8346</v>
      </c>
      <c r="S2947" s="41">
        <f>(((J2947/60)/60)/24)+DATE(1970,1,1)</f>
        <v>42118.139583333337</v>
      </c>
      <c r="T2947" s="42">
        <f>(((I2947/60)/60)/24)+DATE(1970,1,1)</f>
        <v>42148.139583333337</v>
      </c>
    </row>
    <row r="2948" spans="1:20" customFormat="1" ht="43.5" x14ac:dyDescent="0.35">
      <c r="A2948" s="9">
        <v>2946</v>
      </c>
      <c r="B2948" s="7" t="s">
        <v>2946</v>
      </c>
      <c r="C2948" s="7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2">
        <f>E2948/D2948</f>
        <v>1E-3</v>
      </c>
      <c r="P2948" s="22">
        <f>IF(ISERROR(E2948/L2948),0,E2948/L2948)</f>
        <v>1</v>
      </c>
      <c r="Q2948" s="1" t="s">
        <v>8344</v>
      </c>
      <c r="R2948" s="39" t="s">
        <v>8346</v>
      </c>
      <c r="S2948" s="41">
        <f>(((J2948/60)/60)/24)+DATE(1970,1,1)</f>
        <v>42567.531157407408</v>
      </c>
      <c r="T2948" s="42">
        <f>(((I2948/60)/60)/24)+DATE(1970,1,1)</f>
        <v>42597.531157407408</v>
      </c>
    </row>
    <row r="2949" spans="1:20" customFormat="1" ht="43.5" x14ac:dyDescent="0.35">
      <c r="A2949" s="9">
        <v>2947</v>
      </c>
      <c r="B2949" s="7" t="s">
        <v>2947</v>
      </c>
      <c r="C2949" s="7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2">
        <f>E2949/D2949</f>
        <v>4.2880000000000001E-2</v>
      </c>
      <c r="P2949" s="22">
        <f>IF(ISERROR(E2949/L2949),0,E2949/L2949)</f>
        <v>82.461538461538467</v>
      </c>
      <c r="Q2949" s="1" t="s">
        <v>8344</v>
      </c>
      <c r="R2949" s="39" t="s">
        <v>8346</v>
      </c>
      <c r="S2949" s="41">
        <f>(((J2949/60)/60)/24)+DATE(1970,1,1)</f>
        <v>42649.562118055561</v>
      </c>
      <c r="T2949" s="42">
        <f>(((I2949/60)/60)/24)+DATE(1970,1,1)</f>
        <v>42698.715972222228</v>
      </c>
    </row>
    <row r="2950" spans="1:20" customFormat="1" ht="43.5" x14ac:dyDescent="0.35">
      <c r="A2950" s="9">
        <v>2948</v>
      </c>
      <c r="B2950" s="7" t="s">
        <v>2948</v>
      </c>
      <c r="C2950" s="7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2">
        <f>E2950/D2950</f>
        <v>4.8000000000000001E-5</v>
      </c>
      <c r="P2950" s="22">
        <f>IF(ISERROR(E2950/L2950),0,E2950/L2950)</f>
        <v>2.6666666666666665</v>
      </c>
      <c r="Q2950" s="1" t="s">
        <v>8344</v>
      </c>
      <c r="R2950" s="39" t="s">
        <v>8346</v>
      </c>
      <c r="S2950" s="41">
        <f>(((J2950/60)/60)/24)+DATE(1970,1,1)</f>
        <v>42097.649224537032</v>
      </c>
      <c r="T2950" s="42">
        <f>(((I2950/60)/60)/24)+DATE(1970,1,1)</f>
        <v>42157.649224537032</v>
      </c>
    </row>
    <row r="2951" spans="1:20" customFormat="1" ht="43.5" x14ac:dyDescent="0.35">
      <c r="A2951" s="9">
        <v>2949</v>
      </c>
      <c r="B2951" s="7" t="s">
        <v>2949</v>
      </c>
      <c r="C2951" s="7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2">
        <f>E2951/D2951</f>
        <v>2.5000000000000001E-2</v>
      </c>
      <c r="P2951" s="22">
        <f>IF(ISERROR(E2951/L2951),0,E2951/L2951)</f>
        <v>12.5</v>
      </c>
      <c r="Q2951" s="1" t="s">
        <v>8344</v>
      </c>
      <c r="R2951" s="39" t="s">
        <v>8346</v>
      </c>
      <c r="S2951" s="41">
        <f>(((J2951/60)/60)/24)+DATE(1970,1,1)</f>
        <v>42297.823113425926</v>
      </c>
      <c r="T2951" s="42">
        <f>(((I2951/60)/60)/24)+DATE(1970,1,1)</f>
        <v>42327.864780092597</v>
      </c>
    </row>
    <row r="2952" spans="1:20" customFormat="1" ht="43.5" x14ac:dyDescent="0.35">
      <c r="A2952" s="9">
        <v>2950</v>
      </c>
      <c r="B2952" s="7" t="s">
        <v>2950</v>
      </c>
      <c r="C2952" s="7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2">
        <f>E2952/D2952</f>
        <v>0</v>
      </c>
      <c r="P2952" s="22">
        <f>IF(ISERROR(E2952/L2952),0,E2952/L2952)</f>
        <v>0</v>
      </c>
      <c r="Q2952" s="1" t="s">
        <v>8344</v>
      </c>
      <c r="R2952" s="39" t="s">
        <v>8346</v>
      </c>
      <c r="S2952" s="41">
        <f>(((J2952/60)/60)/24)+DATE(1970,1,1)</f>
        <v>42362.36518518519</v>
      </c>
      <c r="T2952" s="42">
        <f>(((I2952/60)/60)/24)+DATE(1970,1,1)</f>
        <v>42392.36518518519</v>
      </c>
    </row>
    <row r="2953" spans="1:20" customFormat="1" ht="58" x14ac:dyDescent="0.35">
      <c r="A2953" s="9">
        <v>2951</v>
      </c>
      <c r="B2953" s="7" t="s">
        <v>2951</v>
      </c>
      <c r="C2953" s="7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2">
        <f>E2953/D2953</f>
        <v>2.1919999999999999E-2</v>
      </c>
      <c r="P2953" s="22">
        <f>IF(ISERROR(E2953/L2953),0,E2953/L2953)</f>
        <v>18.896551724137932</v>
      </c>
      <c r="Q2953" s="1" t="s">
        <v>8344</v>
      </c>
      <c r="R2953" s="39" t="s">
        <v>8346</v>
      </c>
      <c r="S2953" s="41">
        <f>(((J2953/60)/60)/24)+DATE(1970,1,1)</f>
        <v>41872.802928240737</v>
      </c>
      <c r="T2953" s="42">
        <f>(((I2953/60)/60)/24)+DATE(1970,1,1)</f>
        <v>41917.802928240737</v>
      </c>
    </row>
    <row r="2954" spans="1:20" customFormat="1" ht="43.5" x14ac:dyDescent="0.35">
      <c r="A2954" s="9">
        <v>2952</v>
      </c>
      <c r="B2954" s="7" t="s">
        <v>2952</v>
      </c>
      <c r="C2954" s="7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2">
        <f>E2954/D2954</f>
        <v>8.0250000000000002E-2</v>
      </c>
      <c r="P2954" s="22">
        <f>IF(ISERROR(E2954/L2954),0,E2954/L2954)</f>
        <v>200.625</v>
      </c>
      <c r="Q2954" s="1" t="s">
        <v>8344</v>
      </c>
      <c r="R2954" s="39" t="s">
        <v>8346</v>
      </c>
      <c r="S2954" s="41">
        <f>(((J2954/60)/60)/24)+DATE(1970,1,1)</f>
        <v>42628.690266203703</v>
      </c>
      <c r="T2954" s="42">
        <f>(((I2954/60)/60)/24)+DATE(1970,1,1)</f>
        <v>42660.166666666672</v>
      </c>
    </row>
    <row r="2955" spans="1:20" customFormat="1" ht="43.5" x14ac:dyDescent="0.35">
      <c r="A2955" s="9">
        <v>2953</v>
      </c>
      <c r="B2955" s="7" t="s">
        <v>2953</v>
      </c>
      <c r="C2955" s="7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2">
        <f>E2955/D2955</f>
        <v>1.5125E-3</v>
      </c>
      <c r="P2955" s="22">
        <f>IF(ISERROR(E2955/L2955),0,E2955/L2955)</f>
        <v>201.66666666666666</v>
      </c>
      <c r="Q2955" s="1" t="s">
        <v>8344</v>
      </c>
      <c r="R2955" s="39" t="s">
        <v>8346</v>
      </c>
      <c r="S2955" s="41">
        <f>(((J2955/60)/60)/24)+DATE(1970,1,1)</f>
        <v>42255.791909722218</v>
      </c>
      <c r="T2955" s="42">
        <f>(((I2955/60)/60)/24)+DATE(1970,1,1)</f>
        <v>42285.791909722218</v>
      </c>
    </row>
    <row r="2956" spans="1:20" customFormat="1" ht="43.5" x14ac:dyDescent="0.35">
      <c r="A2956" s="9">
        <v>2954</v>
      </c>
      <c r="B2956" s="7" t="s">
        <v>2954</v>
      </c>
      <c r="C2956" s="7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2">
        <f>E2956/D2956</f>
        <v>0</v>
      </c>
      <c r="P2956" s="22">
        <f>IF(ISERROR(E2956/L2956),0,E2956/L2956)</f>
        <v>0</v>
      </c>
      <c r="Q2956" s="1" t="s">
        <v>8344</v>
      </c>
      <c r="R2956" s="39" t="s">
        <v>8346</v>
      </c>
      <c r="S2956" s="41">
        <f>(((J2956/60)/60)/24)+DATE(1970,1,1)</f>
        <v>42790.583368055552</v>
      </c>
      <c r="T2956" s="42">
        <f>(((I2956/60)/60)/24)+DATE(1970,1,1)</f>
        <v>42810.541701388895</v>
      </c>
    </row>
    <row r="2957" spans="1:20" customFormat="1" ht="29" x14ac:dyDescent="0.35">
      <c r="A2957" s="9">
        <v>2955</v>
      </c>
      <c r="B2957" s="7" t="s">
        <v>2955</v>
      </c>
      <c r="C2957" s="7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2">
        <f>E2957/D2957</f>
        <v>0.59583333333333333</v>
      </c>
      <c r="P2957" s="22">
        <f>IF(ISERROR(E2957/L2957),0,E2957/L2957)</f>
        <v>65</v>
      </c>
      <c r="Q2957" s="1" t="s">
        <v>8344</v>
      </c>
      <c r="R2957" s="39" t="s">
        <v>8346</v>
      </c>
      <c r="S2957" s="41">
        <f>(((J2957/60)/60)/24)+DATE(1970,1,1)</f>
        <v>42141.741307870368</v>
      </c>
      <c r="T2957" s="42">
        <f>(((I2957/60)/60)/24)+DATE(1970,1,1)</f>
        <v>42171.741307870368</v>
      </c>
    </row>
    <row r="2958" spans="1:20" customFormat="1" ht="43.5" x14ac:dyDescent="0.35">
      <c r="A2958" s="9">
        <v>2956</v>
      </c>
      <c r="B2958" s="7" t="s">
        <v>2956</v>
      </c>
      <c r="C2958" s="7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2">
        <f>E2958/D2958</f>
        <v>0.16734177215189874</v>
      </c>
      <c r="P2958" s="22">
        <f>IF(ISERROR(E2958/L2958),0,E2958/L2958)</f>
        <v>66.099999999999994</v>
      </c>
      <c r="Q2958" s="1" t="s">
        <v>8344</v>
      </c>
      <c r="R2958" s="39" t="s">
        <v>8346</v>
      </c>
      <c r="S2958" s="41">
        <f>(((J2958/60)/60)/24)+DATE(1970,1,1)</f>
        <v>42464.958912037036</v>
      </c>
      <c r="T2958" s="42">
        <f>(((I2958/60)/60)/24)+DATE(1970,1,1)</f>
        <v>42494.958912037036</v>
      </c>
    </row>
    <row r="2959" spans="1:20" customFormat="1" ht="43.5" x14ac:dyDescent="0.35">
      <c r="A2959" s="9">
        <v>2957</v>
      </c>
      <c r="B2959" s="7" t="s">
        <v>2957</v>
      </c>
      <c r="C2959" s="7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2">
        <f>E2959/D2959</f>
        <v>1.8666666666666668E-2</v>
      </c>
      <c r="P2959" s="22">
        <f>IF(ISERROR(E2959/L2959),0,E2959/L2959)</f>
        <v>93.333333333333329</v>
      </c>
      <c r="Q2959" s="1" t="s">
        <v>8344</v>
      </c>
      <c r="R2959" s="39" t="s">
        <v>8346</v>
      </c>
      <c r="S2959" s="41">
        <f>(((J2959/60)/60)/24)+DATE(1970,1,1)</f>
        <v>42031.011249999996</v>
      </c>
      <c r="T2959" s="42">
        <f>(((I2959/60)/60)/24)+DATE(1970,1,1)</f>
        <v>42090.969583333332</v>
      </c>
    </row>
    <row r="2960" spans="1:20" customFormat="1" ht="43.5" x14ac:dyDescent="0.35">
      <c r="A2960" s="9">
        <v>2958</v>
      </c>
      <c r="B2960" s="7" t="s">
        <v>2958</v>
      </c>
      <c r="C2960" s="7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2">
        <f>E2960/D2960</f>
        <v>0</v>
      </c>
      <c r="P2960" s="22">
        <f>IF(ISERROR(E2960/L2960),0,E2960/L2960)</f>
        <v>0</v>
      </c>
      <c r="Q2960" s="1" t="s">
        <v>8344</v>
      </c>
      <c r="R2960" s="39" t="s">
        <v>8346</v>
      </c>
      <c r="S2960" s="41">
        <f>(((J2960/60)/60)/24)+DATE(1970,1,1)</f>
        <v>42438.779131944444</v>
      </c>
      <c r="T2960" s="42">
        <f>(((I2960/60)/60)/24)+DATE(1970,1,1)</f>
        <v>42498.73746527778</v>
      </c>
    </row>
    <row r="2961" spans="1:20" customFormat="1" ht="43.5" x14ac:dyDescent="0.35">
      <c r="A2961" s="9">
        <v>2959</v>
      </c>
      <c r="B2961" s="7" t="s">
        <v>2959</v>
      </c>
      <c r="C2961" s="7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2">
        <f>E2961/D2961</f>
        <v>0</v>
      </c>
      <c r="P2961" s="22">
        <f>IF(ISERROR(E2961/L2961),0,E2961/L2961)</f>
        <v>0</v>
      </c>
      <c r="Q2961" s="1" t="s">
        <v>8344</v>
      </c>
      <c r="R2961" s="39" t="s">
        <v>8346</v>
      </c>
      <c r="S2961" s="41">
        <f>(((J2961/60)/60)/24)+DATE(1970,1,1)</f>
        <v>42498.008391203708</v>
      </c>
      <c r="T2961" s="42">
        <f>(((I2961/60)/60)/24)+DATE(1970,1,1)</f>
        <v>42528.008391203708</v>
      </c>
    </row>
    <row r="2962" spans="1:20" customFormat="1" ht="43.5" x14ac:dyDescent="0.35">
      <c r="A2962" s="9">
        <v>2960</v>
      </c>
      <c r="B2962" s="7" t="s">
        <v>2960</v>
      </c>
      <c r="C2962" s="7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2">
        <f>E2962/D2962</f>
        <v>0</v>
      </c>
      <c r="P2962" s="22">
        <f>IF(ISERROR(E2962/L2962),0,E2962/L2962)</f>
        <v>0</v>
      </c>
      <c r="Q2962" s="1" t="s">
        <v>8344</v>
      </c>
      <c r="R2962" s="39" t="s">
        <v>8346</v>
      </c>
      <c r="S2962" s="41">
        <f>(((J2962/60)/60)/24)+DATE(1970,1,1)</f>
        <v>41863.757210648146</v>
      </c>
      <c r="T2962" s="42">
        <f>(((I2962/60)/60)/24)+DATE(1970,1,1)</f>
        <v>41893.757210648146</v>
      </c>
    </row>
    <row r="2963" spans="1:20" customFormat="1" ht="43.5" x14ac:dyDescent="0.35">
      <c r="A2963" s="9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3" t="s">
        <v>8219</v>
      </c>
      <c r="G2963" s="3" t="s">
        <v>8224</v>
      </c>
      <c r="H2963" s="3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3" t="s">
        <v>8271</v>
      </c>
      <c r="O2963" s="12">
        <f>E2963/D2963</f>
        <v>1.0962000000000001</v>
      </c>
      <c r="P2963" s="22">
        <f>IF(ISERROR(E2963/L2963),0,E2963/L2963)</f>
        <v>50.75</v>
      </c>
      <c r="Q2963" s="1" t="s">
        <v>8344</v>
      </c>
      <c r="R2963" s="39" t="s">
        <v>8345</v>
      </c>
      <c r="S2963" s="41">
        <f>(((J2963/60)/60)/24)+DATE(1970,1,1)</f>
        <v>42061.212488425925</v>
      </c>
      <c r="T2963" s="42">
        <f>(((I2963/60)/60)/24)+DATE(1970,1,1)</f>
        <v>42089.166666666672</v>
      </c>
    </row>
    <row r="2964" spans="1:20" customFormat="1" ht="43.5" x14ac:dyDescent="0.35">
      <c r="A2964" s="9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3" t="s">
        <v>8219</v>
      </c>
      <c r="G2964" s="3" t="s">
        <v>8224</v>
      </c>
      <c r="H2964" s="3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3" t="s">
        <v>8271</v>
      </c>
      <c r="O2964" s="12">
        <f>E2964/D2964</f>
        <v>1.218</v>
      </c>
      <c r="P2964" s="22">
        <f>IF(ISERROR(E2964/L2964),0,E2964/L2964)</f>
        <v>60.9</v>
      </c>
      <c r="Q2964" s="1" t="s">
        <v>8344</v>
      </c>
      <c r="R2964" s="39" t="s">
        <v>8345</v>
      </c>
      <c r="S2964" s="41">
        <f>(((J2964/60)/60)/24)+DATE(1970,1,1)</f>
        <v>42036.24428240741</v>
      </c>
      <c r="T2964" s="42">
        <f>(((I2964/60)/60)/24)+DATE(1970,1,1)</f>
        <v>42064.290972222225</v>
      </c>
    </row>
    <row r="2965" spans="1:20" customFormat="1" ht="43.5" x14ac:dyDescent="0.35">
      <c r="A2965" s="9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3" t="s">
        <v>8219</v>
      </c>
      <c r="G2965" s="3" t="s">
        <v>8224</v>
      </c>
      <c r="H2965" s="3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3" t="s">
        <v>8271</v>
      </c>
      <c r="O2965" s="12">
        <f>E2965/D2965</f>
        <v>1.0685</v>
      </c>
      <c r="P2965" s="22">
        <f>IF(ISERROR(E2965/L2965),0,E2965/L2965)</f>
        <v>109.03061224489795</v>
      </c>
      <c r="Q2965" s="1" t="s">
        <v>8344</v>
      </c>
      <c r="R2965" s="39" t="s">
        <v>8345</v>
      </c>
      <c r="S2965" s="41">
        <f>(((J2965/60)/60)/24)+DATE(1970,1,1)</f>
        <v>42157.470185185186</v>
      </c>
      <c r="T2965" s="42">
        <f>(((I2965/60)/60)/24)+DATE(1970,1,1)</f>
        <v>42187.470185185186</v>
      </c>
    </row>
    <row r="2966" spans="1:20" customFormat="1" ht="43.5" x14ac:dyDescent="0.35">
      <c r="A2966" s="9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3" t="s">
        <v>8219</v>
      </c>
      <c r="G2966" s="3" t="s">
        <v>8224</v>
      </c>
      <c r="H2966" s="3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3" t="s">
        <v>8271</v>
      </c>
      <c r="O2966" s="12">
        <f>E2966/D2966</f>
        <v>1.0071379999999999</v>
      </c>
      <c r="P2966" s="22">
        <f>IF(ISERROR(E2966/L2966),0,E2966/L2966)</f>
        <v>25.692295918367346</v>
      </c>
      <c r="Q2966" s="1" t="s">
        <v>8344</v>
      </c>
      <c r="R2966" s="39" t="s">
        <v>8345</v>
      </c>
      <c r="S2966" s="41">
        <f>(((J2966/60)/60)/24)+DATE(1970,1,1)</f>
        <v>41827.909942129627</v>
      </c>
      <c r="T2966" s="42">
        <f>(((I2966/60)/60)/24)+DATE(1970,1,1)</f>
        <v>41857.897222222222</v>
      </c>
    </row>
    <row r="2967" spans="1:20" customFormat="1" ht="43.5" x14ac:dyDescent="0.35">
      <c r="A2967" s="9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3" t="s">
        <v>8219</v>
      </c>
      <c r="G2967" s="3" t="s">
        <v>8224</v>
      </c>
      <c r="H2967" s="3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3" t="s">
        <v>8271</v>
      </c>
      <c r="O2967" s="12">
        <f>E2967/D2967</f>
        <v>1.0900000000000001</v>
      </c>
      <c r="P2967" s="22">
        <f>IF(ISERROR(E2967/L2967),0,E2967/L2967)</f>
        <v>41.92307692307692</v>
      </c>
      <c r="Q2967" s="1" t="s">
        <v>8344</v>
      </c>
      <c r="R2967" s="39" t="s">
        <v>8345</v>
      </c>
      <c r="S2967" s="41">
        <f>(((J2967/60)/60)/24)+DATE(1970,1,1)</f>
        <v>42162.729548611111</v>
      </c>
      <c r="T2967" s="42">
        <f>(((I2967/60)/60)/24)+DATE(1970,1,1)</f>
        <v>42192.729548611111</v>
      </c>
    </row>
    <row r="2968" spans="1:20" customFormat="1" ht="43.5" x14ac:dyDescent="0.35">
      <c r="A2968" s="9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3" t="s">
        <v>8219</v>
      </c>
      <c r="G2968" s="3" t="s">
        <v>8224</v>
      </c>
      <c r="H2968" s="3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3" t="s">
        <v>8271</v>
      </c>
      <c r="O2968" s="12">
        <f>E2968/D2968</f>
        <v>1.1363000000000001</v>
      </c>
      <c r="P2968" s="22">
        <f>IF(ISERROR(E2968/L2968),0,E2968/L2968)</f>
        <v>88.7734375</v>
      </c>
      <c r="Q2968" s="1" t="s">
        <v>8344</v>
      </c>
      <c r="R2968" s="39" t="s">
        <v>8345</v>
      </c>
      <c r="S2968" s="41">
        <f>(((J2968/60)/60)/24)+DATE(1970,1,1)</f>
        <v>42233.738564814819</v>
      </c>
      <c r="T2968" s="42">
        <f>(((I2968/60)/60)/24)+DATE(1970,1,1)</f>
        <v>42263.738564814819</v>
      </c>
    </row>
    <row r="2969" spans="1:20" customFormat="1" ht="29" x14ac:dyDescent="0.35">
      <c r="A2969" s="9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3" t="s">
        <v>8219</v>
      </c>
      <c r="G2969" s="3" t="s">
        <v>8224</v>
      </c>
      <c r="H2969" s="3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3" t="s">
        <v>8271</v>
      </c>
      <c r="O2969" s="12">
        <f>E2969/D2969</f>
        <v>1.1392</v>
      </c>
      <c r="P2969" s="22">
        <f>IF(ISERROR(E2969/L2969),0,E2969/L2969)</f>
        <v>80.225352112676063</v>
      </c>
      <c r="Q2969" s="1" t="s">
        <v>8344</v>
      </c>
      <c r="R2969" s="39" t="s">
        <v>8345</v>
      </c>
      <c r="S2969" s="41">
        <f>(((J2969/60)/60)/24)+DATE(1970,1,1)</f>
        <v>42042.197824074072</v>
      </c>
      <c r="T2969" s="42">
        <f>(((I2969/60)/60)/24)+DATE(1970,1,1)</f>
        <v>42072.156157407408</v>
      </c>
    </row>
    <row r="2970" spans="1:20" customFormat="1" ht="29" x14ac:dyDescent="0.35">
      <c r="A2970" s="9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3" t="s">
        <v>8219</v>
      </c>
      <c r="G2970" s="3" t="s">
        <v>8224</v>
      </c>
      <c r="H2970" s="3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3" t="s">
        <v>8271</v>
      </c>
      <c r="O2970" s="12">
        <f>E2970/D2970</f>
        <v>1.06</v>
      </c>
      <c r="P2970" s="22">
        <f>IF(ISERROR(E2970/L2970),0,E2970/L2970)</f>
        <v>78.936170212765958</v>
      </c>
      <c r="Q2970" s="1" t="s">
        <v>8344</v>
      </c>
      <c r="R2970" s="39" t="s">
        <v>8345</v>
      </c>
      <c r="S2970" s="41">
        <f>(((J2970/60)/60)/24)+DATE(1970,1,1)</f>
        <v>42585.523842592593</v>
      </c>
      <c r="T2970" s="42">
        <f>(((I2970/60)/60)/24)+DATE(1970,1,1)</f>
        <v>42599.165972222225</v>
      </c>
    </row>
    <row r="2971" spans="1:20" customFormat="1" ht="43.5" x14ac:dyDescent="0.35">
      <c r="A2971" s="9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3" t="s">
        <v>8219</v>
      </c>
      <c r="G2971" s="3" t="s">
        <v>8229</v>
      </c>
      <c r="H2971" s="3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3" t="s">
        <v>8271</v>
      </c>
      <c r="O2971" s="12">
        <f>E2971/D2971</f>
        <v>1.625</v>
      </c>
      <c r="P2971" s="22">
        <f>IF(ISERROR(E2971/L2971),0,E2971/L2971)</f>
        <v>95.588235294117652</v>
      </c>
      <c r="Q2971" s="1" t="s">
        <v>8344</v>
      </c>
      <c r="R2971" s="39" t="s">
        <v>8345</v>
      </c>
      <c r="S2971" s="41">
        <f>(((J2971/60)/60)/24)+DATE(1970,1,1)</f>
        <v>42097.786493055552</v>
      </c>
      <c r="T2971" s="42">
        <f>(((I2971/60)/60)/24)+DATE(1970,1,1)</f>
        <v>42127.952083333337</v>
      </c>
    </row>
    <row r="2972" spans="1:20" customFormat="1" ht="43.5" x14ac:dyDescent="0.35">
      <c r="A2972" s="9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3" t="s">
        <v>8219</v>
      </c>
      <c r="G2972" s="3" t="s">
        <v>8224</v>
      </c>
      <c r="H2972" s="3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3" t="s">
        <v>8271</v>
      </c>
      <c r="O2972" s="12">
        <f>E2972/D2972</f>
        <v>1.06</v>
      </c>
      <c r="P2972" s="22">
        <f>IF(ISERROR(E2972/L2972),0,E2972/L2972)</f>
        <v>69.890109890109883</v>
      </c>
      <c r="Q2972" s="1" t="s">
        <v>8344</v>
      </c>
      <c r="R2972" s="39" t="s">
        <v>8345</v>
      </c>
      <c r="S2972" s="41">
        <f>(((J2972/60)/60)/24)+DATE(1970,1,1)</f>
        <v>41808.669571759259</v>
      </c>
      <c r="T2972" s="42">
        <f>(((I2972/60)/60)/24)+DATE(1970,1,1)</f>
        <v>41838.669571759259</v>
      </c>
    </row>
    <row r="2973" spans="1:20" customFormat="1" ht="43.5" x14ac:dyDescent="0.35">
      <c r="A2973" s="9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3" t="s">
        <v>8219</v>
      </c>
      <c r="G2973" s="3" t="s">
        <v>8224</v>
      </c>
      <c r="H2973" s="3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3" t="s">
        <v>8271</v>
      </c>
      <c r="O2973" s="12">
        <f>E2973/D2973</f>
        <v>1.0015624999999999</v>
      </c>
      <c r="P2973" s="22">
        <f>IF(ISERROR(E2973/L2973),0,E2973/L2973)</f>
        <v>74.534883720930239</v>
      </c>
      <c r="Q2973" s="1" t="s">
        <v>8344</v>
      </c>
      <c r="R2973" s="39" t="s">
        <v>8345</v>
      </c>
      <c r="S2973" s="41">
        <f>(((J2973/60)/60)/24)+DATE(1970,1,1)</f>
        <v>41852.658310185187</v>
      </c>
      <c r="T2973" s="42">
        <f>(((I2973/60)/60)/24)+DATE(1970,1,1)</f>
        <v>41882.658310185187</v>
      </c>
    </row>
    <row r="2974" spans="1:20" customFormat="1" ht="29" x14ac:dyDescent="0.35">
      <c r="A2974" s="9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3" t="s">
        <v>8219</v>
      </c>
      <c r="G2974" s="3" t="s">
        <v>8224</v>
      </c>
      <c r="H2974" s="3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3" t="s">
        <v>8271</v>
      </c>
      <c r="O2974" s="12">
        <f>E2974/D2974</f>
        <v>1.0535000000000001</v>
      </c>
      <c r="P2974" s="22">
        <f>IF(ISERROR(E2974/L2974),0,E2974/L2974)</f>
        <v>123.94117647058823</v>
      </c>
      <c r="Q2974" s="1" t="s">
        <v>8344</v>
      </c>
      <c r="R2974" s="39" t="s">
        <v>8345</v>
      </c>
      <c r="S2974" s="41">
        <f>(((J2974/60)/60)/24)+DATE(1970,1,1)</f>
        <v>42694.110185185185</v>
      </c>
      <c r="T2974" s="42">
        <f>(((I2974/60)/60)/24)+DATE(1970,1,1)</f>
        <v>42709.041666666672</v>
      </c>
    </row>
    <row r="2975" spans="1:20" customFormat="1" ht="43.5" x14ac:dyDescent="0.35">
      <c r="A2975" s="9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3" t="s">
        <v>8219</v>
      </c>
      <c r="G2975" s="3" t="s">
        <v>8224</v>
      </c>
      <c r="H2975" s="3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3" t="s">
        <v>8271</v>
      </c>
      <c r="O2975" s="12">
        <f>E2975/D2975</f>
        <v>1.748</v>
      </c>
      <c r="P2975" s="22">
        <f>IF(ISERROR(E2975/L2975),0,E2975/L2975)</f>
        <v>264.84848484848487</v>
      </c>
      <c r="Q2975" s="1" t="s">
        <v>8344</v>
      </c>
      <c r="R2975" s="39" t="s">
        <v>8345</v>
      </c>
      <c r="S2975" s="41">
        <f>(((J2975/60)/60)/24)+DATE(1970,1,1)</f>
        <v>42341.818379629629</v>
      </c>
      <c r="T2975" s="42">
        <f>(((I2975/60)/60)/24)+DATE(1970,1,1)</f>
        <v>42370.166666666672</v>
      </c>
    </row>
    <row r="2976" spans="1:20" customFormat="1" ht="43.5" x14ac:dyDescent="0.35">
      <c r="A2976" s="9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3" t="s">
        <v>8219</v>
      </c>
      <c r="G2976" s="3" t="s">
        <v>8224</v>
      </c>
      <c r="H2976" s="3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3" t="s">
        <v>8271</v>
      </c>
      <c r="O2976" s="12">
        <f>E2976/D2976</f>
        <v>1.02</v>
      </c>
      <c r="P2976" s="22">
        <f>IF(ISERROR(E2976/L2976),0,E2976/L2976)</f>
        <v>58.620689655172413</v>
      </c>
      <c r="Q2976" s="1" t="s">
        <v>8344</v>
      </c>
      <c r="R2976" s="39" t="s">
        <v>8345</v>
      </c>
      <c r="S2976" s="41">
        <f>(((J2976/60)/60)/24)+DATE(1970,1,1)</f>
        <v>41880.061006944445</v>
      </c>
      <c r="T2976" s="42">
        <f>(((I2976/60)/60)/24)+DATE(1970,1,1)</f>
        <v>41908.065972222219</v>
      </c>
    </row>
    <row r="2977" spans="1:20" customFormat="1" ht="43.5" x14ac:dyDescent="0.35">
      <c r="A2977" s="9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3" t="s">
        <v>8219</v>
      </c>
      <c r="G2977" s="3" t="s">
        <v>8224</v>
      </c>
      <c r="H2977" s="3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3" t="s">
        <v>8271</v>
      </c>
      <c r="O2977" s="12">
        <f>E2977/D2977</f>
        <v>1.00125</v>
      </c>
      <c r="P2977" s="22">
        <f>IF(ISERROR(E2977/L2977),0,E2977/L2977)</f>
        <v>70.884955752212392</v>
      </c>
      <c r="Q2977" s="1" t="s">
        <v>8344</v>
      </c>
      <c r="R2977" s="39" t="s">
        <v>8345</v>
      </c>
      <c r="S2977" s="41">
        <f>(((J2977/60)/60)/24)+DATE(1970,1,1)</f>
        <v>41941.683865740742</v>
      </c>
      <c r="T2977" s="42">
        <f>(((I2977/60)/60)/24)+DATE(1970,1,1)</f>
        <v>41970.125</v>
      </c>
    </row>
    <row r="2978" spans="1:20" customFormat="1" ht="43.5" x14ac:dyDescent="0.35">
      <c r="A2978" s="9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3" t="s">
        <v>8219</v>
      </c>
      <c r="G2978" s="3" t="s">
        <v>8225</v>
      </c>
      <c r="H2978" s="3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3" t="s">
        <v>8271</v>
      </c>
      <c r="O2978" s="12">
        <f>E2978/D2978</f>
        <v>1.7142857142857142</v>
      </c>
      <c r="P2978" s="22">
        <f>IF(ISERROR(E2978/L2978),0,E2978/L2978)</f>
        <v>8.5714285714285712</v>
      </c>
      <c r="Q2978" s="1" t="s">
        <v>8344</v>
      </c>
      <c r="R2978" s="39" t="s">
        <v>8345</v>
      </c>
      <c r="S2978" s="41">
        <f>(((J2978/60)/60)/24)+DATE(1970,1,1)</f>
        <v>42425.730671296296</v>
      </c>
      <c r="T2978" s="42">
        <f>(((I2978/60)/60)/24)+DATE(1970,1,1)</f>
        <v>42442.5</v>
      </c>
    </row>
    <row r="2979" spans="1:20" customFormat="1" ht="43.5" x14ac:dyDescent="0.35">
      <c r="A2979" s="9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3" t="s">
        <v>8219</v>
      </c>
      <c r="G2979" s="3" t="s">
        <v>8224</v>
      </c>
      <c r="H2979" s="3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3" t="s">
        <v>8271</v>
      </c>
      <c r="O2979" s="12">
        <f>E2979/D2979</f>
        <v>1.1356666666666666</v>
      </c>
      <c r="P2979" s="22">
        <f>IF(ISERROR(E2979/L2979),0,E2979/L2979)</f>
        <v>113.56666666666666</v>
      </c>
      <c r="Q2979" s="1" t="s">
        <v>8344</v>
      </c>
      <c r="R2979" s="39" t="s">
        <v>8345</v>
      </c>
      <c r="S2979" s="41">
        <f>(((J2979/60)/60)/24)+DATE(1970,1,1)</f>
        <v>42026.88118055556</v>
      </c>
      <c r="T2979" s="42">
        <f>(((I2979/60)/60)/24)+DATE(1970,1,1)</f>
        <v>42086.093055555553</v>
      </c>
    </row>
    <row r="2980" spans="1:20" customFormat="1" ht="43.5" x14ac:dyDescent="0.35">
      <c r="A2980" s="9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3" t="s">
        <v>8219</v>
      </c>
      <c r="G2980" s="3" t="s">
        <v>8224</v>
      </c>
      <c r="H2980" s="3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3" t="s">
        <v>8271</v>
      </c>
      <c r="O2980" s="12">
        <f>E2980/D2980</f>
        <v>1.2946666666666666</v>
      </c>
      <c r="P2980" s="22">
        <f>IF(ISERROR(E2980/L2980),0,E2980/L2980)</f>
        <v>60.6875</v>
      </c>
      <c r="Q2980" s="1" t="s">
        <v>8344</v>
      </c>
      <c r="R2980" s="39" t="s">
        <v>8345</v>
      </c>
      <c r="S2980" s="41">
        <f>(((J2980/60)/60)/24)+DATE(1970,1,1)</f>
        <v>41922.640590277777</v>
      </c>
      <c r="T2980" s="42">
        <f>(((I2980/60)/60)/24)+DATE(1970,1,1)</f>
        <v>41932.249305555553</v>
      </c>
    </row>
    <row r="2981" spans="1:20" customFormat="1" ht="43.5" x14ac:dyDescent="0.35">
      <c r="A2981" s="9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3" t="s">
        <v>8219</v>
      </c>
      <c r="G2981" s="3" t="s">
        <v>8224</v>
      </c>
      <c r="H2981" s="3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3" t="s">
        <v>8271</v>
      </c>
      <c r="O2981" s="12">
        <f>E2981/D2981</f>
        <v>1.014</v>
      </c>
      <c r="P2981" s="22">
        <f>IF(ISERROR(E2981/L2981),0,E2981/L2981)</f>
        <v>110.21739130434783</v>
      </c>
      <c r="Q2981" s="1" t="s">
        <v>8344</v>
      </c>
      <c r="R2981" s="39" t="s">
        <v>8345</v>
      </c>
      <c r="S2981" s="41">
        <f>(((J2981/60)/60)/24)+DATE(1970,1,1)</f>
        <v>41993.824340277773</v>
      </c>
      <c r="T2981" s="42">
        <f>(((I2981/60)/60)/24)+DATE(1970,1,1)</f>
        <v>42010.25</v>
      </c>
    </row>
    <row r="2982" spans="1:20" customFormat="1" ht="29" x14ac:dyDescent="0.35">
      <c r="A2982" s="9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3" t="s">
        <v>8219</v>
      </c>
      <c r="G2982" s="3" t="s">
        <v>8224</v>
      </c>
      <c r="H2982" s="3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3" t="s">
        <v>8271</v>
      </c>
      <c r="O2982" s="12">
        <f>E2982/D2982</f>
        <v>1.0916666666666666</v>
      </c>
      <c r="P2982" s="22">
        <f>IF(ISERROR(E2982/L2982),0,E2982/L2982)</f>
        <v>136.45833333333334</v>
      </c>
      <c r="Q2982" s="1" t="s">
        <v>8344</v>
      </c>
      <c r="R2982" s="39" t="s">
        <v>8345</v>
      </c>
      <c r="S2982" s="41">
        <f>(((J2982/60)/60)/24)+DATE(1970,1,1)</f>
        <v>42219.915856481486</v>
      </c>
      <c r="T2982" s="42">
        <f>(((I2982/60)/60)/24)+DATE(1970,1,1)</f>
        <v>42240.083333333328</v>
      </c>
    </row>
    <row r="2983" spans="1:20" customFormat="1" ht="43.5" x14ac:dyDescent="0.35">
      <c r="A2983" s="9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3" t="s">
        <v>8219</v>
      </c>
      <c r="G2983" s="3" t="s">
        <v>8241</v>
      </c>
      <c r="H2983" s="3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3" t="s">
        <v>8303</v>
      </c>
      <c r="O2983" s="12">
        <f>E2983/D2983</f>
        <v>1.28925</v>
      </c>
      <c r="P2983" s="22">
        <f>IF(ISERROR(E2983/L2983),0,E2983/L2983)</f>
        <v>53.164948453608247</v>
      </c>
      <c r="Q2983" s="1" t="s">
        <v>8344</v>
      </c>
      <c r="R2983" s="39" t="s">
        <v>8346</v>
      </c>
      <c r="S2983" s="41">
        <f>(((J2983/60)/60)/24)+DATE(1970,1,1)</f>
        <v>42225.559675925921</v>
      </c>
      <c r="T2983" s="42">
        <f>(((I2983/60)/60)/24)+DATE(1970,1,1)</f>
        <v>42270.559675925921</v>
      </c>
    </row>
    <row r="2984" spans="1:20" customFormat="1" ht="29" x14ac:dyDescent="0.35">
      <c r="A2984" s="9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3" t="s">
        <v>8219</v>
      </c>
      <c r="G2984" s="3" t="s">
        <v>8225</v>
      </c>
      <c r="H2984" s="3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3" t="s">
        <v>8303</v>
      </c>
      <c r="O2984" s="12">
        <f>E2984/D2984</f>
        <v>1.0206</v>
      </c>
      <c r="P2984" s="22">
        <f>IF(ISERROR(E2984/L2984),0,E2984/L2984)</f>
        <v>86.491525423728817</v>
      </c>
      <c r="Q2984" s="1" t="s">
        <v>8344</v>
      </c>
      <c r="R2984" s="39" t="s">
        <v>8346</v>
      </c>
      <c r="S2984" s="41">
        <f>(((J2984/60)/60)/24)+DATE(1970,1,1)</f>
        <v>42381.686840277776</v>
      </c>
      <c r="T2984" s="42">
        <f>(((I2984/60)/60)/24)+DATE(1970,1,1)</f>
        <v>42411.686840277776</v>
      </c>
    </row>
    <row r="2985" spans="1:20" customFormat="1" ht="43.5" x14ac:dyDescent="0.35">
      <c r="A2985" s="9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3" t="s">
        <v>8219</v>
      </c>
      <c r="G2985" s="3" t="s">
        <v>8224</v>
      </c>
      <c r="H2985" s="3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3" t="s">
        <v>8303</v>
      </c>
      <c r="O2985" s="12">
        <f>E2985/D2985</f>
        <v>1.465395775862069</v>
      </c>
      <c r="P2985" s="22">
        <f>IF(ISERROR(E2985/L2985),0,E2985/L2985)</f>
        <v>155.23827397260274</v>
      </c>
      <c r="Q2985" s="1" t="s">
        <v>8344</v>
      </c>
      <c r="R2985" s="39" t="s">
        <v>8346</v>
      </c>
      <c r="S2985" s="41">
        <f>(((J2985/60)/60)/24)+DATE(1970,1,1)</f>
        <v>41894.632361111115</v>
      </c>
      <c r="T2985" s="42">
        <f>(((I2985/60)/60)/24)+DATE(1970,1,1)</f>
        <v>41954.674027777779</v>
      </c>
    </row>
    <row r="2986" spans="1:20" customFormat="1" ht="43.5" x14ac:dyDescent="0.35">
      <c r="A2986" s="9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3" t="s">
        <v>8219</v>
      </c>
      <c r="G2986" s="3" t="s">
        <v>8224</v>
      </c>
      <c r="H2986" s="3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3" t="s">
        <v>8303</v>
      </c>
      <c r="O2986" s="12">
        <f>E2986/D2986</f>
        <v>1.00352</v>
      </c>
      <c r="P2986" s="22">
        <f>IF(ISERROR(E2986/L2986),0,E2986/L2986)</f>
        <v>115.08256880733946</v>
      </c>
      <c r="Q2986" s="1" t="s">
        <v>8344</v>
      </c>
      <c r="R2986" s="39" t="s">
        <v>8346</v>
      </c>
      <c r="S2986" s="41">
        <f>(((J2986/60)/60)/24)+DATE(1970,1,1)</f>
        <v>42576.278715277775</v>
      </c>
      <c r="T2986" s="42">
        <f>(((I2986/60)/60)/24)+DATE(1970,1,1)</f>
        <v>42606.278715277775</v>
      </c>
    </row>
    <row r="2987" spans="1:20" customFormat="1" ht="43.5" x14ac:dyDescent="0.35">
      <c r="A2987" s="9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3" t="s">
        <v>8219</v>
      </c>
      <c r="G2987" s="3" t="s">
        <v>8228</v>
      </c>
      <c r="H2987" s="3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3" t="s">
        <v>8303</v>
      </c>
      <c r="O2987" s="12">
        <f>E2987/D2987</f>
        <v>1.2164999999999999</v>
      </c>
      <c r="P2987" s="22">
        <f>IF(ISERROR(E2987/L2987),0,E2987/L2987)</f>
        <v>109.5945945945946</v>
      </c>
      <c r="Q2987" s="1" t="s">
        <v>8344</v>
      </c>
      <c r="R2987" s="39" t="s">
        <v>8346</v>
      </c>
      <c r="S2987" s="41">
        <f>(((J2987/60)/60)/24)+DATE(1970,1,1)</f>
        <v>42654.973703703698</v>
      </c>
      <c r="T2987" s="42">
        <f>(((I2987/60)/60)/24)+DATE(1970,1,1)</f>
        <v>42674.166666666672</v>
      </c>
    </row>
    <row r="2988" spans="1:20" customFormat="1" ht="43.5" x14ac:dyDescent="0.35">
      <c r="A2988" s="9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3" t="s">
        <v>8219</v>
      </c>
      <c r="G2988" s="3" t="s">
        <v>8225</v>
      </c>
      <c r="H2988" s="3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3" t="s">
        <v>8303</v>
      </c>
      <c r="O2988" s="12">
        <f>E2988/D2988</f>
        <v>1.0549999999999999</v>
      </c>
      <c r="P2988" s="22">
        <f>IF(ISERROR(E2988/L2988),0,E2988/L2988)</f>
        <v>45.214285714285715</v>
      </c>
      <c r="Q2988" s="1" t="s">
        <v>8344</v>
      </c>
      <c r="R2988" s="39" t="s">
        <v>8346</v>
      </c>
      <c r="S2988" s="41">
        <f>(((J2988/60)/60)/24)+DATE(1970,1,1)</f>
        <v>42431.500069444446</v>
      </c>
      <c r="T2988" s="42">
        <f>(((I2988/60)/60)/24)+DATE(1970,1,1)</f>
        <v>42491.458402777775</v>
      </c>
    </row>
    <row r="2989" spans="1:20" customFormat="1" ht="43.5" x14ac:dyDescent="0.35">
      <c r="A2989" s="9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3" t="s">
        <v>8219</v>
      </c>
      <c r="G2989" s="3" t="s">
        <v>8224</v>
      </c>
      <c r="H2989" s="3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3" t="s">
        <v>8303</v>
      </c>
      <c r="O2989" s="12">
        <f>E2989/D2989</f>
        <v>1.1040080000000001</v>
      </c>
      <c r="P2989" s="22">
        <f>IF(ISERROR(E2989/L2989),0,E2989/L2989)</f>
        <v>104.15169811320754</v>
      </c>
      <c r="Q2989" s="1" t="s">
        <v>8344</v>
      </c>
      <c r="R2989" s="39" t="s">
        <v>8346</v>
      </c>
      <c r="S2989" s="41">
        <f>(((J2989/60)/60)/24)+DATE(1970,1,1)</f>
        <v>42627.307303240741</v>
      </c>
      <c r="T2989" s="42">
        <f>(((I2989/60)/60)/24)+DATE(1970,1,1)</f>
        <v>42656</v>
      </c>
    </row>
    <row r="2990" spans="1:20" customFormat="1" ht="43.5" x14ac:dyDescent="0.35">
      <c r="A2990" s="9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3" t="s">
        <v>8219</v>
      </c>
      <c r="G2990" s="3" t="s">
        <v>8225</v>
      </c>
      <c r="H2990" s="3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3" t="s">
        <v>8303</v>
      </c>
      <c r="O2990" s="12">
        <f>E2990/D2990</f>
        <v>1</v>
      </c>
      <c r="P2990" s="22">
        <f>IF(ISERROR(E2990/L2990),0,E2990/L2990)</f>
        <v>35.714285714285715</v>
      </c>
      <c r="Q2990" s="1" t="s">
        <v>8344</v>
      </c>
      <c r="R2990" s="39" t="s">
        <v>8346</v>
      </c>
      <c r="S2990" s="41">
        <f>(((J2990/60)/60)/24)+DATE(1970,1,1)</f>
        <v>42511.362048611118</v>
      </c>
      <c r="T2990" s="42">
        <f>(((I2990/60)/60)/24)+DATE(1970,1,1)</f>
        <v>42541.362048611118</v>
      </c>
    </row>
    <row r="2991" spans="1:20" customFormat="1" x14ac:dyDescent="0.35">
      <c r="A2991" s="9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3" t="s">
        <v>8219</v>
      </c>
      <c r="G2991" s="3" t="s">
        <v>8224</v>
      </c>
      <c r="H2991" s="3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3" t="s">
        <v>8303</v>
      </c>
      <c r="O2991" s="12">
        <f>E2991/D2991</f>
        <v>1.76535</v>
      </c>
      <c r="P2991" s="22">
        <f>IF(ISERROR(E2991/L2991),0,E2991/L2991)</f>
        <v>96.997252747252745</v>
      </c>
      <c r="Q2991" s="1" t="s">
        <v>8344</v>
      </c>
      <c r="R2991" s="39" t="s">
        <v>8346</v>
      </c>
      <c r="S2991" s="41">
        <f>(((J2991/60)/60)/24)+DATE(1970,1,1)</f>
        <v>42337.02039351852</v>
      </c>
      <c r="T2991" s="42">
        <f>(((I2991/60)/60)/24)+DATE(1970,1,1)</f>
        <v>42359.207638888889</v>
      </c>
    </row>
    <row r="2992" spans="1:20" customFormat="1" ht="43.5" x14ac:dyDescent="0.35">
      <c r="A2992" s="9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3" t="s">
        <v>8219</v>
      </c>
      <c r="G2992" s="3" t="s">
        <v>8224</v>
      </c>
      <c r="H2992" s="3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3" t="s">
        <v>8303</v>
      </c>
      <c r="O2992" s="12">
        <f>E2992/D2992</f>
        <v>1</v>
      </c>
      <c r="P2992" s="22">
        <f>IF(ISERROR(E2992/L2992),0,E2992/L2992)</f>
        <v>370.37037037037038</v>
      </c>
      <c r="Q2992" s="1" t="s">
        <v>8344</v>
      </c>
      <c r="R2992" s="39" t="s">
        <v>8346</v>
      </c>
      <c r="S2992" s="41">
        <f>(((J2992/60)/60)/24)+DATE(1970,1,1)</f>
        <v>42341.57430555555</v>
      </c>
      <c r="T2992" s="42">
        <f>(((I2992/60)/60)/24)+DATE(1970,1,1)</f>
        <v>42376.57430555555</v>
      </c>
    </row>
    <row r="2993" spans="1:20" customFormat="1" ht="43.5" x14ac:dyDescent="0.35">
      <c r="A2993" s="9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3" t="s">
        <v>8219</v>
      </c>
      <c r="G2993" s="3" t="s">
        <v>8224</v>
      </c>
      <c r="H2993" s="3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3" t="s">
        <v>8303</v>
      </c>
      <c r="O2993" s="12">
        <f>E2993/D2993</f>
        <v>1.0329411764705883</v>
      </c>
      <c r="P2993" s="22">
        <f>IF(ISERROR(E2993/L2993),0,E2993/L2993)</f>
        <v>94.408602150537632</v>
      </c>
      <c r="Q2993" s="1" t="s">
        <v>8344</v>
      </c>
      <c r="R2993" s="39" t="s">
        <v>8346</v>
      </c>
      <c r="S2993" s="41">
        <f>(((J2993/60)/60)/24)+DATE(1970,1,1)</f>
        <v>42740.837152777778</v>
      </c>
      <c r="T2993" s="42">
        <f>(((I2993/60)/60)/24)+DATE(1970,1,1)</f>
        <v>42762.837152777778</v>
      </c>
    </row>
    <row r="2994" spans="1:20" customFormat="1" ht="43.5" x14ac:dyDescent="0.35">
      <c r="A2994" s="9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3" t="s">
        <v>8219</v>
      </c>
      <c r="G2994" s="3" t="s">
        <v>8224</v>
      </c>
      <c r="H2994" s="3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3" t="s">
        <v>8303</v>
      </c>
      <c r="O2994" s="12">
        <f>E2994/D2994</f>
        <v>1.0449999999999999</v>
      </c>
      <c r="P2994" s="22">
        <f>IF(ISERROR(E2994/L2994),0,E2994/L2994)</f>
        <v>48.984375</v>
      </c>
      <c r="Q2994" s="1" t="s">
        <v>8344</v>
      </c>
      <c r="R2994" s="39" t="s">
        <v>8346</v>
      </c>
      <c r="S2994" s="41">
        <f>(((J2994/60)/60)/24)+DATE(1970,1,1)</f>
        <v>42622.767476851848</v>
      </c>
      <c r="T2994" s="42">
        <f>(((I2994/60)/60)/24)+DATE(1970,1,1)</f>
        <v>42652.767476851848</v>
      </c>
    </row>
    <row r="2995" spans="1:20" customFormat="1" x14ac:dyDescent="0.35">
      <c r="A2995" s="9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3" t="s">
        <v>8219</v>
      </c>
      <c r="G2995" s="3" t="s">
        <v>8224</v>
      </c>
      <c r="H2995" s="3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3" t="s">
        <v>8303</v>
      </c>
      <c r="O2995" s="12">
        <f>E2995/D2995</f>
        <v>1.0029999999999999</v>
      </c>
      <c r="P2995" s="22">
        <f>IF(ISERROR(E2995/L2995),0,E2995/L2995)</f>
        <v>45.590909090909093</v>
      </c>
      <c r="Q2995" s="1" t="s">
        <v>8344</v>
      </c>
      <c r="R2995" s="39" t="s">
        <v>8346</v>
      </c>
      <c r="S2995" s="41">
        <f>(((J2995/60)/60)/24)+DATE(1970,1,1)</f>
        <v>42390.838738425926</v>
      </c>
      <c r="T2995" s="42">
        <f>(((I2995/60)/60)/24)+DATE(1970,1,1)</f>
        <v>42420.838738425926</v>
      </c>
    </row>
    <row r="2996" spans="1:20" customFormat="1" ht="43.5" x14ac:dyDescent="0.35">
      <c r="A2996" s="9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3" t="s">
        <v>8219</v>
      </c>
      <c r="G2996" s="3" t="s">
        <v>8225</v>
      </c>
      <c r="H2996" s="3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3" t="s">
        <v>8303</v>
      </c>
      <c r="O2996" s="12">
        <f>E2996/D2996</f>
        <v>4.577466666666667</v>
      </c>
      <c r="P2996" s="22">
        <f>IF(ISERROR(E2996/L2996),0,E2996/L2996)</f>
        <v>23.275254237288134</v>
      </c>
      <c r="Q2996" s="1" t="s">
        <v>8344</v>
      </c>
      <c r="R2996" s="39" t="s">
        <v>8346</v>
      </c>
      <c r="S2996" s="41">
        <f>(((J2996/60)/60)/24)+DATE(1970,1,1)</f>
        <v>41885.478842592594</v>
      </c>
      <c r="T2996" s="42">
        <f>(((I2996/60)/60)/24)+DATE(1970,1,1)</f>
        <v>41915.478842592594</v>
      </c>
    </row>
    <row r="2997" spans="1:20" customFormat="1" ht="43.5" x14ac:dyDescent="0.35">
      <c r="A2997" s="9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3" t="s">
        <v>8219</v>
      </c>
      <c r="G2997" s="3" t="s">
        <v>8224</v>
      </c>
      <c r="H2997" s="3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3" t="s">
        <v>8303</v>
      </c>
      <c r="O2997" s="12">
        <f>E2997/D2997</f>
        <v>1.0496000000000001</v>
      </c>
      <c r="P2997" s="22">
        <f>IF(ISERROR(E2997/L2997),0,E2997/L2997)</f>
        <v>63.2289156626506</v>
      </c>
      <c r="Q2997" s="1" t="s">
        <v>8344</v>
      </c>
      <c r="R2997" s="39" t="s">
        <v>8346</v>
      </c>
      <c r="S2997" s="41">
        <f>(((J2997/60)/60)/24)+DATE(1970,1,1)</f>
        <v>42724.665173611109</v>
      </c>
      <c r="T2997" s="42">
        <f>(((I2997/60)/60)/24)+DATE(1970,1,1)</f>
        <v>42754.665173611109</v>
      </c>
    </row>
    <row r="2998" spans="1:20" customFormat="1" ht="29" x14ac:dyDescent="0.35">
      <c r="A2998" s="9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3" t="s">
        <v>8219</v>
      </c>
      <c r="G2998" s="3" t="s">
        <v>8224</v>
      </c>
      <c r="H2998" s="3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3" t="s">
        <v>8303</v>
      </c>
      <c r="O2998" s="12">
        <f>E2998/D2998</f>
        <v>1.7194285714285715</v>
      </c>
      <c r="P2998" s="22">
        <f>IF(ISERROR(E2998/L2998),0,E2998/L2998)</f>
        <v>153.5204081632653</v>
      </c>
      <c r="Q2998" s="1" t="s">
        <v>8344</v>
      </c>
      <c r="R2998" s="39" t="s">
        <v>8346</v>
      </c>
      <c r="S2998" s="41">
        <f>(((J2998/60)/60)/24)+DATE(1970,1,1)</f>
        <v>42090.912500000006</v>
      </c>
      <c r="T2998" s="42">
        <f>(((I2998/60)/60)/24)+DATE(1970,1,1)</f>
        <v>42150.912500000006</v>
      </c>
    </row>
    <row r="2999" spans="1:20" customFormat="1" ht="43.5" x14ac:dyDescent="0.35">
      <c r="A2999" s="9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3" t="s">
        <v>8219</v>
      </c>
      <c r="G2999" s="3" t="s">
        <v>8224</v>
      </c>
      <c r="H2999" s="3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3" t="s">
        <v>8303</v>
      </c>
      <c r="O2999" s="12">
        <f>E2999/D2999</f>
        <v>1.0373000000000001</v>
      </c>
      <c r="P2999" s="22">
        <f>IF(ISERROR(E2999/L2999),0,E2999/L2999)</f>
        <v>90.2</v>
      </c>
      <c r="Q2999" s="1" t="s">
        <v>8344</v>
      </c>
      <c r="R2999" s="39" t="s">
        <v>8346</v>
      </c>
      <c r="S2999" s="41">
        <f>(((J2999/60)/60)/24)+DATE(1970,1,1)</f>
        <v>42775.733715277776</v>
      </c>
      <c r="T2999" s="42">
        <f>(((I2999/60)/60)/24)+DATE(1970,1,1)</f>
        <v>42793.207638888889</v>
      </c>
    </row>
    <row r="3000" spans="1:20" customFormat="1" ht="43.5" x14ac:dyDescent="0.35">
      <c r="A3000" s="9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3" t="s">
        <v>8219</v>
      </c>
      <c r="G3000" s="3" t="s">
        <v>8224</v>
      </c>
      <c r="H3000" s="3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3" t="s">
        <v>8303</v>
      </c>
      <c r="O3000" s="12">
        <f>E3000/D3000</f>
        <v>1.0302899999999999</v>
      </c>
      <c r="P3000" s="22">
        <f>IF(ISERROR(E3000/L3000),0,E3000/L3000)</f>
        <v>118.97113163972287</v>
      </c>
      <c r="Q3000" s="1" t="s">
        <v>8344</v>
      </c>
      <c r="R3000" s="39" t="s">
        <v>8346</v>
      </c>
      <c r="S3000" s="41">
        <f>(((J3000/60)/60)/24)+DATE(1970,1,1)</f>
        <v>41778.193622685183</v>
      </c>
      <c r="T3000" s="42">
        <f>(((I3000/60)/60)/24)+DATE(1970,1,1)</f>
        <v>41806.184027777781</v>
      </c>
    </row>
    <row r="3001" spans="1:20" customFormat="1" ht="43.5" x14ac:dyDescent="0.35">
      <c r="A3001" s="9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3" t="s">
        <v>8219</v>
      </c>
      <c r="G3001" s="3" t="s">
        <v>8224</v>
      </c>
      <c r="H3001" s="3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3" t="s">
        <v>8303</v>
      </c>
      <c r="O3001" s="12">
        <f>E3001/D3001</f>
        <v>1.1888888888888889</v>
      </c>
      <c r="P3001" s="22">
        <f>IF(ISERROR(E3001/L3001),0,E3001/L3001)</f>
        <v>80.25</v>
      </c>
      <c r="Q3001" s="1" t="s">
        <v>8344</v>
      </c>
      <c r="R3001" s="39" t="s">
        <v>8346</v>
      </c>
      <c r="S3001" s="41">
        <f>(((J3001/60)/60)/24)+DATE(1970,1,1)</f>
        <v>42780.740277777775</v>
      </c>
      <c r="T3001" s="42">
        <f>(((I3001/60)/60)/24)+DATE(1970,1,1)</f>
        <v>42795.083333333328</v>
      </c>
    </row>
    <row r="3002" spans="1:20" customFormat="1" ht="43.5" x14ac:dyDescent="0.35">
      <c r="A3002" s="9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3" t="s">
        <v>8219</v>
      </c>
      <c r="G3002" s="3" t="s">
        <v>8224</v>
      </c>
      <c r="H3002" s="3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3" t="s">
        <v>8303</v>
      </c>
      <c r="O3002" s="12">
        <f>E3002/D3002</f>
        <v>1</v>
      </c>
      <c r="P3002" s="22">
        <f>IF(ISERROR(E3002/L3002),0,E3002/L3002)</f>
        <v>62.5</v>
      </c>
      <c r="Q3002" s="1" t="s">
        <v>8344</v>
      </c>
      <c r="R3002" s="39" t="s">
        <v>8346</v>
      </c>
      <c r="S3002" s="41">
        <f>(((J3002/60)/60)/24)+DATE(1970,1,1)</f>
        <v>42752.827199074076</v>
      </c>
      <c r="T3002" s="42">
        <f>(((I3002/60)/60)/24)+DATE(1970,1,1)</f>
        <v>42766.75</v>
      </c>
    </row>
    <row r="3003" spans="1:20" customFormat="1" ht="43.5" x14ac:dyDescent="0.35">
      <c r="A3003" s="9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3" t="s">
        <v>8219</v>
      </c>
      <c r="G3003" s="3" t="s">
        <v>8224</v>
      </c>
      <c r="H3003" s="3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3" t="s">
        <v>8303</v>
      </c>
      <c r="O3003" s="12">
        <f>E3003/D3003</f>
        <v>3.1869988910451896</v>
      </c>
      <c r="P3003" s="22">
        <f>IF(ISERROR(E3003/L3003),0,E3003/L3003)</f>
        <v>131.37719999999999</v>
      </c>
      <c r="Q3003" s="1" t="s">
        <v>8344</v>
      </c>
      <c r="R3003" s="39" t="s">
        <v>8346</v>
      </c>
      <c r="S3003" s="41">
        <f>(((J3003/60)/60)/24)+DATE(1970,1,1)</f>
        <v>42534.895625000005</v>
      </c>
      <c r="T3003" s="42">
        <f>(((I3003/60)/60)/24)+DATE(1970,1,1)</f>
        <v>42564.895625000005</v>
      </c>
    </row>
    <row r="3004" spans="1:20" customFormat="1" ht="29" x14ac:dyDescent="0.35">
      <c r="A3004" s="9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3" t="s">
        <v>8219</v>
      </c>
      <c r="G3004" s="3" t="s">
        <v>8224</v>
      </c>
      <c r="H3004" s="3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3" t="s">
        <v>8303</v>
      </c>
      <c r="O3004" s="12">
        <f>E3004/D3004</f>
        <v>1.0850614285714286</v>
      </c>
      <c r="P3004" s="22">
        <f>IF(ISERROR(E3004/L3004),0,E3004/L3004)</f>
        <v>73.032980769230775</v>
      </c>
      <c r="Q3004" s="1" t="s">
        <v>8344</v>
      </c>
      <c r="R3004" s="39" t="s">
        <v>8346</v>
      </c>
      <c r="S3004" s="41">
        <f>(((J3004/60)/60)/24)+DATE(1970,1,1)</f>
        <v>41239.83625</v>
      </c>
      <c r="T3004" s="42">
        <f>(((I3004/60)/60)/24)+DATE(1970,1,1)</f>
        <v>41269.83625</v>
      </c>
    </row>
    <row r="3005" spans="1:20" customFormat="1" ht="43.5" x14ac:dyDescent="0.35">
      <c r="A3005" s="9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3" t="s">
        <v>8219</v>
      </c>
      <c r="G3005" s="3" t="s">
        <v>8224</v>
      </c>
      <c r="H3005" s="3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3" t="s">
        <v>8303</v>
      </c>
      <c r="O3005" s="12">
        <f>E3005/D3005</f>
        <v>1.0116666666666667</v>
      </c>
      <c r="P3005" s="22">
        <f>IF(ISERROR(E3005/L3005),0,E3005/L3005)</f>
        <v>178.52941176470588</v>
      </c>
      <c r="Q3005" s="1" t="s">
        <v>8344</v>
      </c>
      <c r="R3005" s="39" t="s">
        <v>8346</v>
      </c>
      <c r="S3005" s="41">
        <f>(((J3005/60)/60)/24)+DATE(1970,1,1)</f>
        <v>42398.849259259259</v>
      </c>
      <c r="T3005" s="42">
        <f>(((I3005/60)/60)/24)+DATE(1970,1,1)</f>
        <v>42430.249305555553</v>
      </c>
    </row>
    <row r="3006" spans="1:20" customFormat="1" ht="43.5" x14ac:dyDescent="0.35">
      <c r="A3006" s="9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3" t="s">
        <v>8219</v>
      </c>
      <c r="G3006" s="3" t="s">
        <v>8224</v>
      </c>
      <c r="H3006" s="3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3" t="s">
        <v>8303</v>
      </c>
      <c r="O3006" s="12">
        <f>E3006/D3006</f>
        <v>1.12815</v>
      </c>
      <c r="P3006" s="22">
        <f>IF(ISERROR(E3006/L3006),0,E3006/L3006)</f>
        <v>162.90974729241879</v>
      </c>
      <c r="Q3006" s="1" t="s">
        <v>8344</v>
      </c>
      <c r="R3006" s="39" t="s">
        <v>8346</v>
      </c>
      <c r="S3006" s="41">
        <f>(((J3006/60)/60)/24)+DATE(1970,1,1)</f>
        <v>41928.881064814814</v>
      </c>
      <c r="T3006" s="42">
        <f>(((I3006/60)/60)/24)+DATE(1970,1,1)</f>
        <v>41958.922731481478</v>
      </c>
    </row>
    <row r="3007" spans="1:20" customFormat="1" ht="43.5" x14ac:dyDescent="0.35">
      <c r="A3007" s="9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3" t="s">
        <v>8219</v>
      </c>
      <c r="G3007" s="3" t="s">
        <v>8224</v>
      </c>
      <c r="H3007" s="3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3" t="s">
        <v>8303</v>
      </c>
      <c r="O3007" s="12">
        <f>E3007/D3007</f>
        <v>1.2049622641509434</v>
      </c>
      <c r="P3007" s="22">
        <f>IF(ISERROR(E3007/L3007),0,E3007/L3007)</f>
        <v>108.24237288135593</v>
      </c>
      <c r="Q3007" s="1" t="s">
        <v>8344</v>
      </c>
      <c r="R3007" s="39" t="s">
        <v>8346</v>
      </c>
      <c r="S3007" s="41">
        <f>(((J3007/60)/60)/24)+DATE(1970,1,1)</f>
        <v>41888.674826388888</v>
      </c>
      <c r="T3007" s="42">
        <f>(((I3007/60)/60)/24)+DATE(1970,1,1)</f>
        <v>41918.674826388888</v>
      </c>
    </row>
    <row r="3008" spans="1:20" customFormat="1" ht="29" x14ac:dyDescent="0.35">
      <c r="A3008" s="9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3" t="s">
        <v>8219</v>
      </c>
      <c r="G3008" s="3" t="s">
        <v>8229</v>
      </c>
      <c r="H3008" s="3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3" t="s">
        <v>8303</v>
      </c>
      <c r="O3008" s="12">
        <f>E3008/D3008</f>
        <v>1.0774999999999999</v>
      </c>
      <c r="P3008" s="22">
        <f>IF(ISERROR(E3008/L3008),0,E3008/L3008)</f>
        <v>88.865979381443296</v>
      </c>
      <c r="Q3008" s="1" t="s">
        <v>8344</v>
      </c>
      <c r="R3008" s="39" t="s">
        <v>8346</v>
      </c>
      <c r="S3008" s="41">
        <f>(((J3008/60)/60)/24)+DATE(1970,1,1)</f>
        <v>41957.756840277783</v>
      </c>
      <c r="T3008" s="42">
        <f>(((I3008/60)/60)/24)+DATE(1970,1,1)</f>
        <v>41987.756840277783</v>
      </c>
    </row>
    <row r="3009" spans="1:20" customFormat="1" ht="29" x14ac:dyDescent="0.35">
      <c r="A3009" s="9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3" t="s">
        <v>8219</v>
      </c>
      <c r="G3009" s="3" t="s">
        <v>8224</v>
      </c>
      <c r="H3009" s="3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3" t="s">
        <v>8303</v>
      </c>
      <c r="O3009" s="12">
        <f>E3009/D3009</f>
        <v>1.8</v>
      </c>
      <c r="P3009" s="22">
        <f>IF(ISERROR(E3009/L3009),0,E3009/L3009)</f>
        <v>54</v>
      </c>
      <c r="Q3009" s="1" t="s">
        <v>8344</v>
      </c>
      <c r="R3009" s="39" t="s">
        <v>8346</v>
      </c>
      <c r="S3009" s="41">
        <f>(((J3009/60)/60)/24)+DATE(1970,1,1)</f>
        <v>42098.216238425928</v>
      </c>
      <c r="T3009" s="42">
        <f>(((I3009/60)/60)/24)+DATE(1970,1,1)</f>
        <v>42119.216238425928</v>
      </c>
    </row>
    <row r="3010" spans="1:20" customFormat="1" ht="43.5" x14ac:dyDescent="0.35">
      <c r="A3010" s="9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3" t="s">
        <v>8219</v>
      </c>
      <c r="G3010" s="3" t="s">
        <v>8224</v>
      </c>
      <c r="H3010" s="3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3" t="s">
        <v>8303</v>
      </c>
      <c r="O3010" s="12">
        <f>E3010/D3010</f>
        <v>1.0116666666666667</v>
      </c>
      <c r="P3010" s="22">
        <f>IF(ISERROR(E3010/L3010),0,E3010/L3010)</f>
        <v>116.73076923076923</v>
      </c>
      <c r="Q3010" s="1" t="s">
        <v>8344</v>
      </c>
      <c r="R3010" s="39" t="s">
        <v>8346</v>
      </c>
      <c r="S3010" s="41">
        <f>(((J3010/60)/60)/24)+DATE(1970,1,1)</f>
        <v>42360.212025462963</v>
      </c>
      <c r="T3010" s="42">
        <f>(((I3010/60)/60)/24)+DATE(1970,1,1)</f>
        <v>42390.212025462963</v>
      </c>
    </row>
    <row r="3011" spans="1:20" customFormat="1" ht="43.5" x14ac:dyDescent="0.35">
      <c r="A3011" s="9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3" t="s">
        <v>8219</v>
      </c>
      <c r="G3011" s="3" t="s">
        <v>8224</v>
      </c>
      <c r="H3011" s="3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3" t="s">
        <v>8303</v>
      </c>
      <c r="O3011" s="12">
        <f>E3011/D3011</f>
        <v>1.19756</v>
      </c>
      <c r="P3011" s="22">
        <f>IF(ISERROR(E3011/L3011),0,E3011/L3011)</f>
        <v>233.8984375</v>
      </c>
      <c r="Q3011" s="1" t="s">
        <v>8344</v>
      </c>
      <c r="R3011" s="39" t="s">
        <v>8346</v>
      </c>
      <c r="S3011" s="41">
        <f>(((J3011/60)/60)/24)+DATE(1970,1,1)</f>
        <v>41939.569907407407</v>
      </c>
      <c r="T3011" s="42">
        <f>(((I3011/60)/60)/24)+DATE(1970,1,1)</f>
        <v>41969.611574074079</v>
      </c>
    </row>
    <row r="3012" spans="1:20" customFormat="1" ht="43.5" x14ac:dyDescent="0.35">
      <c r="A3012" s="9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3" t="s">
        <v>8219</v>
      </c>
      <c r="G3012" s="3" t="s">
        <v>8224</v>
      </c>
      <c r="H3012" s="3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3" t="s">
        <v>8303</v>
      </c>
      <c r="O3012" s="12">
        <f>E3012/D3012</f>
        <v>1.58</v>
      </c>
      <c r="P3012" s="22">
        <f>IF(ISERROR(E3012/L3012),0,E3012/L3012)</f>
        <v>158</v>
      </c>
      <c r="Q3012" s="1" t="s">
        <v>8344</v>
      </c>
      <c r="R3012" s="39" t="s">
        <v>8346</v>
      </c>
      <c r="S3012" s="41">
        <f>(((J3012/60)/60)/24)+DATE(1970,1,1)</f>
        <v>41996.832395833335</v>
      </c>
      <c r="T3012" s="42">
        <f>(((I3012/60)/60)/24)+DATE(1970,1,1)</f>
        <v>42056.832395833335</v>
      </c>
    </row>
    <row r="3013" spans="1:20" customFormat="1" ht="43.5" x14ac:dyDescent="0.35">
      <c r="A3013" s="9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3" t="s">
        <v>8219</v>
      </c>
      <c r="G3013" s="3" t="s">
        <v>8227</v>
      </c>
      <c r="H3013" s="3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3" t="s">
        <v>8303</v>
      </c>
      <c r="O3013" s="12">
        <f>E3013/D3013</f>
        <v>1.2366666666666666</v>
      </c>
      <c r="P3013" s="22">
        <f>IF(ISERROR(E3013/L3013),0,E3013/L3013)</f>
        <v>14.84</v>
      </c>
      <c r="Q3013" s="1" t="s">
        <v>8344</v>
      </c>
      <c r="R3013" s="39" t="s">
        <v>8346</v>
      </c>
      <c r="S3013" s="41">
        <f>(((J3013/60)/60)/24)+DATE(1970,1,1)</f>
        <v>42334.468935185185</v>
      </c>
      <c r="T3013" s="42">
        <f>(((I3013/60)/60)/24)+DATE(1970,1,1)</f>
        <v>42361.957638888889</v>
      </c>
    </row>
    <row r="3014" spans="1:20" customFormat="1" ht="43.5" x14ac:dyDescent="0.35">
      <c r="A3014" s="9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3" t="s">
        <v>8219</v>
      </c>
      <c r="G3014" s="3" t="s">
        <v>8224</v>
      </c>
      <c r="H3014" s="3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3" t="s">
        <v>8303</v>
      </c>
      <c r="O3014" s="12">
        <f>E3014/D3014</f>
        <v>1.1712499999999999</v>
      </c>
      <c r="P3014" s="22">
        <f>IF(ISERROR(E3014/L3014),0,E3014/L3014)</f>
        <v>85.181818181818187</v>
      </c>
      <c r="Q3014" s="1" t="s">
        <v>8344</v>
      </c>
      <c r="R3014" s="39" t="s">
        <v>8346</v>
      </c>
      <c r="S3014" s="41">
        <f>(((J3014/60)/60)/24)+DATE(1970,1,1)</f>
        <v>42024.702893518523</v>
      </c>
      <c r="T3014" s="42">
        <f>(((I3014/60)/60)/24)+DATE(1970,1,1)</f>
        <v>42045.702893518523</v>
      </c>
    </row>
    <row r="3015" spans="1:20" customFormat="1" ht="43.5" x14ac:dyDescent="0.35">
      <c r="A3015" s="9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3" t="s">
        <v>8219</v>
      </c>
      <c r="G3015" s="3" t="s">
        <v>8224</v>
      </c>
      <c r="H3015" s="3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3" t="s">
        <v>8303</v>
      </c>
      <c r="O3015" s="12">
        <f>E3015/D3015</f>
        <v>1.5696000000000001</v>
      </c>
      <c r="P3015" s="22">
        <f>IF(ISERROR(E3015/L3015),0,E3015/L3015)</f>
        <v>146.69158878504672</v>
      </c>
      <c r="Q3015" s="1" t="s">
        <v>8344</v>
      </c>
      <c r="R3015" s="39" t="s">
        <v>8346</v>
      </c>
      <c r="S3015" s="41">
        <f>(((J3015/60)/60)/24)+DATE(1970,1,1)</f>
        <v>42146.836215277777</v>
      </c>
      <c r="T3015" s="42">
        <f>(((I3015/60)/60)/24)+DATE(1970,1,1)</f>
        <v>42176.836215277777</v>
      </c>
    </row>
    <row r="3016" spans="1:20" customFormat="1" ht="43.5" x14ac:dyDescent="0.35">
      <c r="A3016" s="9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3" t="s">
        <v>8219</v>
      </c>
      <c r="G3016" s="3" t="s">
        <v>8224</v>
      </c>
      <c r="H3016" s="3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3" t="s">
        <v>8303</v>
      </c>
      <c r="O3016" s="12">
        <f>E3016/D3016</f>
        <v>1.13104</v>
      </c>
      <c r="P3016" s="22">
        <f>IF(ISERROR(E3016/L3016),0,E3016/L3016)</f>
        <v>50.764811490125673</v>
      </c>
      <c r="Q3016" s="1" t="s">
        <v>8344</v>
      </c>
      <c r="R3016" s="39" t="s">
        <v>8346</v>
      </c>
      <c r="S3016" s="41">
        <f>(((J3016/60)/60)/24)+DATE(1970,1,1)</f>
        <v>41920.123611111114</v>
      </c>
      <c r="T3016" s="42">
        <f>(((I3016/60)/60)/24)+DATE(1970,1,1)</f>
        <v>41948.208333333336</v>
      </c>
    </row>
    <row r="3017" spans="1:20" customFormat="1" ht="43.5" x14ac:dyDescent="0.35">
      <c r="A3017" s="9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3" t="s">
        <v>8219</v>
      </c>
      <c r="G3017" s="3" t="s">
        <v>8224</v>
      </c>
      <c r="H3017" s="3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3" t="s">
        <v>8303</v>
      </c>
      <c r="O3017" s="12">
        <f>E3017/D3017</f>
        <v>1.0317647058823529</v>
      </c>
      <c r="P3017" s="22">
        <f>IF(ISERROR(E3017/L3017),0,E3017/L3017)</f>
        <v>87.7</v>
      </c>
      <c r="Q3017" s="1" t="s">
        <v>8344</v>
      </c>
      <c r="R3017" s="39" t="s">
        <v>8346</v>
      </c>
      <c r="S3017" s="41">
        <f>(((J3017/60)/60)/24)+DATE(1970,1,1)</f>
        <v>41785.72729166667</v>
      </c>
      <c r="T3017" s="42">
        <f>(((I3017/60)/60)/24)+DATE(1970,1,1)</f>
        <v>41801.166666666664</v>
      </c>
    </row>
    <row r="3018" spans="1:20" customFormat="1" ht="43.5" x14ac:dyDescent="0.35">
      <c r="A3018" s="9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3" t="s">
        <v>8219</v>
      </c>
      <c r="G3018" s="3" t="s">
        <v>8224</v>
      </c>
      <c r="H3018" s="3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3" t="s">
        <v>8303</v>
      </c>
      <c r="O3018" s="12">
        <f>E3018/D3018</f>
        <v>1.0261176470588236</v>
      </c>
      <c r="P3018" s="22">
        <f>IF(ISERROR(E3018/L3018),0,E3018/L3018)</f>
        <v>242.27777777777777</v>
      </c>
      <c r="Q3018" s="1" t="s">
        <v>8344</v>
      </c>
      <c r="R3018" s="39" t="s">
        <v>8346</v>
      </c>
      <c r="S3018" s="41">
        <f>(((J3018/60)/60)/24)+DATE(1970,1,1)</f>
        <v>41778.548055555555</v>
      </c>
      <c r="T3018" s="42">
        <f>(((I3018/60)/60)/24)+DATE(1970,1,1)</f>
        <v>41838.548055555555</v>
      </c>
    </row>
    <row r="3019" spans="1:20" customFormat="1" ht="43.5" x14ac:dyDescent="0.35">
      <c r="A3019" s="9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3" t="s">
        <v>8219</v>
      </c>
      <c r="G3019" s="3" t="s">
        <v>8224</v>
      </c>
      <c r="H3019" s="3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3" t="s">
        <v>8303</v>
      </c>
      <c r="O3019" s="12">
        <f>E3019/D3019</f>
        <v>1.0584090909090909</v>
      </c>
      <c r="P3019" s="22">
        <f>IF(ISERROR(E3019/L3019),0,E3019/L3019)</f>
        <v>146.44654088050314</v>
      </c>
      <c r="Q3019" s="1" t="s">
        <v>8344</v>
      </c>
      <c r="R3019" s="39" t="s">
        <v>8346</v>
      </c>
      <c r="S3019" s="41">
        <f>(((J3019/60)/60)/24)+DATE(1970,1,1)</f>
        <v>41841.850034722222</v>
      </c>
      <c r="T3019" s="42">
        <f>(((I3019/60)/60)/24)+DATE(1970,1,1)</f>
        <v>41871.850034722222</v>
      </c>
    </row>
    <row r="3020" spans="1:20" customFormat="1" ht="43.5" x14ac:dyDescent="0.35">
      <c r="A3020" s="9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3" t="s">
        <v>8219</v>
      </c>
      <c r="G3020" s="3" t="s">
        <v>8230</v>
      </c>
      <c r="H3020" s="3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3" t="s">
        <v>8303</v>
      </c>
      <c r="O3020" s="12">
        <f>E3020/D3020</f>
        <v>1.0071428571428571</v>
      </c>
      <c r="P3020" s="22">
        <f>IF(ISERROR(E3020/L3020),0,E3020/L3020)</f>
        <v>103.17073170731707</v>
      </c>
      <c r="Q3020" s="1" t="s">
        <v>8344</v>
      </c>
      <c r="R3020" s="39" t="s">
        <v>8346</v>
      </c>
      <c r="S3020" s="41">
        <f>(((J3020/60)/60)/24)+DATE(1970,1,1)</f>
        <v>42163.29833333334</v>
      </c>
      <c r="T3020" s="42">
        <f>(((I3020/60)/60)/24)+DATE(1970,1,1)</f>
        <v>42205.916666666672</v>
      </c>
    </row>
    <row r="3021" spans="1:20" customFormat="1" ht="43.5" x14ac:dyDescent="0.35">
      <c r="A3021" s="9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3" t="s">
        <v>8219</v>
      </c>
      <c r="G3021" s="3" t="s">
        <v>8224</v>
      </c>
      <c r="H3021" s="3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3" t="s">
        <v>8303</v>
      </c>
      <c r="O3021" s="12">
        <f>E3021/D3021</f>
        <v>1.2123333333333333</v>
      </c>
      <c r="P3021" s="22">
        <f>IF(ISERROR(E3021/L3021),0,E3021/L3021)</f>
        <v>80.464601769911511</v>
      </c>
      <c r="Q3021" s="1" t="s">
        <v>8344</v>
      </c>
      <c r="R3021" s="39" t="s">
        <v>8346</v>
      </c>
      <c r="S3021" s="41">
        <f>(((J3021/60)/60)/24)+DATE(1970,1,1)</f>
        <v>41758.833564814813</v>
      </c>
      <c r="T3021" s="42">
        <f>(((I3021/60)/60)/24)+DATE(1970,1,1)</f>
        <v>41786.125</v>
      </c>
    </row>
    <row r="3022" spans="1:20" customFormat="1" ht="43.5" x14ac:dyDescent="0.35">
      <c r="A3022" s="9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3" t="s">
        <v>8219</v>
      </c>
      <c r="G3022" s="3" t="s">
        <v>8224</v>
      </c>
      <c r="H3022" s="3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3" t="s">
        <v>8303</v>
      </c>
      <c r="O3022" s="12">
        <f>E3022/D3022</f>
        <v>1.0057142857142858</v>
      </c>
      <c r="P3022" s="22">
        <f>IF(ISERROR(E3022/L3022),0,E3022/L3022)</f>
        <v>234.66666666666666</v>
      </c>
      <c r="Q3022" s="1" t="s">
        <v>8344</v>
      </c>
      <c r="R3022" s="39" t="s">
        <v>8346</v>
      </c>
      <c r="S3022" s="41">
        <f>(((J3022/60)/60)/24)+DATE(1970,1,1)</f>
        <v>42170.846446759257</v>
      </c>
      <c r="T3022" s="42">
        <f>(((I3022/60)/60)/24)+DATE(1970,1,1)</f>
        <v>42230.846446759257</v>
      </c>
    </row>
    <row r="3023" spans="1:20" customFormat="1" ht="43.5" x14ac:dyDescent="0.35">
      <c r="A3023" s="9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3" t="s">
        <v>8219</v>
      </c>
      <c r="G3023" s="3" t="s">
        <v>8224</v>
      </c>
      <c r="H3023" s="3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3" t="s">
        <v>8303</v>
      </c>
      <c r="O3023" s="12">
        <f>E3023/D3023</f>
        <v>1.1602222222222223</v>
      </c>
      <c r="P3023" s="22">
        <f>IF(ISERROR(E3023/L3023),0,E3023/L3023)</f>
        <v>50.689320388349515</v>
      </c>
      <c r="Q3023" s="1" t="s">
        <v>8344</v>
      </c>
      <c r="R3023" s="39" t="s">
        <v>8346</v>
      </c>
      <c r="S3023" s="41">
        <f>(((J3023/60)/60)/24)+DATE(1970,1,1)</f>
        <v>42660.618854166663</v>
      </c>
      <c r="T3023" s="42">
        <f>(((I3023/60)/60)/24)+DATE(1970,1,1)</f>
        <v>42696.249305555553</v>
      </c>
    </row>
    <row r="3024" spans="1:20" customFormat="1" ht="43.5" x14ac:dyDescent="0.35">
      <c r="A3024" s="9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3" t="s">
        <v>8219</v>
      </c>
      <c r="G3024" s="3" t="s">
        <v>8224</v>
      </c>
      <c r="H3024" s="3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3" t="s">
        <v>8303</v>
      </c>
      <c r="O3024" s="12">
        <f>E3024/D3024</f>
        <v>1.0087999999999999</v>
      </c>
      <c r="P3024" s="22">
        <f>IF(ISERROR(E3024/L3024),0,E3024/L3024)</f>
        <v>162.70967741935485</v>
      </c>
      <c r="Q3024" s="1" t="s">
        <v>8344</v>
      </c>
      <c r="R3024" s="39" t="s">
        <v>8346</v>
      </c>
      <c r="S3024" s="41">
        <f>(((J3024/60)/60)/24)+DATE(1970,1,1)</f>
        <v>42564.95380787037</v>
      </c>
      <c r="T3024" s="42">
        <f>(((I3024/60)/60)/24)+DATE(1970,1,1)</f>
        <v>42609.95380787037</v>
      </c>
    </row>
    <row r="3025" spans="1:20" customFormat="1" ht="43.5" x14ac:dyDescent="0.35">
      <c r="A3025" s="9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3" t="s">
        <v>8219</v>
      </c>
      <c r="G3025" s="3" t="s">
        <v>8225</v>
      </c>
      <c r="H3025" s="3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3" t="s">
        <v>8303</v>
      </c>
      <c r="O3025" s="12">
        <f>E3025/D3025</f>
        <v>1.03</v>
      </c>
      <c r="P3025" s="22">
        <f>IF(ISERROR(E3025/L3025),0,E3025/L3025)</f>
        <v>120.16666666666667</v>
      </c>
      <c r="Q3025" s="1" t="s">
        <v>8344</v>
      </c>
      <c r="R3025" s="39" t="s">
        <v>8346</v>
      </c>
      <c r="S3025" s="41">
        <f>(((J3025/60)/60)/24)+DATE(1970,1,1)</f>
        <v>42121.675763888896</v>
      </c>
      <c r="T3025" s="42">
        <f>(((I3025/60)/60)/24)+DATE(1970,1,1)</f>
        <v>42166.675763888896</v>
      </c>
    </row>
    <row r="3026" spans="1:20" customFormat="1" ht="43.5" x14ac:dyDescent="0.35">
      <c r="A3026" s="9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3" t="s">
        <v>8219</v>
      </c>
      <c r="G3026" s="3" t="s">
        <v>8224</v>
      </c>
      <c r="H3026" s="3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3" t="s">
        <v>8303</v>
      </c>
      <c r="O3026" s="12">
        <f>E3026/D3026</f>
        <v>2.4641999999999999</v>
      </c>
      <c r="P3026" s="22">
        <f>IF(ISERROR(E3026/L3026),0,E3026/L3026)</f>
        <v>67.697802197802204</v>
      </c>
      <c r="Q3026" s="1" t="s">
        <v>8344</v>
      </c>
      <c r="R3026" s="39" t="s">
        <v>8346</v>
      </c>
      <c r="S3026" s="41">
        <f>(((J3026/60)/60)/24)+DATE(1970,1,1)</f>
        <v>41158.993923611109</v>
      </c>
      <c r="T3026" s="42">
        <f>(((I3026/60)/60)/24)+DATE(1970,1,1)</f>
        <v>41188.993923611109</v>
      </c>
    </row>
    <row r="3027" spans="1:20" customFormat="1" ht="29" x14ac:dyDescent="0.35">
      <c r="A3027" s="9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3" t="s">
        <v>8219</v>
      </c>
      <c r="G3027" s="3" t="s">
        <v>8225</v>
      </c>
      <c r="H3027" s="3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3" t="s">
        <v>8303</v>
      </c>
      <c r="O3027" s="12">
        <f>E3027/D3027</f>
        <v>3.0219999999999998</v>
      </c>
      <c r="P3027" s="22">
        <f>IF(ISERROR(E3027/L3027),0,E3027/L3027)</f>
        <v>52.103448275862071</v>
      </c>
      <c r="Q3027" s="1" t="s">
        <v>8344</v>
      </c>
      <c r="R3027" s="39" t="s">
        <v>8346</v>
      </c>
      <c r="S3027" s="41">
        <f>(((J3027/60)/60)/24)+DATE(1970,1,1)</f>
        <v>41761.509409722225</v>
      </c>
      <c r="T3027" s="42">
        <f>(((I3027/60)/60)/24)+DATE(1970,1,1)</f>
        <v>41789.666666666664</v>
      </c>
    </row>
    <row r="3028" spans="1:20" customFormat="1" ht="43.5" x14ac:dyDescent="0.35">
      <c r="A3028" s="9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3" t="s">
        <v>8219</v>
      </c>
      <c r="G3028" s="3" t="s">
        <v>8225</v>
      </c>
      <c r="H3028" s="3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3" t="s">
        <v>8303</v>
      </c>
      <c r="O3028" s="12">
        <f>E3028/D3028</f>
        <v>1.4333333333333333</v>
      </c>
      <c r="P3028" s="22">
        <f>IF(ISERROR(E3028/L3028),0,E3028/L3028)</f>
        <v>51.6</v>
      </c>
      <c r="Q3028" s="1" t="s">
        <v>8344</v>
      </c>
      <c r="R3028" s="39" t="s">
        <v>8346</v>
      </c>
      <c r="S3028" s="41">
        <f>(((J3028/60)/60)/24)+DATE(1970,1,1)</f>
        <v>42783.459398148145</v>
      </c>
      <c r="T3028" s="42">
        <f>(((I3028/60)/60)/24)+DATE(1970,1,1)</f>
        <v>42797.459398148145</v>
      </c>
    </row>
    <row r="3029" spans="1:20" customFormat="1" ht="29" x14ac:dyDescent="0.35">
      <c r="A3029" s="9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3" t="s">
        <v>8219</v>
      </c>
      <c r="G3029" s="3" t="s">
        <v>8224</v>
      </c>
      <c r="H3029" s="3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3" t="s">
        <v>8303</v>
      </c>
      <c r="O3029" s="12">
        <f>E3029/D3029</f>
        <v>1.3144</v>
      </c>
      <c r="P3029" s="22">
        <f>IF(ISERROR(E3029/L3029),0,E3029/L3029)</f>
        <v>164.3</v>
      </c>
      <c r="Q3029" s="1" t="s">
        <v>8344</v>
      </c>
      <c r="R3029" s="39" t="s">
        <v>8346</v>
      </c>
      <c r="S3029" s="41">
        <f>(((J3029/60)/60)/24)+DATE(1970,1,1)</f>
        <v>42053.704293981486</v>
      </c>
      <c r="T3029" s="42">
        <f>(((I3029/60)/60)/24)+DATE(1970,1,1)</f>
        <v>42083.662627314814</v>
      </c>
    </row>
    <row r="3030" spans="1:20" customFormat="1" ht="29" x14ac:dyDescent="0.35">
      <c r="A3030" s="9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3" t="s">
        <v>8219</v>
      </c>
      <c r="G3030" s="3" t="s">
        <v>8224</v>
      </c>
      <c r="H3030" s="3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3" t="s">
        <v>8303</v>
      </c>
      <c r="O3030" s="12">
        <f>E3030/D3030</f>
        <v>1.6801999999999999</v>
      </c>
      <c r="P3030" s="22">
        <f>IF(ISERROR(E3030/L3030),0,E3030/L3030)</f>
        <v>84.858585858585855</v>
      </c>
      <c r="Q3030" s="1" t="s">
        <v>8344</v>
      </c>
      <c r="R3030" s="39" t="s">
        <v>8346</v>
      </c>
      <c r="S3030" s="41">
        <f>(((J3030/60)/60)/24)+DATE(1970,1,1)</f>
        <v>42567.264178240745</v>
      </c>
      <c r="T3030" s="42">
        <f>(((I3030/60)/60)/24)+DATE(1970,1,1)</f>
        <v>42597.264178240745</v>
      </c>
    </row>
    <row r="3031" spans="1:20" customFormat="1" ht="43.5" x14ac:dyDescent="0.35">
      <c r="A3031" s="9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3" t="s">
        <v>8219</v>
      </c>
      <c r="G3031" s="3" t="s">
        <v>8224</v>
      </c>
      <c r="H3031" s="3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3" t="s">
        <v>8303</v>
      </c>
      <c r="O3031" s="12">
        <f>E3031/D3031</f>
        <v>1.0967666666666667</v>
      </c>
      <c r="P3031" s="22">
        <f>IF(ISERROR(E3031/L3031),0,E3031/L3031)</f>
        <v>94.548850574712645</v>
      </c>
      <c r="Q3031" s="1" t="s">
        <v>8344</v>
      </c>
      <c r="R3031" s="39" t="s">
        <v>8346</v>
      </c>
      <c r="S3031" s="41">
        <f>(((J3031/60)/60)/24)+DATE(1970,1,1)</f>
        <v>41932.708877314813</v>
      </c>
      <c r="T3031" s="42">
        <f>(((I3031/60)/60)/24)+DATE(1970,1,1)</f>
        <v>41961.190972222219</v>
      </c>
    </row>
    <row r="3032" spans="1:20" customFormat="1" ht="43.5" x14ac:dyDescent="0.35">
      <c r="A3032" s="9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3" t="s">
        <v>8219</v>
      </c>
      <c r="G3032" s="3" t="s">
        <v>8224</v>
      </c>
      <c r="H3032" s="3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3" t="s">
        <v>8303</v>
      </c>
      <c r="O3032" s="12">
        <f>E3032/D3032</f>
        <v>1.0668571428571429</v>
      </c>
      <c r="P3032" s="22">
        <f>IF(ISERROR(E3032/L3032),0,E3032/L3032)</f>
        <v>45.536585365853661</v>
      </c>
      <c r="Q3032" s="1" t="s">
        <v>8344</v>
      </c>
      <c r="R3032" s="39" t="s">
        <v>8346</v>
      </c>
      <c r="S3032" s="41">
        <f>(((J3032/60)/60)/24)+DATE(1970,1,1)</f>
        <v>42233.747349537036</v>
      </c>
      <c r="T3032" s="42">
        <f>(((I3032/60)/60)/24)+DATE(1970,1,1)</f>
        <v>42263.747349537036</v>
      </c>
    </row>
    <row r="3033" spans="1:20" customFormat="1" ht="58" x14ac:dyDescent="0.35">
      <c r="A3033" s="9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3" t="s">
        <v>8219</v>
      </c>
      <c r="G3033" s="3" t="s">
        <v>8224</v>
      </c>
      <c r="H3033" s="3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3" t="s">
        <v>8303</v>
      </c>
      <c r="O3033" s="12">
        <f>E3033/D3033</f>
        <v>1</v>
      </c>
      <c r="P3033" s="22">
        <f>IF(ISERROR(E3033/L3033),0,E3033/L3033)</f>
        <v>51.724137931034484</v>
      </c>
      <c r="Q3033" s="1" t="s">
        <v>8344</v>
      </c>
      <c r="R3033" s="39" t="s">
        <v>8346</v>
      </c>
      <c r="S3033" s="41">
        <f>(((J3033/60)/60)/24)+DATE(1970,1,1)</f>
        <v>42597.882488425923</v>
      </c>
      <c r="T3033" s="42">
        <f>(((I3033/60)/60)/24)+DATE(1970,1,1)</f>
        <v>42657.882488425923</v>
      </c>
    </row>
    <row r="3034" spans="1:20" customFormat="1" ht="43.5" x14ac:dyDescent="0.35">
      <c r="A3034" s="9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3" t="s">
        <v>8219</v>
      </c>
      <c r="G3034" s="3" t="s">
        <v>8224</v>
      </c>
      <c r="H3034" s="3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3" t="s">
        <v>8303</v>
      </c>
      <c r="O3034" s="12">
        <f>E3034/D3034</f>
        <v>1.272</v>
      </c>
      <c r="P3034" s="22">
        <f>IF(ISERROR(E3034/L3034),0,E3034/L3034)</f>
        <v>50.88</v>
      </c>
      <c r="Q3034" s="1" t="s">
        <v>8344</v>
      </c>
      <c r="R3034" s="39" t="s">
        <v>8346</v>
      </c>
      <c r="S3034" s="41">
        <f>(((J3034/60)/60)/24)+DATE(1970,1,1)</f>
        <v>42228.044664351852</v>
      </c>
      <c r="T3034" s="42">
        <f>(((I3034/60)/60)/24)+DATE(1970,1,1)</f>
        <v>42258.044664351852</v>
      </c>
    </row>
    <row r="3035" spans="1:20" customFormat="1" ht="43.5" x14ac:dyDescent="0.35">
      <c r="A3035" s="9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3" t="s">
        <v>8219</v>
      </c>
      <c r="G3035" s="3" t="s">
        <v>8224</v>
      </c>
      <c r="H3035" s="3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3" t="s">
        <v>8303</v>
      </c>
      <c r="O3035" s="12">
        <f>E3035/D3035</f>
        <v>1.4653333333333334</v>
      </c>
      <c r="P3035" s="22">
        <f>IF(ISERROR(E3035/L3035),0,E3035/L3035)</f>
        <v>191.13043478260869</v>
      </c>
      <c r="Q3035" s="1" t="s">
        <v>8344</v>
      </c>
      <c r="R3035" s="39" t="s">
        <v>8346</v>
      </c>
      <c r="S3035" s="41">
        <f>(((J3035/60)/60)/24)+DATE(1970,1,1)</f>
        <v>42570.110243055555</v>
      </c>
      <c r="T3035" s="42">
        <f>(((I3035/60)/60)/24)+DATE(1970,1,1)</f>
        <v>42600.110243055555</v>
      </c>
    </row>
    <row r="3036" spans="1:20" customFormat="1" ht="58" x14ac:dyDescent="0.35">
      <c r="A3036" s="9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3" t="s">
        <v>8219</v>
      </c>
      <c r="G3036" s="3" t="s">
        <v>8224</v>
      </c>
      <c r="H3036" s="3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3" t="s">
        <v>8303</v>
      </c>
      <c r="O3036" s="12">
        <f>E3036/D3036</f>
        <v>1.1253599999999999</v>
      </c>
      <c r="P3036" s="22">
        <f>IF(ISERROR(E3036/L3036),0,E3036/L3036)</f>
        <v>89.314285714285717</v>
      </c>
      <c r="Q3036" s="1" t="s">
        <v>8344</v>
      </c>
      <c r="R3036" s="39" t="s">
        <v>8346</v>
      </c>
      <c r="S3036" s="41">
        <f>(((J3036/60)/60)/24)+DATE(1970,1,1)</f>
        <v>42644.535358796296</v>
      </c>
      <c r="T3036" s="42">
        <f>(((I3036/60)/60)/24)+DATE(1970,1,1)</f>
        <v>42675.165972222225</v>
      </c>
    </row>
    <row r="3037" spans="1:20" customFormat="1" ht="29" x14ac:dyDescent="0.35">
      <c r="A3037" s="9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3" t="s">
        <v>8219</v>
      </c>
      <c r="G3037" s="3" t="s">
        <v>8224</v>
      </c>
      <c r="H3037" s="3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3" t="s">
        <v>8303</v>
      </c>
      <c r="O3037" s="12">
        <f>E3037/D3037</f>
        <v>1.0878684000000001</v>
      </c>
      <c r="P3037" s="22">
        <f>IF(ISERROR(E3037/L3037),0,E3037/L3037)</f>
        <v>88.588631921824103</v>
      </c>
      <c r="Q3037" s="1" t="s">
        <v>8344</v>
      </c>
      <c r="R3037" s="39" t="s">
        <v>8346</v>
      </c>
      <c r="S3037" s="41">
        <f>(((J3037/60)/60)/24)+DATE(1970,1,1)</f>
        <v>41368.560289351852</v>
      </c>
      <c r="T3037" s="42">
        <f>(((I3037/60)/60)/24)+DATE(1970,1,1)</f>
        <v>41398.560289351852</v>
      </c>
    </row>
    <row r="3038" spans="1:20" customFormat="1" ht="43.5" x14ac:dyDescent="0.35">
      <c r="A3038" s="9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3" t="s">
        <v>8219</v>
      </c>
      <c r="G3038" s="3" t="s">
        <v>8224</v>
      </c>
      <c r="H3038" s="3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3" t="s">
        <v>8303</v>
      </c>
      <c r="O3038" s="12">
        <f>E3038/D3038</f>
        <v>1.26732</v>
      </c>
      <c r="P3038" s="22">
        <f>IF(ISERROR(E3038/L3038),0,E3038/L3038)</f>
        <v>96.300911854103347</v>
      </c>
      <c r="Q3038" s="1" t="s">
        <v>8344</v>
      </c>
      <c r="R3038" s="39" t="s">
        <v>8346</v>
      </c>
      <c r="S3038" s="41">
        <f>(((J3038/60)/60)/24)+DATE(1970,1,1)</f>
        <v>41466.785231481481</v>
      </c>
      <c r="T3038" s="42">
        <f>(((I3038/60)/60)/24)+DATE(1970,1,1)</f>
        <v>41502.499305555553</v>
      </c>
    </row>
    <row r="3039" spans="1:20" customFormat="1" ht="58" x14ac:dyDescent="0.35">
      <c r="A3039" s="9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3" t="s">
        <v>8219</v>
      </c>
      <c r="G3039" s="3" t="s">
        <v>8224</v>
      </c>
      <c r="H3039" s="3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3" t="s">
        <v>8303</v>
      </c>
      <c r="O3039" s="12">
        <f>E3039/D3039</f>
        <v>2.1320000000000001</v>
      </c>
      <c r="P3039" s="22">
        <f>IF(ISERROR(E3039/L3039),0,E3039/L3039)</f>
        <v>33.3125</v>
      </c>
      <c r="Q3039" s="1" t="s">
        <v>8344</v>
      </c>
      <c r="R3039" s="39" t="s">
        <v>8346</v>
      </c>
      <c r="S3039" s="41">
        <f>(((J3039/60)/60)/24)+DATE(1970,1,1)</f>
        <v>40378.893206018518</v>
      </c>
      <c r="T3039" s="42">
        <f>(((I3039/60)/60)/24)+DATE(1970,1,1)</f>
        <v>40453.207638888889</v>
      </c>
    </row>
    <row r="3040" spans="1:20" customFormat="1" ht="43.5" x14ac:dyDescent="0.35">
      <c r="A3040" s="9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3" t="s">
        <v>8219</v>
      </c>
      <c r="G3040" s="3" t="s">
        <v>8224</v>
      </c>
      <c r="H3040" s="3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3" t="s">
        <v>8303</v>
      </c>
      <c r="O3040" s="12">
        <f>E3040/D3040</f>
        <v>1.0049999999999999</v>
      </c>
      <c r="P3040" s="22">
        <f>IF(ISERROR(E3040/L3040),0,E3040/L3040)</f>
        <v>37.222222222222221</v>
      </c>
      <c r="Q3040" s="1" t="s">
        <v>8344</v>
      </c>
      <c r="R3040" s="39" t="s">
        <v>8346</v>
      </c>
      <c r="S3040" s="41">
        <f>(((J3040/60)/60)/24)+DATE(1970,1,1)</f>
        <v>42373.252280092594</v>
      </c>
      <c r="T3040" s="42">
        <f>(((I3040/60)/60)/24)+DATE(1970,1,1)</f>
        <v>42433.252280092594</v>
      </c>
    </row>
    <row r="3041" spans="1:20" customFormat="1" ht="43.5" x14ac:dyDescent="0.35">
      <c r="A3041" s="9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3" t="s">
        <v>8219</v>
      </c>
      <c r="G3041" s="3" t="s">
        <v>8224</v>
      </c>
      <c r="H3041" s="3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3" t="s">
        <v>8303</v>
      </c>
      <c r="O3041" s="12">
        <f>E3041/D3041</f>
        <v>1.0871389999999999</v>
      </c>
      <c r="P3041" s="22">
        <f>IF(ISERROR(E3041/L3041),0,E3041/L3041)</f>
        <v>92.130423728813554</v>
      </c>
      <c r="Q3041" s="1" t="s">
        <v>8344</v>
      </c>
      <c r="R3041" s="39" t="s">
        <v>8346</v>
      </c>
      <c r="S3041" s="41">
        <f>(((J3041/60)/60)/24)+DATE(1970,1,1)</f>
        <v>41610.794421296298</v>
      </c>
      <c r="T3041" s="42">
        <f>(((I3041/60)/60)/24)+DATE(1970,1,1)</f>
        <v>41637.332638888889</v>
      </c>
    </row>
    <row r="3042" spans="1:20" customFormat="1" ht="43.5" x14ac:dyDescent="0.35">
      <c r="A3042" s="9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3" t="s">
        <v>8219</v>
      </c>
      <c r="G3042" s="3" t="s">
        <v>8224</v>
      </c>
      <c r="H3042" s="3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3" t="s">
        <v>8303</v>
      </c>
      <c r="O3042" s="12">
        <f>E3042/D3042</f>
        <v>1.075</v>
      </c>
      <c r="P3042" s="22">
        <f>IF(ISERROR(E3042/L3042),0,E3042/L3042)</f>
        <v>76.785714285714292</v>
      </c>
      <c r="Q3042" s="1" t="s">
        <v>8344</v>
      </c>
      <c r="R3042" s="39" t="s">
        <v>8346</v>
      </c>
      <c r="S3042" s="41">
        <f>(((J3042/60)/60)/24)+DATE(1970,1,1)</f>
        <v>42177.791909722218</v>
      </c>
      <c r="T3042" s="42">
        <f>(((I3042/60)/60)/24)+DATE(1970,1,1)</f>
        <v>42181.958333333328</v>
      </c>
    </row>
    <row r="3043" spans="1:20" customFormat="1" ht="29" x14ac:dyDescent="0.35">
      <c r="A3043" s="9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3" t="s">
        <v>8219</v>
      </c>
      <c r="G3043" s="3" t="s">
        <v>8224</v>
      </c>
      <c r="H3043" s="3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3" t="s">
        <v>8303</v>
      </c>
      <c r="O3043" s="12">
        <f>E3043/D3043</f>
        <v>1.1048192771084338</v>
      </c>
      <c r="P3043" s="22">
        <f>IF(ISERROR(E3043/L3043),0,E3043/L3043)</f>
        <v>96.526315789473685</v>
      </c>
      <c r="Q3043" s="1" t="s">
        <v>8344</v>
      </c>
      <c r="R3043" s="39" t="s">
        <v>8346</v>
      </c>
      <c r="S3043" s="41">
        <f>(((J3043/60)/60)/24)+DATE(1970,1,1)</f>
        <v>42359.868611111116</v>
      </c>
      <c r="T3043" s="42">
        <f>(((I3043/60)/60)/24)+DATE(1970,1,1)</f>
        <v>42389.868611111116</v>
      </c>
    </row>
    <row r="3044" spans="1:20" customFormat="1" ht="43.5" x14ac:dyDescent="0.35">
      <c r="A3044" s="9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3" t="s">
        <v>8219</v>
      </c>
      <c r="G3044" s="3" t="s">
        <v>8225</v>
      </c>
      <c r="H3044" s="3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3" t="s">
        <v>8303</v>
      </c>
      <c r="O3044" s="12">
        <f>E3044/D3044</f>
        <v>1.28</v>
      </c>
      <c r="P3044" s="22">
        <f>IF(ISERROR(E3044/L3044),0,E3044/L3044)</f>
        <v>51.891891891891895</v>
      </c>
      <c r="Q3044" s="1" t="s">
        <v>8344</v>
      </c>
      <c r="R3044" s="39" t="s">
        <v>8346</v>
      </c>
      <c r="S3044" s="41">
        <f>(((J3044/60)/60)/24)+DATE(1970,1,1)</f>
        <v>42253.688043981485</v>
      </c>
      <c r="T3044" s="42">
        <f>(((I3044/60)/60)/24)+DATE(1970,1,1)</f>
        <v>42283.688043981485</v>
      </c>
    </row>
    <row r="3045" spans="1:20" customFormat="1" ht="43.5" x14ac:dyDescent="0.35">
      <c r="A3045" s="9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3" t="s">
        <v>8219</v>
      </c>
      <c r="G3045" s="3" t="s">
        <v>8229</v>
      </c>
      <c r="H3045" s="3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3" t="s">
        <v>8303</v>
      </c>
      <c r="O3045" s="12">
        <f>E3045/D3045</f>
        <v>1.1000666666666667</v>
      </c>
      <c r="P3045" s="22">
        <f>IF(ISERROR(E3045/L3045),0,E3045/L3045)</f>
        <v>128.9140625</v>
      </c>
      <c r="Q3045" s="1" t="s">
        <v>8344</v>
      </c>
      <c r="R3045" s="39" t="s">
        <v>8346</v>
      </c>
      <c r="S3045" s="41">
        <f>(((J3045/60)/60)/24)+DATE(1970,1,1)</f>
        <v>42083.070590277777</v>
      </c>
      <c r="T3045" s="42">
        <f>(((I3045/60)/60)/24)+DATE(1970,1,1)</f>
        <v>42110.118055555555</v>
      </c>
    </row>
    <row r="3046" spans="1:20" customFormat="1" ht="43.5" x14ac:dyDescent="0.35">
      <c r="A3046" s="9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3" t="s">
        <v>8219</v>
      </c>
      <c r="G3046" s="3" t="s">
        <v>8224</v>
      </c>
      <c r="H3046" s="3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3" t="s">
        <v>8303</v>
      </c>
      <c r="O3046" s="12">
        <f>E3046/D3046</f>
        <v>1.0934166666666667</v>
      </c>
      <c r="P3046" s="22">
        <f>IF(ISERROR(E3046/L3046),0,E3046/L3046)</f>
        <v>84.108974358974365</v>
      </c>
      <c r="Q3046" s="1" t="s">
        <v>8344</v>
      </c>
      <c r="R3046" s="39" t="s">
        <v>8346</v>
      </c>
      <c r="S3046" s="41">
        <f>(((J3046/60)/60)/24)+DATE(1970,1,1)</f>
        <v>42387.7268287037</v>
      </c>
      <c r="T3046" s="42">
        <f>(((I3046/60)/60)/24)+DATE(1970,1,1)</f>
        <v>42402.7268287037</v>
      </c>
    </row>
    <row r="3047" spans="1:20" customFormat="1" ht="43.5" x14ac:dyDescent="0.35">
      <c r="A3047" s="9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3" t="s">
        <v>8219</v>
      </c>
      <c r="G3047" s="3" t="s">
        <v>8224</v>
      </c>
      <c r="H3047" s="3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3" t="s">
        <v>8303</v>
      </c>
      <c r="O3047" s="12">
        <f>E3047/D3047</f>
        <v>1.3270650000000002</v>
      </c>
      <c r="P3047" s="22">
        <f>IF(ISERROR(E3047/L3047),0,E3047/L3047)</f>
        <v>82.941562500000003</v>
      </c>
      <c r="Q3047" s="1" t="s">
        <v>8344</v>
      </c>
      <c r="R3047" s="39" t="s">
        <v>8346</v>
      </c>
      <c r="S3047" s="41">
        <f>(((J3047/60)/60)/24)+DATE(1970,1,1)</f>
        <v>41843.155729166669</v>
      </c>
      <c r="T3047" s="42">
        <f>(((I3047/60)/60)/24)+DATE(1970,1,1)</f>
        <v>41873.155729166669</v>
      </c>
    </row>
    <row r="3048" spans="1:20" customFormat="1" ht="43.5" x14ac:dyDescent="0.35">
      <c r="A3048" s="9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3" t="s">
        <v>8219</v>
      </c>
      <c r="G3048" s="3" t="s">
        <v>8224</v>
      </c>
      <c r="H3048" s="3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3" t="s">
        <v>8303</v>
      </c>
      <c r="O3048" s="12">
        <f>E3048/D3048</f>
        <v>1.9084810126582279</v>
      </c>
      <c r="P3048" s="22">
        <f>IF(ISERROR(E3048/L3048),0,E3048/L3048)</f>
        <v>259.94827586206895</v>
      </c>
      <c r="Q3048" s="1" t="s">
        <v>8344</v>
      </c>
      <c r="R3048" s="39" t="s">
        <v>8346</v>
      </c>
      <c r="S3048" s="41">
        <f>(((J3048/60)/60)/24)+DATE(1970,1,1)</f>
        <v>41862.803078703706</v>
      </c>
      <c r="T3048" s="42">
        <f>(((I3048/60)/60)/24)+DATE(1970,1,1)</f>
        <v>41892.202777777777</v>
      </c>
    </row>
    <row r="3049" spans="1:20" customFormat="1" ht="29" x14ac:dyDescent="0.35">
      <c r="A3049" s="9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3" t="s">
        <v>8219</v>
      </c>
      <c r="G3049" s="3" t="s">
        <v>8224</v>
      </c>
      <c r="H3049" s="3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3" t="s">
        <v>8303</v>
      </c>
      <c r="O3049" s="12">
        <f>E3049/D3049</f>
        <v>1.49</v>
      </c>
      <c r="P3049" s="22">
        <f>IF(ISERROR(E3049/L3049),0,E3049/L3049)</f>
        <v>37.25</v>
      </c>
      <c r="Q3049" s="1" t="s">
        <v>8344</v>
      </c>
      <c r="R3049" s="39" t="s">
        <v>8346</v>
      </c>
      <c r="S3049" s="41">
        <f>(((J3049/60)/60)/24)+DATE(1970,1,1)</f>
        <v>42443.989050925928</v>
      </c>
      <c r="T3049" s="42">
        <f>(((I3049/60)/60)/24)+DATE(1970,1,1)</f>
        <v>42487.552777777775</v>
      </c>
    </row>
    <row r="3050" spans="1:20" customFormat="1" ht="43.5" x14ac:dyDescent="0.35">
      <c r="A3050" s="9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3" t="s">
        <v>8219</v>
      </c>
      <c r="G3050" s="3" t="s">
        <v>8224</v>
      </c>
      <c r="H3050" s="3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3" t="s">
        <v>8303</v>
      </c>
      <c r="O3050" s="12">
        <f>E3050/D3050</f>
        <v>1.6639999999999999</v>
      </c>
      <c r="P3050" s="22">
        <f>IF(ISERROR(E3050/L3050),0,E3050/L3050)</f>
        <v>177.02127659574469</v>
      </c>
      <c r="Q3050" s="1" t="s">
        <v>8344</v>
      </c>
      <c r="R3050" s="39" t="s">
        <v>8346</v>
      </c>
      <c r="S3050" s="41">
        <f>(((J3050/60)/60)/24)+DATE(1970,1,1)</f>
        <v>41975.901180555549</v>
      </c>
      <c r="T3050" s="42">
        <f>(((I3050/60)/60)/24)+DATE(1970,1,1)</f>
        <v>42004.890277777777</v>
      </c>
    </row>
    <row r="3051" spans="1:20" customFormat="1" ht="43.5" x14ac:dyDescent="0.35">
      <c r="A3051" s="9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3" t="s">
        <v>8219</v>
      </c>
      <c r="G3051" s="3" t="s">
        <v>8224</v>
      </c>
      <c r="H3051" s="3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3" t="s">
        <v>8303</v>
      </c>
      <c r="O3051" s="12">
        <f>E3051/D3051</f>
        <v>1.0666666666666667</v>
      </c>
      <c r="P3051" s="22">
        <f>IF(ISERROR(E3051/L3051),0,E3051/L3051)</f>
        <v>74.074074074074076</v>
      </c>
      <c r="Q3051" s="1" t="s">
        <v>8344</v>
      </c>
      <c r="R3051" s="39" t="s">
        <v>8346</v>
      </c>
      <c r="S3051" s="41">
        <f>(((J3051/60)/60)/24)+DATE(1970,1,1)</f>
        <v>42139.014525462961</v>
      </c>
      <c r="T3051" s="42">
        <f>(((I3051/60)/60)/24)+DATE(1970,1,1)</f>
        <v>42169.014525462961</v>
      </c>
    </row>
    <row r="3052" spans="1:20" customFormat="1" ht="29" x14ac:dyDescent="0.35">
      <c r="A3052" s="9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3" t="s">
        <v>8219</v>
      </c>
      <c r="G3052" s="3" t="s">
        <v>8224</v>
      </c>
      <c r="H3052" s="3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3" t="s">
        <v>8303</v>
      </c>
      <c r="O3052" s="12">
        <f>E3052/D3052</f>
        <v>1.06</v>
      </c>
      <c r="P3052" s="22">
        <f>IF(ISERROR(E3052/L3052),0,E3052/L3052)</f>
        <v>70.666666666666671</v>
      </c>
      <c r="Q3052" s="1" t="s">
        <v>8344</v>
      </c>
      <c r="R3052" s="39" t="s">
        <v>8346</v>
      </c>
      <c r="S3052" s="41">
        <f>(((J3052/60)/60)/24)+DATE(1970,1,1)</f>
        <v>42465.16851851852</v>
      </c>
      <c r="T3052" s="42">
        <f>(((I3052/60)/60)/24)+DATE(1970,1,1)</f>
        <v>42495.16851851852</v>
      </c>
    </row>
    <row r="3053" spans="1:20" customFormat="1" ht="43.5" x14ac:dyDescent="0.35">
      <c r="A3053" s="9">
        <v>3051</v>
      </c>
      <c r="B3053" s="7" t="s">
        <v>3051</v>
      </c>
      <c r="C3053" s="7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2">
        <f>E3053/D3053</f>
        <v>0.23628571428571429</v>
      </c>
      <c r="P3053" s="22">
        <f>IF(ISERROR(E3053/L3053),0,E3053/L3053)</f>
        <v>23.62857142857143</v>
      </c>
      <c r="Q3053" s="1" t="s">
        <v>8344</v>
      </c>
      <c r="R3053" s="39" t="s">
        <v>8346</v>
      </c>
      <c r="S3053" s="41">
        <f>(((J3053/60)/60)/24)+DATE(1970,1,1)</f>
        <v>42744.416030092587</v>
      </c>
      <c r="T3053" s="42">
        <f>(((I3053/60)/60)/24)+DATE(1970,1,1)</f>
        <v>42774.416030092587</v>
      </c>
    </row>
    <row r="3054" spans="1:20" customFormat="1" ht="29" x14ac:dyDescent="0.35">
      <c r="A3054" s="9">
        <v>3052</v>
      </c>
      <c r="B3054" s="7" t="s">
        <v>3052</v>
      </c>
      <c r="C3054" s="7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2">
        <f>E3054/D3054</f>
        <v>1.5E-3</v>
      </c>
      <c r="P3054" s="22">
        <f>IF(ISERROR(E3054/L3054),0,E3054/L3054)</f>
        <v>37.5</v>
      </c>
      <c r="Q3054" s="1" t="s">
        <v>8344</v>
      </c>
      <c r="R3054" s="39" t="s">
        <v>8346</v>
      </c>
      <c r="S3054" s="41">
        <f>(((J3054/60)/60)/24)+DATE(1970,1,1)</f>
        <v>42122.670069444444</v>
      </c>
      <c r="T3054" s="42">
        <f>(((I3054/60)/60)/24)+DATE(1970,1,1)</f>
        <v>42152.665972222225</v>
      </c>
    </row>
    <row r="3055" spans="1:20" customFormat="1" ht="43.5" x14ac:dyDescent="0.35">
      <c r="A3055" s="9">
        <v>3053</v>
      </c>
      <c r="B3055" s="7" t="s">
        <v>3053</v>
      </c>
      <c r="C3055" s="7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2">
        <f>E3055/D3055</f>
        <v>4.0000000000000001E-3</v>
      </c>
      <c r="P3055" s="22">
        <f>IF(ISERROR(E3055/L3055),0,E3055/L3055)</f>
        <v>13.333333333333334</v>
      </c>
      <c r="Q3055" s="1" t="s">
        <v>8344</v>
      </c>
      <c r="R3055" s="39" t="s">
        <v>8346</v>
      </c>
      <c r="S3055" s="41">
        <f>(((J3055/60)/60)/24)+DATE(1970,1,1)</f>
        <v>41862.761724537035</v>
      </c>
      <c r="T3055" s="42">
        <f>(((I3055/60)/60)/24)+DATE(1970,1,1)</f>
        <v>41914.165972222225</v>
      </c>
    </row>
    <row r="3056" spans="1:20" customFormat="1" ht="43.5" x14ac:dyDescent="0.35">
      <c r="A3056" s="9">
        <v>3054</v>
      </c>
      <c r="B3056" s="7" t="s">
        <v>3054</v>
      </c>
      <c r="C3056" s="7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2">
        <f>E3056/D3056</f>
        <v>0</v>
      </c>
      <c r="P3056" s="22">
        <f>IF(ISERROR(E3056/L3056),0,E3056/L3056)</f>
        <v>0</v>
      </c>
      <c r="Q3056" s="1" t="s">
        <v>8344</v>
      </c>
      <c r="R3056" s="39" t="s">
        <v>8346</v>
      </c>
      <c r="S3056" s="41">
        <f>(((J3056/60)/60)/24)+DATE(1970,1,1)</f>
        <v>42027.832800925928</v>
      </c>
      <c r="T3056" s="42">
        <f>(((I3056/60)/60)/24)+DATE(1970,1,1)</f>
        <v>42065.044444444444</v>
      </c>
    </row>
    <row r="3057" spans="1:20" customFormat="1" ht="43.5" x14ac:dyDescent="0.35">
      <c r="A3057" s="9">
        <v>3055</v>
      </c>
      <c r="B3057" s="7" t="s">
        <v>3055</v>
      </c>
      <c r="C3057" s="7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2">
        <f>E3057/D3057</f>
        <v>5.0000000000000002E-5</v>
      </c>
      <c r="P3057" s="22">
        <f>IF(ISERROR(E3057/L3057),0,E3057/L3057)</f>
        <v>1</v>
      </c>
      <c r="Q3057" s="1" t="s">
        <v>8344</v>
      </c>
      <c r="R3057" s="39" t="s">
        <v>8346</v>
      </c>
      <c r="S3057" s="41">
        <f>(((J3057/60)/60)/24)+DATE(1970,1,1)</f>
        <v>41953.95821759259</v>
      </c>
      <c r="T3057" s="42">
        <f>(((I3057/60)/60)/24)+DATE(1970,1,1)</f>
        <v>42013.95821759259</v>
      </c>
    </row>
    <row r="3058" spans="1:20" customFormat="1" ht="43.5" x14ac:dyDescent="0.35">
      <c r="A3058" s="9">
        <v>3056</v>
      </c>
      <c r="B3058" s="7" t="s">
        <v>3056</v>
      </c>
      <c r="C3058" s="7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2">
        <f>E3058/D3058</f>
        <v>0</v>
      </c>
      <c r="P3058" s="22">
        <f>IF(ISERROR(E3058/L3058),0,E3058/L3058)</f>
        <v>0</v>
      </c>
      <c r="Q3058" s="1" t="s">
        <v>8344</v>
      </c>
      <c r="R3058" s="39" t="s">
        <v>8346</v>
      </c>
      <c r="S3058" s="41">
        <f>(((J3058/60)/60)/24)+DATE(1970,1,1)</f>
        <v>41851.636388888888</v>
      </c>
      <c r="T3058" s="42">
        <f>(((I3058/60)/60)/24)+DATE(1970,1,1)</f>
        <v>41911.636388888888</v>
      </c>
    </row>
    <row r="3059" spans="1:20" customFormat="1" ht="43.5" x14ac:dyDescent="0.35">
      <c r="A3059" s="9">
        <v>3057</v>
      </c>
      <c r="B3059" s="7" t="s">
        <v>3057</v>
      </c>
      <c r="C3059" s="7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2">
        <f>E3059/D3059</f>
        <v>0</v>
      </c>
      <c r="P3059" s="22">
        <f>IF(ISERROR(E3059/L3059),0,E3059/L3059)</f>
        <v>0</v>
      </c>
      <c r="Q3059" s="1" t="s">
        <v>8344</v>
      </c>
      <c r="R3059" s="39" t="s">
        <v>8346</v>
      </c>
      <c r="S3059" s="41">
        <f>(((J3059/60)/60)/24)+DATE(1970,1,1)</f>
        <v>42433.650590277779</v>
      </c>
      <c r="T3059" s="42">
        <f>(((I3059/60)/60)/24)+DATE(1970,1,1)</f>
        <v>42463.608923611115</v>
      </c>
    </row>
    <row r="3060" spans="1:20" customFormat="1" ht="43.5" x14ac:dyDescent="0.35">
      <c r="A3060" s="9">
        <v>3058</v>
      </c>
      <c r="B3060" s="7" t="s">
        <v>3058</v>
      </c>
      <c r="C3060" s="7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2">
        <f>E3060/D3060</f>
        <v>1.6666666666666666E-4</v>
      </c>
      <c r="P3060" s="22">
        <f>IF(ISERROR(E3060/L3060),0,E3060/L3060)</f>
        <v>1</v>
      </c>
      <c r="Q3060" s="1" t="s">
        <v>8344</v>
      </c>
      <c r="R3060" s="39" t="s">
        <v>8346</v>
      </c>
      <c r="S3060" s="41">
        <f>(((J3060/60)/60)/24)+DATE(1970,1,1)</f>
        <v>42460.374305555553</v>
      </c>
      <c r="T3060" s="42">
        <f>(((I3060/60)/60)/24)+DATE(1970,1,1)</f>
        <v>42510.374305555553</v>
      </c>
    </row>
    <row r="3061" spans="1:20" customFormat="1" ht="43.5" x14ac:dyDescent="0.35">
      <c r="A3061" s="9">
        <v>3059</v>
      </c>
      <c r="B3061" s="7" t="s">
        <v>3059</v>
      </c>
      <c r="C3061" s="7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2">
        <f>E3061/D3061</f>
        <v>3.0066666666666665E-2</v>
      </c>
      <c r="P3061" s="22">
        <f>IF(ISERROR(E3061/L3061),0,E3061/L3061)</f>
        <v>41</v>
      </c>
      <c r="Q3061" s="1" t="s">
        <v>8344</v>
      </c>
      <c r="R3061" s="39" t="s">
        <v>8346</v>
      </c>
      <c r="S3061" s="41">
        <f>(((J3061/60)/60)/24)+DATE(1970,1,1)</f>
        <v>41829.935717592591</v>
      </c>
      <c r="T3061" s="42">
        <f>(((I3061/60)/60)/24)+DATE(1970,1,1)</f>
        <v>41859.935717592591</v>
      </c>
    </row>
    <row r="3062" spans="1:20" customFormat="1" ht="29" x14ac:dyDescent="0.35">
      <c r="A3062" s="9">
        <v>3060</v>
      </c>
      <c r="B3062" s="7" t="s">
        <v>3060</v>
      </c>
      <c r="C3062" s="7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2">
        <f>E3062/D3062</f>
        <v>1.5227272727272728E-3</v>
      </c>
      <c r="P3062" s="22">
        <f>IF(ISERROR(E3062/L3062),0,E3062/L3062)</f>
        <v>55.833333333333336</v>
      </c>
      <c r="Q3062" s="1" t="s">
        <v>8344</v>
      </c>
      <c r="R3062" s="39" t="s">
        <v>8346</v>
      </c>
      <c r="S3062" s="41">
        <f>(((J3062/60)/60)/24)+DATE(1970,1,1)</f>
        <v>42245.274699074071</v>
      </c>
      <c r="T3062" s="42">
        <f>(((I3062/60)/60)/24)+DATE(1970,1,1)</f>
        <v>42275.274699074071</v>
      </c>
    </row>
    <row r="3063" spans="1:20" customFormat="1" x14ac:dyDescent="0.35">
      <c r="A3063" s="9">
        <v>3061</v>
      </c>
      <c r="B3063" s="7" t="s">
        <v>3061</v>
      </c>
      <c r="C3063" s="7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2">
        <f>E3063/D3063</f>
        <v>0</v>
      </c>
      <c r="P3063" s="22">
        <f>IF(ISERROR(E3063/L3063),0,E3063/L3063)</f>
        <v>0</v>
      </c>
      <c r="Q3063" s="1" t="s">
        <v>8344</v>
      </c>
      <c r="R3063" s="39" t="s">
        <v>8346</v>
      </c>
      <c r="S3063" s="41">
        <f>(((J3063/60)/60)/24)+DATE(1970,1,1)</f>
        <v>41834.784120370372</v>
      </c>
      <c r="T3063" s="42">
        <f>(((I3063/60)/60)/24)+DATE(1970,1,1)</f>
        <v>41864.784120370372</v>
      </c>
    </row>
    <row r="3064" spans="1:20" customFormat="1" ht="43.5" x14ac:dyDescent="0.35">
      <c r="A3064" s="9">
        <v>3062</v>
      </c>
      <c r="B3064" s="7" t="s">
        <v>3062</v>
      </c>
      <c r="C3064" s="7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2">
        <f>E3064/D3064</f>
        <v>0.66839999999999999</v>
      </c>
      <c r="P3064" s="22">
        <f>IF(ISERROR(E3064/L3064),0,E3064/L3064)</f>
        <v>99.761194029850742</v>
      </c>
      <c r="Q3064" s="1" t="s">
        <v>8344</v>
      </c>
      <c r="R3064" s="39" t="s">
        <v>8346</v>
      </c>
      <c r="S3064" s="41">
        <f>(((J3064/60)/60)/24)+DATE(1970,1,1)</f>
        <v>42248.535787037035</v>
      </c>
      <c r="T3064" s="42">
        <f>(((I3064/60)/60)/24)+DATE(1970,1,1)</f>
        <v>42277.75</v>
      </c>
    </row>
    <row r="3065" spans="1:20" customFormat="1" ht="29" x14ac:dyDescent="0.35">
      <c r="A3065" s="9">
        <v>3063</v>
      </c>
      <c r="B3065" s="7" t="s">
        <v>3063</v>
      </c>
      <c r="C3065" s="7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2">
        <f>E3065/D3065</f>
        <v>0.19566666666666666</v>
      </c>
      <c r="P3065" s="22">
        <f>IF(ISERROR(E3065/L3065),0,E3065/L3065)</f>
        <v>25.521739130434781</v>
      </c>
      <c r="Q3065" s="1" t="s">
        <v>8344</v>
      </c>
      <c r="R3065" s="39" t="s">
        <v>8346</v>
      </c>
      <c r="S3065" s="41">
        <f>(((J3065/60)/60)/24)+DATE(1970,1,1)</f>
        <v>42630.922893518517</v>
      </c>
      <c r="T3065" s="42">
        <f>(((I3065/60)/60)/24)+DATE(1970,1,1)</f>
        <v>42665.922893518517</v>
      </c>
    </row>
    <row r="3066" spans="1:20" customFormat="1" ht="29" x14ac:dyDescent="0.35">
      <c r="A3066" s="9">
        <v>3064</v>
      </c>
      <c r="B3066" s="7" t="s">
        <v>3064</v>
      </c>
      <c r="C3066" s="7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2">
        <f>E3066/D3066</f>
        <v>0.11294666666666667</v>
      </c>
      <c r="P3066" s="22">
        <f>IF(ISERROR(E3066/L3066),0,E3066/L3066)</f>
        <v>117.65277777777777</v>
      </c>
      <c r="Q3066" s="1" t="s">
        <v>8344</v>
      </c>
      <c r="R3066" s="39" t="s">
        <v>8346</v>
      </c>
      <c r="S3066" s="41">
        <f>(((J3066/60)/60)/24)+DATE(1970,1,1)</f>
        <v>42299.130162037036</v>
      </c>
      <c r="T3066" s="42">
        <f>(((I3066/60)/60)/24)+DATE(1970,1,1)</f>
        <v>42330.290972222225</v>
      </c>
    </row>
    <row r="3067" spans="1:20" customFormat="1" ht="43.5" x14ac:dyDescent="0.35">
      <c r="A3067" s="9">
        <v>3065</v>
      </c>
      <c r="B3067" s="7" t="s">
        <v>3065</v>
      </c>
      <c r="C3067" s="7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2">
        <f>E3067/D3067</f>
        <v>4.0000000000000002E-4</v>
      </c>
      <c r="P3067" s="22">
        <f>IF(ISERROR(E3067/L3067),0,E3067/L3067)</f>
        <v>5</v>
      </c>
      <c r="Q3067" s="1" t="s">
        <v>8344</v>
      </c>
      <c r="R3067" s="39" t="s">
        <v>8346</v>
      </c>
      <c r="S3067" s="41">
        <f>(((J3067/60)/60)/24)+DATE(1970,1,1)</f>
        <v>41825.055231481485</v>
      </c>
      <c r="T3067" s="42">
        <f>(((I3067/60)/60)/24)+DATE(1970,1,1)</f>
        <v>41850.055231481485</v>
      </c>
    </row>
    <row r="3068" spans="1:20" customFormat="1" ht="43.5" x14ac:dyDescent="0.35">
      <c r="A3068" s="9">
        <v>3066</v>
      </c>
      <c r="B3068" s="7" t="s">
        <v>3066</v>
      </c>
      <c r="C3068" s="7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2">
        <f>E3068/D3068</f>
        <v>0.11985714285714286</v>
      </c>
      <c r="P3068" s="22">
        <f>IF(ISERROR(E3068/L3068),0,E3068/L3068)</f>
        <v>2796.6666666666665</v>
      </c>
      <c r="Q3068" s="1" t="s">
        <v>8344</v>
      </c>
      <c r="R3068" s="39" t="s">
        <v>8346</v>
      </c>
      <c r="S3068" s="41">
        <f>(((J3068/60)/60)/24)+DATE(1970,1,1)</f>
        <v>42531.228437500002</v>
      </c>
      <c r="T3068" s="42">
        <f>(((I3068/60)/60)/24)+DATE(1970,1,1)</f>
        <v>42561.228437500002</v>
      </c>
    </row>
    <row r="3069" spans="1:20" customFormat="1" ht="43.5" x14ac:dyDescent="0.35">
      <c r="A3069" s="9">
        <v>3067</v>
      </c>
      <c r="B3069" s="7" t="s">
        <v>3067</v>
      </c>
      <c r="C3069" s="7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2">
        <f>E3069/D3069</f>
        <v>2.5000000000000001E-2</v>
      </c>
      <c r="P3069" s="22">
        <f>IF(ISERROR(E3069/L3069),0,E3069/L3069)</f>
        <v>200</v>
      </c>
      <c r="Q3069" s="1" t="s">
        <v>8344</v>
      </c>
      <c r="R3069" s="39" t="s">
        <v>8346</v>
      </c>
      <c r="S3069" s="41">
        <f>(((J3069/60)/60)/24)+DATE(1970,1,1)</f>
        <v>42226.938414351855</v>
      </c>
      <c r="T3069" s="42">
        <f>(((I3069/60)/60)/24)+DATE(1970,1,1)</f>
        <v>42256.938414351855</v>
      </c>
    </row>
    <row r="3070" spans="1:20" customFormat="1" ht="43.5" x14ac:dyDescent="0.35">
      <c r="A3070" s="9">
        <v>3068</v>
      </c>
      <c r="B3070" s="7" t="s">
        <v>3068</v>
      </c>
      <c r="C3070" s="7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2">
        <f>E3070/D3070</f>
        <v>6.9999999999999999E-4</v>
      </c>
      <c r="P3070" s="22">
        <f>IF(ISERROR(E3070/L3070),0,E3070/L3070)</f>
        <v>87.5</v>
      </c>
      <c r="Q3070" s="1" t="s">
        <v>8344</v>
      </c>
      <c r="R3070" s="39" t="s">
        <v>8346</v>
      </c>
      <c r="S3070" s="41">
        <f>(((J3070/60)/60)/24)+DATE(1970,1,1)</f>
        <v>42263.691574074073</v>
      </c>
      <c r="T3070" s="42">
        <f>(((I3070/60)/60)/24)+DATE(1970,1,1)</f>
        <v>42293.691574074073</v>
      </c>
    </row>
    <row r="3071" spans="1:20" customFormat="1" ht="43.5" x14ac:dyDescent="0.35">
      <c r="A3071" s="9">
        <v>3069</v>
      </c>
      <c r="B3071" s="7" t="s">
        <v>3069</v>
      </c>
      <c r="C3071" s="7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2">
        <f>E3071/D3071</f>
        <v>0.14099999999999999</v>
      </c>
      <c r="P3071" s="22">
        <f>IF(ISERROR(E3071/L3071),0,E3071/L3071)</f>
        <v>20.142857142857142</v>
      </c>
      <c r="Q3071" s="1" t="s">
        <v>8344</v>
      </c>
      <c r="R3071" s="39" t="s">
        <v>8346</v>
      </c>
      <c r="S3071" s="41">
        <f>(((J3071/60)/60)/24)+DATE(1970,1,1)</f>
        <v>41957.833726851852</v>
      </c>
      <c r="T3071" s="42">
        <f>(((I3071/60)/60)/24)+DATE(1970,1,1)</f>
        <v>41987.833726851852</v>
      </c>
    </row>
    <row r="3072" spans="1:20" customFormat="1" ht="29" x14ac:dyDescent="0.35">
      <c r="A3072" s="9">
        <v>3070</v>
      </c>
      <c r="B3072" s="7" t="s">
        <v>3070</v>
      </c>
      <c r="C3072" s="7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2">
        <f>E3072/D3072</f>
        <v>3.3399999999999999E-2</v>
      </c>
      <c r="P3072" s="22">
        <f>IF(ISERROR(E3072/L3072),0,E3072/L3072)</f>
        <v>20.875</v>
      </c>
      <c r="Q3072" s="1" t="s">
        <v>8344</v>
      </c>
      <c r="R3072" s="39" t="s">
        <v>8346</v>
      </c>
      <c r="S3072" s="41">
        <f>(((J3072/60)/60)/24)+DATE(1970,1,1)</f>
        <v>42690.733437499999</v>
      </c>
      <c r="T3072" s="42">
        <f>(((I3072/60)/60)/24)+DATE(1970,1,1)</f>
        <v>42711.733437499999</v>
      </c>
    </row>
    <row r="3073" spans="1:20" customFormat="1" ht="43.5" x14ac:dyDescent="0.35">
      <c r="A3073" s="9">
        <v>3071</v>
      </c>
      <c r="B3073" s="7" t="s">
        <v>3071</v>
      </c>
      <c r="C3073" s="7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2">
        <f>E3073/D3073</f>
        <v>0.59775</v>
      </c>
      <c r="P3073" s="22">
        <f>IF(ISERROR(E3073/L3073),0,E3073/L3073)</f>
        <v>61.307692307692307</v>
      </c>
      <c r="Q3073" s="1" t="s">
        <v>8344</v>
      </c>
      <c r="R3073" s="39" t="s">
        <v>8346</v>
      </c>
      <c r="S3073" s="41">
        <f>(((J3073/60)/60)/24)+DATE(1970,1,1)</f>
        <v>42097.732418981483</v>
      </c>
      <c r="T3073" s="42">
        <f>(((I3073/60)/60)/24)+DATE(1970,1,1)</f>
        <v>42115.249305555553</v>
      </c>
    </row>
    <row r="3074" spans="1:20" customFormat="1" ht="43.5" x14ac:dyDescent="0.35">
      <c r="A3074" s="9">
        <v>3072</v>
      </c>
      <c r="B3074" s="7" t="s">
        <v>3072</v>
      </c>
      <c r="C3074" s="7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2">
        <f>E3074/D3074</f>
        <v>1.6666666666666666E-4</v>
      </c>
      <c r="P3074" s="22">
        <f>IF(ISERROR(E3074/L3074),0,E3074/L3074)</f>
        <v>1</v>
      </c>
      <c r="Q3074" s="1" t="s">
        <v>8344</v>
      </c>
      <c r="R3074" s="39" t="s">
        <v>8346</v>
      </c>
      <c r="S3074" s="41">
        <f>(((J3074/60)/60)/24)+DATE(1970,1,1)</f>
        <v>42658.690532407403</v>
      </c>
      <c r="T3074" s="42">
        <f>(((I3074/60)/60)/24)+DATE(1970,1,1)</f>
        <v>42673.073611111111</v>
      </c>
    </row>
    <row r="3075" spans="1:20" customFormat="1" ht="43.5" x14ac:dyDescent="0.35">
      <c r="A3075" s="9">
        <v>3073</v>
      </c>
      <c r="B3075" s="7" t="s">
        <v>3073</v>
      </c>
      <c r="C3075" s="7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2">
        <f>E3075/D3075</f>
        <v>2.3035714285714285E-4</v>
      </c>
      <c r="P3075" s="22">
        <f>IF(ISERROR(E3075/L3075),0,E3075/L3075)</f>
        <v>92.142857142857139</v>
      </c>
      <c r="Q3075" s="1" t="s">
        <v>8344</v>
      </c>
      <c r="R3075" s="39" t="s">
        <v>8346</v>
      </c>
      <c r="S3075" s="41">
        <f>(((J3075/60)/60)/24)+DATE(1970,1,1)</f>
        <v>42111.684027777781</v>
      </c>
      <c r="T3075" s="42">
        <f>(((I3075/60)/60)/24)+DATE(1970,1,1)</f>
        <v>42169.804861111115</v>
      </c>
    </row>
    <row r="3076" spans="1:20" customFormat="1" ht="58" x14ac:dyDescent="0.35">
      <c r="A3076" s="9">
        <v>3074</v>
      </c>
      <c r="B3076" s="7" t="s">
        <v>3074</v>
      </c>
      <c r="C3076" s="7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2">
        <f>E3076/D3076</f>
        <v>8.8000000000000003E-4</v>
      </c>
      <c r="P3076" s="22">
        <f>IF(ISERROR(E3076/L3076),0,E3076/L3076)</f>
        <v>7.333333333333333</v>
      </c>
      <c r="Q3076" s="1" t="s">
        <v>8344</v>
      </c>
      <c r="R3076" s="39" t="s">
        <v>8346</v>
      </c>
      <c r="S3076" s="41">
        <f>(((J3076/60)/60)/24)+DATE(1970,1,1)</f>
        <v>42409.571284722217</v>
      </c>
      <c r="T3076" s="42">
        <f>(((I3076/60)/60)/24)+DATE(1970,1,1)</f>
        <v>42439.571284722217</v>
      </c>
    </row>
    <row r="3077" spans="1:20" customFormat="1" ht="43.5" x14ac:dyDescent="0.35">
      <c r="A3077" s="9">
        <v>3075</v>
      </c>
      <c r="B3077" s="7" t="s">
        <v>3075</v>
      </c>
      <c r="C3077" s="7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2">
        <f>E3077/D3077</f>
        <v>8.6400000000000005E-2</v>
      </c>
      <c r="P3077" s="22">
        <f>IF(ISERROR(E3077/L3077),0,E3077/L3077)</f>
        <v>64.8</v>
      </c>
      <c r="Q3077" s="1" t="s">
        <v>8344</v>
      </c>
      <c r="R3077" s="39" t="s">
        <v>8346</v>
      </c>
      <c r="S3077" s="41">
        <f>(((J3077/60)/60)/24)+DATE(1970,1,1)</f>
        <v>42551.102314814809</v>
      </c>
      <c r="T3077" s="42">
        <f>(((I3077/60)/60)/24)+DATE(1970,1,1)</f>
        <v>42601.102314814809</v>
      </c>
    </row>
    <row r="3078" spans="1:20" customFormat="1" ht="29" x14ac:dyDescent="0.35">
      <c r="A3078" s="9">
        <v>3076</v>
      </c>
      <c r="B3078" s="7" t="s">
        <v>3076</v>
      </c>
      <c r="C3078" s="7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2">
        <f>E3078/D3078</f>
        <v>0.15060000000000001</v>
      </c>
      <c r="P3078" s="22">
        <f>IF(ISERROR(E3078/L3078),0,E3078/L3078)</f>
        <v>30.12</v>
      </c>
      <c r="Q3078" s="1" t="s">
        <v>8344</v>
      </c>
      <c r="R3078" s="39" t="s">
        <v>8346</v>
      </c>
      <c r="S3078" s="41">
        <f>(((J3078/60)/60)/24)+DATE(1970,1,1)</f>
        <v>42226.651886574073</v>
      </c>
      <c r="T3078" s="42">
        <f>(((I3078/60)/60)/24)+DATE(1970,1,1)</f>
        <v>42286.651886574073</v>
      </c>
    </row>
    <row r="3079" spans="1:20" customFormat="1" ht="43.5" x14ac:dyDescent="0.35">
      <c r="A3079" s="9">
        <v>3077</v>
      </c>
      <c r="B3079" s="7" t="s">
        <v>3077</v>
      </c>
      <c r="C3079" s="7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2">
        <f>E3079/D3079</f>
        <v>4.7727272727272731E-3</v>
      </c>
      <c r="P3079" s="22">
        <f>IF(ISERROR(E3079/L3079),0,E3079/L3079)</f>
        <v>52.5</v>
      </c>
      <c r="Q3079" s="1" t="s">
        <v>8344</v>
      </c>
      <c r="R3079" s="39" t="s">
        <v>8346</v>
      </c>
      <c r="S3079" s="41">
        <f>(((J3079/60)/60)/24)+DATE(1970,1,1)</f>
        <v>42766.956921296296</v>
      </c>
      <c r="T3079" s="42">
        <f>(((I3079/60)/60)/24)+DATE(1970,1,1)</f>
        <v>42796.956921296296</v>
      </c>
    </row>
    <row r="3080" spans="1:20" customFormat="1" ht="43.5" x14ac:dyDescent="0.35">
      <c r="A3080" s="9">
        <v>3078</v>
      </c>
      <c r="B3080" s="7" t="s">
        <v>3078</v>
      </c>
      <c r="C3080" s="7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2">
        <f>E3080/D3080</f>
        <v>1.1833333333333333E-3</v>
      </c>
      <c r="P3080" s="22">
        <f>IF(ISERROR(E3080/L3080),0,E3080/L3080)</f>
        <v>23.666666666666668</v>
      </c>
      <c r="Q3080" s="1" t="s">
        <v>8344</v>
      </c>
      <c r="R3080" s="39" t="s">
        <v>8346</v>
      </c>
      <c r="S3080" s="41">
        <f>(((J3080/60)/60)/24)+DATE(1970,1,1)</f>
        <v>42031.138831018514</v>
      </c>
      <c r="T3080" s="42">
        <f>(((I3080/60)/60)/24)+DATE(1970,1,1)</f>
        <v>42061.138831018514</v>
      </c>
    </row>
    <row r="3081" spans="1:20" customFormat="1" ht="43.5" x14ac:dyDescent="0.35">
      <c r="A3081" s="9">
        <v>3079</v>
      </c>
      <c r="B3081" s="7" t="s">
        <v>3079</v>
      </c>
      <c r="C3081" s="7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2">
        <f>E3081/D3081</f>
        <v>8.4173998587352451E-3</v>
      </c>
      <c r="P3081" s="22">
        <f>IF(ISERROR(E3081/L3081),0,E3081/L3081)</f>
        <v>415.77777777777777</v>
      </c>
      <c r="Q3081" s="1" t="s">
        <v>8344</v>
      </c>
      <c r="R3081" s="39" t="s">
        <v>8346</v>
      </c>
      <c r="S3081" s="41">
        <f>(((J3081/60)/60)/24)+DATE(1970,1,1)</f>
        <v>42055.713368055556</v>
      </c>
      <c r="T3081" s="42">
        <f>(((I3081/60)/60)/24)+DATE(1970,1,1)</f>
        <v>42085.671701388885</v>
      </c>
    </row>
    <row r="3082" spans="1:20" customFormat="1" ht="43.5" x14ac:dyDescent="0.35">
      <c r="A3082" s="9">
        <v>3080</v>
      </c>
      <c r="B3082" s="7" t="s">
        <v>3080</v>
      </c>
      <c r="C3082" s="7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2">
        <f>E3082/D3082</f>
        <v>1.8799999999999999E-4</v>
      </c>
      <c r="P3082" s="22">
        <f>IF(ISERROR(E3082/L3082),0,E3082/L3082)</f>
        <v>53.714285714285715</v>
      </c>
      <c r="Q3082" s="1" t="s">
        <v>8344</v>
      </c>
      <c r="R3082" s="39" t="s">
        <v>8346</v>
      </c>
      <c r="S3082" s="41">
        <f>(((J3082/60)/60)/24)+DATE(1970,1,1)</f>
        <v>41940.028287037036</v>
      </c>
      <c r="T3082" s="42">
        <f>(((I3082/60)/60)/24)+DATE(1970,1,1)</f>
        <v>42000.0699537037</v>
      </c>
    </row>
    <row r="3083" spans="1:20" customFormat="1" ht="43.5" x14ac:dyDescent="0.35">
      <c r="A3083" s="9">
        <v>3081</v>
      </c>
      <c r="B3083" s="7" t="s">
        <v>3081</v>
      </c>
      <c r="C3083" s="7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2">
        <f>E3083/D3083</f>
        <v>2.1029999999999998E-3</v>
      </c>
      <c r="P3083" s="22">
        <f>IF(ISERROR(E3083/L3083),0,E3083/L3083)</f>
        <v>420.6</v>
      </c>
      <c r="Q3083" s="1" t="s">
        <v>8344</v>
      </c>
      <c r="R3083" s="39" t="s">
        <v>8346</v>
      </c>
      <c r="S3083" s="41">
        <f>(((J3083/60)/60)/24)+DATE(1970,1,1)</f>
        <v>42237.181608796294</v>
      </c>
      <c r="T3083" s="42">
        <f>(((I3083/60)/60)/24)+DATE(1970,1,1)</f>
        <v>42267.181608796294</v>
      </c>
    </row>
    <row r="3084" spans="1:20" customFormat="1" ht="43.5" x14ac:dyDescent="0.35">
      <c r="A3084" s="9">
        <v>3082</v>
      </c>
      <c r="B3084" s="7" t="s">
        <v>3082</v>
      </c>
      <c r="C3084" s="7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2">
        <f>E3084/D3084</f>
        <v>0</v>
      </c>
      <c r="P3084" s="22">
        <f>IF(ISERROR(E3084/L3084),0,E3084/L3084)</f>
        <v>0</v>
      </c>
      <c r="Q3084" s="1" t="s">
        <v>8344</v>
      </c>
      <c r="R3084" s="39" t="s">
        <v>8346</v>
      </c>
      <c r="S3084" s="41">
        <f>(((J3084/60)/60)/24)+DATE(1970,1,1)</f>
        <v>42293.922986111109</v>
      </c>
      <c r="T3084" s="42">
        <f>(((I3084/60)/60)/24)+DATE(1970,1,1)</f>
        <v>42323.96465277778</v>
      </c>
    </row>
    <row r="3085" spans="1:20" customFormat="1" ht="58" x14ac:dyDescent="0.35">
      <c r="A3085" s="9">
        <v>3083</v>
      </c>
      <c r="B3085" s="7" t="s">
        <v>3083</v>
      </c>
      <c r="C3085" s="7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2">
        <f>E3085/D3085</f>
        <v>2.8E-3</v>
      </c>
      <c r="P3085" s="22">
        <f>IF(ISERROR(E3085/L3085),0,E3085/L3085)</f>
        <v>18.666666666666668</v>
      </c>
      <c r="Q3085" s="1" t="s">
        <v>8344</v>
      </c>
      <c r="R3085" s="39" t="s">
        <v>8346</v>
      </c>
      <c r="S3085" s="41">
        <f>(((J3085/60)/60)/24)+DATE(1970,1,1)</f>
        <v>41853.563402777778</v>
      </c>
      <c r="T3085" s="42">
        <f>(((I3085/60)/60)/24)+DATE(1970,1,1)</f>
        <v>41883.208333333336</v>
      </c>
    </row>
    <row r="3086" spans="1:20" customFormat="1" ht="43.5" x14ac:dyDescent="0.35">
      <c r="A3086" s="9">
        <v>3084</v>
      </c>
      <c r="B3086" s="7" t="s">
        <v>3084</v>
      </c>
      <c r="C3086" s="7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2">
        <f>E3086/D3086</f>
        <v>0.11579206701157921</v>
      </c>
      <c r="P3086" s="22">
        <f>IF(ISERROR(E3086/L3086),0,E3086/L3086)</f>
        <v>78.333333333333329</v>
      </c>
      <c r="Q3086" s="1" t="s">
        <v>8344</v>
      </c>
      <c r="R3086" s="39" t="s">
        <v>8346</v>
      </c>
      <c r="S3086" s="41">
        <f>(((J3086/60)/60)/24)+DATE(1970,1,1)</f>
        <v>42100.723738425921</v>
      </c>
      <c r="T3086" s="42">
        <f>(((I3086/60)/60)/24)+DATE(1970,1,1)</f>
        <v>42129.783333333333</v>
      </c>
    </row>
    <row r="3087" spans="1:20" customFormat="1" ht="43.5" x14ac:dyDescent="0.35">
      <c r="A3087" s="9">
        <v>3085</v>
      </c>
      <c r="B3087" s="7" t="s">
        <v>3085</v>
      </c>
      <c r="C3087" s="7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2">
        <f>E3087/D3087</f>
        <v>2.4400000000000002E-2</v>
      </c>
      <c r="P3087" s="22">
        <f>IF(ISERROR(E3087/L3087),0,E3087/L3087)</f>
        <v>67.777777777777771</v>
      </c>
      <c r="Q3087" s="1" t="s">
        <v>8344</v>
      </c>
      <c r="R3087" s="39" t="s">
        <v>8346</v>
      </c>
      <c r="S3087" s="41">
        <f>(((J3087/60)/60)/24)+DATE(1970,1,1)</f>
        <v>42246.883784722217</v>
      </c>
      <c r="T3087" s="42">
        <f>(((I3087/60)/60)/24)+DATE(1970,1,1)</f>
        <v>42276.883784722217</v>
      </c>
    </row>
    <row r="3088" spans="1:20" customFormat="1" ht="43.5" x14ac:dyDescent="0.35">
      <c r="A3088" s="9">
        <v>3086</v>
      </c>
      <c r="B3088" s="7" t="s">
        <v>3086</v>
      </c>
      <c r="C3088" s="7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2">
        <f>E3088/D3088</f>
        <v>2.5000000000000001E-3</v>
      </c>
      <c r="P3088" s="22">
        <f>IF(ISERROR(E3088/L3088),0,E3088/L3088)</f>
        <v>16.666666666666668</v>
      </c>
      <c r="Q3088" s="1" t="s">
        <v>8344</v>
      </c>
      <c r="R3088" s="39" t="s">
        <v>8346</v>
      </c>
      <c r="S3088" s="41">
        <f>(((J3088/60)/60)/24)+DATE(1970,1,1)</f>
        <v>42173.67082175926</v>
      </c>
      <c r="T3088" s="42">
        <f>(((I3088/60)/60)/24)+DATE(1970,1,1)</f>
        <v>42233.67082175926</v>
      </c>
    </row>
    <row r="3089" spans="1:20" customFormat="1" ht="43.5" x14ac:dyDescent="0.35">
      <c r="A3089" s="9">
        <v>3087</v>
      </c>
      <c r="B3089" s="7" t="s">
        <v>3087</v>
      </c>
      <c r="C3089" s="7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2">
        <f>E3089/D3089</f>
        <v>6.2500000000000003E-3</v>
      </c>
      <c r="P3089" s="22">
        <f>IF(ISERROR(E3089/L3089),0,E3089/L3089)</f>
        <v>62.5</v>
      </c>
      <c r="Q3089" s="1" t="s">
        <v>8344</v>
      </c>
      <c r="R3089" s="39" t="s">
        <v>8346</v>
      </c>
      <c r="S3089" s="41">
        <f>(((J3089/60)/60)/24)+DATE(1970,1,1)</f>
        <v>42665.150347222225</v>
      </c>
      <c r="T3089" s="42">
        <f>(((I3089/60)/60)/24)+DATE(1970,1,1)</f>
        <v>42725.192013888889</v>
      </c>
    </row>
    <row r="3090" spans="1:20" customFormat="1" ht="29" x14ac:dyDescent="0.35">
      <c r="A3090" s="9">
        <v>3088</v>
      </c>
      <c r="B3090" s="7" t="s">
        <v>3088</v>
      </c>
      <c r="C3090" s="7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2">
        <f>E3090/D3090</f>
        <v>1.9384615384615384E-3</v>
      </c>
      <c r="P3090" s="22">
        <f>IF(ISERROR(E3090/L3090),0,E3090/L3090)</f>
        <v>42</v>
      </c>
      <c r="Q3090" s="1" t="s">
        <v>8344</v>
      </c>
      <c r="R3090" s="39" t="s">
        <v>8346</v>
      </c>
      <c r="S3090" s="41">
        <f>(((J3090/60)/60)/24)+DATE(1970,1,1)</f>
        <v>41981.57230324074</v>
      </c>
      <c r="T3090" s="42">
        <f>(((I3090/60)/60)/24)+DATE(1970,1,1)</f>
        <v>42012.570138888885</v>
      </c>
    </row>
    <row r="3091" spans="1:20" customFormat="1" ht="29" x14ac:dyDescent="0.35">
      <c r="A3091" s="9">
        <v>3089</v>
      </c>
      <c r="B3091" s="7" t="s">
        <v>3089</v>
      </c>
      <c r="C3091" s="7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2">
        <f>E3091/D3091</f>
        <v>0.23416000000000001</v>
      </c>
      <c r="P3091" s="22">
        <f>IF(ISERROR(E3091/L3091),0,E3091/L3091)</f>
        <v>130.0888888888889</v>
      </c>
      <c r="Q3091" s="1" t="s">
        <v>8344</v>
      </c>
      <c r="R3091" s="39" t="s">
        <v>8346</v>
      </c>
      <c r="S3091" s="41">
        <f>(((J3091/60)/60)/24)+DATE(1970,1,1)</f>
        <v>42528.542627314819</v>
      </c>
      <c r="T3091" s="42">
        <f>(((I3091/60)/60)/24)+DATE(1970,1,1)</f>
        <v>42560.082638888889</v>
      </c>
    </row>
    <row r="3092" spans="1:20" customFormat="1" ht="43.5" x14ac:dyDescent="0.35">
      <c r="A3092" s="9">
        <v>3090</v>
      </c>
      <c r="B3092" s="7" t="s">
        <v>3090</v>
      </c>
      <c r="C3092" s="7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2">
        <f>E3092/D3092</f>
        <v>5.080888888888889E-2</v>
      </c>
      <c r="P3092" s="22">
        <f>IF(ISERROR(E3092/L3092),0,E3092/L3092)</f>
        <v>1270.2222222222222</v>
      </c>
      <c r="Q3092" s="1" t="s">
        <v>8344</v>
      </c>
      <c r="R3092" s="39" t="s">
        <v>8346</v>
      </c>
      <c r="S3092" s="41">
        <f>(((J3092/60)/60)/24)+DATE(1970,1,1)</f>
        <v>42065.818807870368</v>
      </c>
      <c r="T3092" s="42">
        <f>(((I3092/60)/60)/24)+DATE(1970,1,1)</f>
        <v>42125.777141203704</v>
      </c>
    </row>
    <row r="3093" spans="1:20" customFormat="1" ht="43.5" x14ac:dyDescent="0.35">
      <c r="A3093" s="9">
        <v>3091</v>
      </c>
      <c r="B3093" s="7" t="s">
        <v>3091</v>
      </c>
      <c r="C3093" s="7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2">
        <f>E3093/D3093</f>
        <v>0.15920000000000001</v>
      </c>
      <c r="P3093" s="22">
        <f>IF(ISERROR(E3093/L3093),0,E3093/L3093)</f>
        <v>88.444444444444443</v>
      </c>
      <c r="Q3093" s="1" t="s">
        <v>8344</v>
      </c>
      <c r="R3093" s="39" t="s">
        <v>8346</v>
      </c>
      <c r="S3093" s="41">
        <f>(((J3093/60)/60)/24)+DATE(1970,1,1)</f>
        <v>42566.948414351849</v>
      </c>
      <c r="T3093" s="42">
        <f>(((I3093/60)/60)/24)+DATE(1970,1,1)</f>
        <v>42596.948414351849</v>
      </c>
    </row>
    <row r="3094" spans="1:20" customFormat="1" ht="43.5" x14ac:dyDescent="0.35">
      <c r="A3094" s="9">
        <v>3092</v>
      </c>
      <c r="B3094" s="7" t="s">
        <v>3092</v>
      </c>
      <c r="C3094" s="7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2">
        <f>E3094/D3094</f>
        <v>1.1831900000000001E-2</v>
      </c>
      <c r="P3094" s="22">
        <f>IF(ISERROR(E3094/L3094),0,E3094/L3094)</f>
        <v>56.342380952380957</v>
      </c>
      <c r="Q3094" s="1" t="s">
        <v>8344</v>
      </c>
      <c r="R3094" s="39" t="s">
        <v>8346</v>
      </c>
      <c r="S3094" s="41">
        <f>(((J3094/60)/60)/24)+DATE(1970,1,1)</f>
        <v>42255.619351851856</v>
      </c>
      <c r="T3094" s="42">
        <f>(((I3094/60)/60)/24)+DATE(1970,1,1)</f>
        <v>42292.916666666672</v>
      </c>
    </row>
    <row r="3095" spans="1:20" customFormat="1" ht="43.5" x14ac:dyDescent="0.35">
      <c r="A3095" s="9">
        <v>3093</v>
      </c>
      <c r="B3095" s="7" t="s">
        <v>3093</v>
      </c>
      <c r="C3095" s="7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2">
        <f>E3095/D3095</f>
        <v>0.22750000000000001</v>
      </c>
      <c r="P3095" s="22">
        <f>IF(ISERROR(E3095/L3095),0,E3095/L3095)</f>
        <v>53.529411764705884</v>
      </c>
      <c r="Q3095" s="1" t="s">
        <v>8344</v>
      </c>
      <c r="R3095" s="39" t="s">
        <v>8346</v>
      </c>
      <c r="S3095" s="41">
        <f>(((J3095/60)/60)/24)+DATE(1970,1,1)</f>
        <v>41760.909039351849</v>
      </c>
      <c r="T3095" s="42">
        <f>(((I3095/60)/60)/24)+DATE(1970,1,1)</f>
        <v>41791.165972222225</v>
      </c>
    </row>
    <row r="3096" spans="1:20" customFormat="1" ht="29" x14ac:dyDescent="0.35">
      <c r="A3096" s="9">
        <v>3094</v>
      </c>
      <c r="B3096" s="7" t="s">
        <v>3094</v>
      </c>
      <c r="C3096" s="7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2">
        <f>E3096/D3096</f>
        <v>2.5000000000000001E-4</v>
      </c>
      <c r="P3096" s="22">
        <f>IF(ISERROR(E3096/L3096),0,E3096/L3096)</f>
        <v>25</v>
      </c>
      <c r="Q3096" s="1" t="s">
        <v>8344</v>
      </c>
      <c r="R3096" s="39" t="s">
        <v>8346</v>
      </c>
      <c r="S3096" s="41">
        <f>(((J3096/60)/60)/24)+DATE(1970,1,1)</f>
        <v>42207.795787037037</v>
      </c>
      <c r="T3096" s="42">
        <f>(((I3096/60)/60)/24)+DATE(1970,1,1)</f>
        <v>42267.795787037037</v>
      </c>
    </row>
    <row r="3097" spans="1:20" customFormat="1" ht="43.5" x14ac:dyDescent="0.35">
      <c r="A3097" s="9">
        <v>3095</v>
      </c>
      <c r="B3097" s="7" t="s">
        <v>3095</v>
      </c>
      <c r="C3097" s="7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2">
        <f>E3097/D3097</f>
        <v>3.351206434316354E-3</v>
      </c>
      <c r="P3097" s="22">
        <f>IF(ISERROR(E3097/L3097),0,E3097/L3097)</f>
        <v>50</v>
      </c>
      <c r="Q3097" s="1" t="s">
        <v>8344</v>
      </c>
      <c r="R3097" s="39" t="s">
        <v>8346</v>
      </c>
      <c r="S3097" s="41">
        <f>(((J3097/60)/60)/24)+DATE(1970,1,1)</f>
        <v>42523.025231481486</v>
      </c>
      <c r="T3097" s="42">
        <f>(((I3097/60)/60)/24)+DATE(1970,1,1)</f>
        <v>42583.025231481486</v>
      </c>
    </row>
    <row r="3098" spans="1:20" customFormat="1" ht="43.5" x14ac:dyDescent="0.35">
      <c r="A3098" s="9">
        <v>3096</v>
      </c>
      <c r="B3098" s="7" t="s">
        <v>3096</v>
      </c>
      <c r="C3098" s="7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2">
        <f>E3098/D3098</f>
        <v>3.9750000000000001E-2</v>
      </c>
      <c r="P3098" s="22">
        <f>IF(ISERROR(E3098/L3098),0,E3098/L3098)</f>
        <v>56.785714285714285</v>
      </c>
      <c r="Q3098" s="1" t="s">
        <v>8344</v>
      </c>
      <c r="R3098" s="39" t="s">
        <v>8346</v>
      </c>
      <c r="S3098" s="41">
        <f>(((J3098/60)/60)/24)+DATE(1970,1,1)</f>
        <v>42114.825532407413</v>
      </c>
      <c r="T3098" s="42">
        <f>(((I3098/60)/60)/24)+DATE(1970,1,1)</f>
        <v>42144.825532407413</v>
      </c>
    </row>
    <row r="3099" spans="1:20" customFormat="1" ht="43.5" x14ac:dyDescent="0.35">
      <c r="A3099" s="9">
        <v>3097</v>
      </c>
      <c r="B3099" s="7" t="s">
        <v>3097</v>
      </c>
      <c r="C3099" s="7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2">
        <f>E3099/D3099</f>
        <v>0.17150000000000001</v>
      </c>
      <c r="P3099" s="22">
        <f>IF(ISERROR(E3099/L3099),0,E3099/L3099)</f>
        <v>40.833333333333336</v>
      </c>
      <c r="Q3099" s="1" t="s">
        <v>8344</v>
      </c>
      <c r="R3099" s="39" t="s">
        <v>8346</v>
      </c>
      <c r="S3099" s="41">
        <f>(((J3099/60)/60)/24)+DATE(1970,1,1)</f>
        <v>42629.503483796296</v>
      </c>
      <c r="T3099" s="42">
        <f>(((I3099/60)/60)/24)+DATE(1970,1,1)</f>
        <v>42650.583333333328</v>
      </c>
    </row>
    <row r="3100" spans="1:20" customFormat="1" ht="43.5" x14ac:dyDescent="0.35">
      <c r="A3100" s="9">
        <v>3098</v>
      </c>
      <c r="B3100" s="7" t="s">
        <v>3098</v>
      </c>
      <c r="C3100" s="7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2">
        <f>E3100/D3100</f>
        <v>3.608004104669061E-2</v>
      </c>
      <c r="P3100" s="22">
        <f>IF(ISERROR(E3100/L3100),0,E3100/L3100)</f>
        <v>65.111111111111114</v>
      </c>
      <c r="Q3100" s="1" t="s">
        <v>8344</v>
      </c>
      <c r="R3100" s="39" t="s">
        <v>8346</v>
      </c>
      <c r="S3100" s="41">
        <f>(((J3100/60)/60)/24)+DATE(1970,1,1)</f>
        <v>42359.792233796295</v>
      </c>
      <c r="T3100" s="42">
        <f>(((I3100/60)/60)/24)+DATE(1970,1,1)</f>
        <v>42408.01180555555</v>
      </c>
    </row>
    <row r="3101" spans="1:20" customFormat="1" ht="43.5" x14ac:dyDescent="0.35">
      <c r="A3101" s="9">
        <v>3099</v>
      </c>
      <c r="B3101" s="7" t="s">
        <v>3099</v>
      </c>
      <c r="C3101" s="7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2">
        <f>E3101/D3101</f>
        <v>0.13900000000000001</v>
      </c>
      <c r="P3101" s="22">
        <f>IF(ISERROR(E3101/L3101),0,E3101/L3101)</f>
        <v>55.6</v>
      </c>
      <c r="Q3101" s="1" t="s">
        <v>8344</v>
      </c>
      <c r="R3101" s="39" t="s">
        <v>8346</v>
      </c>
      <c r="S3101" s="41">
        <f>(((J3101/60)/60)/24)+DATE(1970,1,1)</f>
        <v>42382.189710648148</v>
      </c>
      <c r="T3101" s="42">
        <f>(((I3101/60)/60)/24)+DATE(1970,1,1)</f>
        <v>42412.189710648148</v>
      </c>
    </row>
    <row r="3102" spans="1:20" customFormat="1" ht="43.5" x14ac:dyDescent="0.35">
      <c r="A3102" s="9">
        <v>3100</v>
      </c>
      <c r="B3102" s="7" t="s">
        <v>3100</v>
      </c>
      <c r="C3102" s="7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2">
        <f>E3102/D3102</f>
        <v>0.15225</v>
      </c>
      <c r="P3102" s="22">
        <f>IF(ISERROR(E3102/L3102),0,E3102/L3102)</f>
        <v>140.53846153846155</v>
      </c>
      <c r="Q3102" s="1" t="s">
        <v>8344</v>
      </c>
      <c r="R3102" s="39" t="s">
        <v>8346</v>
      </c>
      <c r="S3102" s="41">
        <f>(((J3102/60)/60)/24)+DATE(1970,1,1)</f>
        <v>41902.622395833336</v>
      </c>
      <c r="T3102" s="42">
        <f>(((I3102/60)/60)/24)+DATE(1970,1,1)</f>
        <v>41932.622395833336</v>
      </c>
    </row>
    <row r="3103" spans="1:20" customFormat="1" ht="43.5" x14ac:dyDescent="0.35">
      <c r="A3103" s="9">
        <v>3101</v>
      </c>
      <c r="B3103" s="7" t="s">
        <v>3101</v>
      </c>
      <c r="C3103" s="7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2">
        <f>E3103/D3103</f>
        <v>0.12</v>
      </c>
      <c r="P3103" s="22">
        <f>IF(ISERROR(E3103/L3103),0,E3103/L3103)</f>
        <v>25</v>
      </c>
      <c r="Q3103" s="1" t="s">
        <v>8344</v>
      </c>
      <c r="R3103" s="39" t="s">
        <v>8346</v>
      </c>
      <c r="S3103" s="41">
        <f>(((J3103/60)/60)/24)+DATE(1970,1,1)</f>
        <v>42171.383530092593</v>
      </c>
      <c r="T3103" s="42">
        <f>(((I3103/60)/60)/24)+DATE(1970,1,1)</f>
        <v>42201.330555555556</v>
      </c>
    </row>
    <row r="3104" spans="1:20" customFormat="1" ht="43.5" x14ac:dyDescent="0.35">
      <c r="A3104" s="9">
        <v>3102</v>
      </c>
      <c r="B3104" s="7" t="s">
        <v>3102</v>
      </c>
      <c r="C3104" s="7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2">
        <f>E3104/D3104</f>
        <v>0.391125</v>
      </c>
      <c r="P3104" s="22">
        <f>IF(ISERROR(E3104/L3104),0,E3104/L3104)</f>
        <v>69.533333333333331</v>
      </c>
      <c r="Q3104" s="1" t="s">
        <v>8344</v>
      </c>
      <c r="R3104" s="39" t="s">
        <v>8346</v>
      </c>
      <c r="S3104" s="41">
        <f>(((J3104/60)/60)/24)+DATE(1970,1,1)</f>
        <v>42555.340486111112</v>
      </c>
      <c r="T3104" s="42">
        <f>(((I3104/60)/60)/24)+DATE(1970,1,1)</f>
        <v>42605.340486111112</v>
      </c>
    </row>
    <row r="3105" spans="1:20" customFormat="1" ht="29" x14ac:dyDescent="0.35">
      <c r="A3105" s="9">
        <v>3103</v>
      </c>
      <c r="B3105" s="7" t="s">
        <v>3103</v>
      </c>
      <c r="C3105" s="7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2">
        <f>E3105/D3105</f>
        <v>2.6829268292682929E-3</v>
      </c>
      <c r="P3105" s="22">
        <f>IF(ISERROR(E3105/L3105),0,E3105/L3105)</f>
        <v>5.5</v>
      </c>
      <c r="Q3105" s="1" t="s">
        <v>8344</v>
      </c>
      <c r="R3105" s="39" t="s">
        <v>8346</v>
      </c>
      <c r="S3105" s="41">
        <f>(((J3105/60)/60)/24)+DATE(1970,1,1)</f>
        <v>42107.156319444446</v>
      </c>
      <c r="T3105" s="42">
        <f>(((I3105/60)/60)/24)+DATE(1970,1,1)</f>
        <v>42167.156319444446</v>
      </c>
    </row>
    <row r="3106" spans="1:20" customFormat="1" ht="43.5" x14ac:dyDescent="0.35">
      <c r="A3106" s="9">
        <v>3104</v>
      </c>
      <c r="B3106" s="7" t="s">
        <v>3104</v>
      </c>
      <c r="C3106" s="7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2">
        <f>E3106/D3106</f>
        <v>0.29625000000000001</v>
      </c>
      <c r="P3106" s="22">
        <f>IF(ISERROR(E3106/L3106),0,E3106/L3106)</f>
        <v>237</v>
      </c>
      <c r="Q3106" s="1" t="s">
        <v>8344</v>
      </c>
      <c r="R3106" s="39" t="s">
        <v>8346</v>
      </c>
      <c r="S3106" s="41">
        <f>(((J3106/60)/60)/24)+DATE(1970,1,1)</f>
        <v>42006.908692129626</v>
      </c>
      <c r="T3106" s="42">
        <f>(((I3106/60)/60)/24)+DATE(1970,1,1)</f>
        <v>42038.083333333328</v>
      </c>
    </row>
    <row r="3107" spans="1:20" customFormat="1" ht="43.5" x14ac:dyDescent="0.35">
      <c r="A3107" s="9">
        <v>3105</v>
      </c>
      <c r="B3107" s="7" t="s">
        <v>3105</v>
      </c>
      <c r="C3107" s="7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2">
        <f>E3107/D3107</f>
        <v>0.4236099230111206</v>
      </c>
      <c r="P3107" s="22">
        <f>IF(ISERROR(E3107/L3107),0,E3107/L3107)</f>
        <v>79.870967741935488</v>
      </c>
      <c r="Q3107" s="1" t="s">
        <v>8344</v>
      </c>
      <c r="R3107" s="39" t="s">
        <v>8346</v>
      </c>
      <c r="S3107" s="41">
        <f>(((J3107/60)/60)/24)+DATE(1970,1,1)</f>
        <v>41876.718935185185</v>
      </c>
      <c r="T3107" s="42">
        <f>(((I3107/60)/60)/24)+DATE(1970,1,1)</f>
        <v>41931.208333333336</v>
      </c>
    </row>
    <row r="3108" spans="1:20" customFormat="1" ht="43.5" x14ac:dyDescent="0.35">
      <c r="A3108" s="9">
        <v>3106</v>
      </c>
      <c r="B3108" s="7" t="s">
        <v>3106</v>
      </c>
      <c r="C3108" s="7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2">
        <f>E3108/D3108</f>
        <v>4.1000000000000002E-2</v>
      </c>
      <c r="P3108" s="22">
        <f>IF(ISERROR(E3108/L3108),0,E3108/L3108)</f>
        <v>10.25</v>
      </c>
      <c r="Q3108" s="1" t="s">
        <v>8344</v>
      </c>
      <c r="R3108" s="39" t="s">
        <v>8346</v>
      </c>
      <c r="S3108" s="41">
        <f>(((J3108/60)/60)/24)+DATE(1970,1,1)</f>
        <v>42241.429120370376</v>
      </c>
      <c r="T3108" s="42">
        <f>(((I3108/60)/60)/24)+DATE(1970,1,1)</f>
        <v>42263.916666666672</v>
      </c>
    </row>
    <row r="3109" spans="1:20" customFormat="1" ht="43.5" x14ac:dyDescent="0.35">
      <c r="A3109" s="9">
        <v>3107</v>
      </c>
      <c r="B3109" s="7" t="s">
        <v>3107</v>
      </c>
      <c r="C3109" s="7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2">
        <f>E3109/D3109</f>
        <v>0.197625</v>
      </c>
      <c r="P3109" s="22">
        <f>IF(ISERROR(E3109/L3109),0,E3109/L3109)</f>
        <v>272.58620689655174</v>
      </c>
      <c r="Q3109" s="1" t="s">
        <v>8344</v>
      </c>
      <c r="R3109" s="39" t="s">
        <v>8346</v>
      </c>
      <c r="S3109" s="41">
        <f>(((J3109/60)/60)/24)+DATE(1970,1,1)</f>
        <v>42128.814247685179</v>
      </c>
      <c r="T3109" s="42">
        <f>(((I3109/60)/60)/24)+DATE(1970,1,1)</f>
        <v>42135.814247685179</v>
      </c>
    </row>
    <row r="3110" spans="1:20" customFormat="1" x14ac:dyDescent="0.35">
      <c r="A3110" s="9">
        <v>3108</v>
      </c>
      <c r="B3110" s="7" t="s">
        <v>3108</v>
      </c>
      <c r="C3110" s="7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2">
        <f>E3110/D3110</f>
        <v>5.1999999999999995E-4</v>
      </c>
      <c r="P3110" s="22">
        <f>IF(ISERROR(E3110/L3110),0,E3110/L3110)</f>
        <v>13</v>
      </c>
      <c r="Q3110" s="1" t="s">
        <v>8344</v>
      </c>
      <c r="R3110" s="39" t="s">
        <v>8346</v>
      </c>
      <c r="S3110" s="41">
        <f>(((J3110/60)/60)/24)+DATE(1970,1,1)</f>
        <v>42062.680486111116</v>
      </c>
      <c r="T3110" s="42">
        <f>(((I3110/60)/60)/24)+DATE(1970,1,1)</f>
        <v>42122.638819444444</v>
      </c>
    </row>
    <row r="3111" spans="1:20" customFormat="1" ht="43.5" x14ac:dyDescent="0.35">
      <c r="A3111" s="9">
        <v>3109</v>
      </c>
      <c r="B3111" s="7" t="s">
        <v>3109</v>
      </c>
      <c r="C3111" s="7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2">
        <f>E3111/D3111</f>
        <v>0.25030188679245285</v>
      </c>
      <c r="P3111" s="22">
        <f>IF(ISERROR(E3111/L3111),0,E3111/L3111)</f>
        <v>58.184210526315788</v>
      </c>
      <c r="Q3111" s="1" t="s">
        <v>8344</v>
      </c>
      <c r="R3111" s="39" t="s">
        <v>8346</v>
      </c>
      <c r="S3111" s="41">
        <f>(((J3111/60)/60)/24)+DATE(1970,1,1)</f>
        <v>41844.125115740739</v>
      </c>
      <c r="T3111" s="42">
        <f>(((I3111/60)/60)/24)+DATE(1970,1,1)</f>
        <v>41879.125115740739</v>
      </c>
    </row>
    <row r="3112" spans="1:20" customFormat="1" ht="29" x14ac:dyDescent="0.35">
      <c r="A3112" s="9">
        <v>3110</v>
      </c>
      <c r="B3112" s="7" t="s">
        <v>3110</v>
      </c>
      <c r="C3112" s="7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2">
        <f>E3112/D3112</f>
        <v>4.0000000000000002E-4</v>
      </c>
      <c r="P3112" s="22">
        <f>IF(ISERROR(E3112/L3112),0,E3112/L3112)</f>
        <v>10</v>
      </c>
      <c r="Q3112" s="1" t="s">
        <v>8344</v>
      </c>
      <c r="R3112" s="39" t="s">
        <v>8346</v>
      </c>
      <c r="S3112" s="41">
        <f>(((J3112/60)/60)/24)+DATE(1970,1,1)</f>
        <v>42745.031469907408</v>
      </c>
      <c r="T3112" s="42">
        <f>(((I3112/60)/60)/24)+DATE(1970,1,1)</f>
        <v>42785.031469907408</v>
      </c>
    </row>
    <row r="3113" spans="1:20" customFormat="1" ht="29" x14ac:dyDescent="0.35">
      <c r="A3113" s="9">
        <v>3111</v>
      </c>
      <c r="B3113" s="7" t="s">
        <v>3111</v>
      </c>
      <c r="C3113" s="7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2">
        <f>E3113/D3113</f>
        <v>0.26640000000000003</v>
      </c>
      <c r="P3113" s="22">
        <f>IF(ISERROR(E3113/L3113),0,E3113/L3113)</f>
        <v>70.10526315789474</v>
      </c>
      <c r="Q3113" s="1" t="s">
        <v>8344</v>
      </c>
      <c r="R3113" s="39" t="s">
        <v>8346</v>
      </c>
      <c r="S3113" s="41">
        <f>(((J3113/60)/60)/24)+DATE(1970,1,1)</f>
        <v>41885.595138888886</v>
      </c>
      <c r="T3113" s="42">
        <f>(((I3113/60)/60)/24)+DATE(1970,1,1)</f>
        <v>41916.595138888886</v>
      </c>
    </row>
    <row r="3114" spans="1:20" customFormat="1" ht="43.5" x14ac:dyDescent="0.35">
      <c r="A3114" s="9">
        <v>3112</v>
      </c>
      <c r="B3114" s="7" t="s">
        <v>3112</v>
      </c>
      <c r="C3114" s="7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2">
        <f>E3114/D3114</f>
        <v>4.7363636363636365E-2</v>
      </c>
      <c r="P3114" s="22">
        <f>IF(ISERROR(E3114/L3114),0,E3114/L3114)</f>
        <v>57.888888888888886</v>
      </c>
      <c r="Q3114" s="1" t="s">
        <v>8344</v>
      </c>
      <c r="R3114" s="39" t="s">
        <v>8346</v>
      </c>
      <c r="S3114" s="41">
        <f>(((J3114/60)/60)/24)+DATE(1970,1,1)</f>
        <v>42615.121921296297</v>
      </c>
      <c r="T3114" s="42">
        <f>(((I3114/60)/60)/24)+DATE(1970,1,1)</f>
        <v>42675.121921296297</v>
      </c>
    </row>
    <row r="3115" spans="1:20" customFormat="1" ht="43.5" x14ac:dyDescent="0.35">
      <c r="A3115" s="9">
        <v>3113</v>
      </c>
      <c r="B3115" s="7" t="s">
        <v>3113</v>
      </c>
      <c r="C3115" s="7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2">
        <f>E3115/D3115</f>
        <v>4.2435339894712751E-2</v>
      </c>
      <c r="P3115" s="22">
        <f>IF(ISERROR(E3115/L3115),0,E3115/L3115)</f>
        <v>125.27027027027027</v>
      </c>
      <c r="Q3115" s="1" t="s">
        <v>8344</v>
      </c>
      <c r="R3115" s="39" t="s">
        <v>8346</v>
      </c>
      <c r="S3115" s="41">
        <f>(((J3115/60)/60)/24)+DATE(1970,1,1)</f>
        <v>42081.731273148151</v>
      </c>
      <c r="T3115" s="42">
        <f>(((I3115/60)/60)/24)+DATE(1970,1,1)</f>
        <v>42111.731273148151</v>
      </c>
    </row>
    <row r="3116" spans="1:20" customFormat="1" ht="43.5" x14ac:dyDescent="0.35">
      <c r="A3116" s="9">
        <v>3114</v>
      </c>
      <c r="B3116" s="7" t="s">
        <v>3114</v>
      </c>
      <c r="C3116" s="7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2">
        <f>E3116/D3116</f>
        <v>0</v>
      </c>
      <c r="P3116" s="22">
        <f>IF(ISERROR(E3116/L3116),0,E3116/L3116)</f>
        <v>0</v>
      </c>
      <c r="Q3116" s="1" t="s">
        <v>8344</v>
      </c>
      <c r="R3116" s="39" t="s">
        <v>8346</v>
      </c>
      <c r="S3116" s="41">
        <f>(((J3116/60)/60)/24)+DATE(1970,1,1)</f>
        <v>41843.632523148146</v>
      </c>
      <c r="T3116" s="42">
        <f>(((I3116/60)/60)/24)+DATE(1970,1,1)</f>
        <v>41903.632523148146</v>
      </c>
    </row>
    <row r="3117" spans="1:20" customFormat="1" ht="43.5" x14ac:dyDescent="0.35">
      <c r="A3117" s="9">
        <v>3115</v>
      </c>
      <c r="B3117" s="7" t="s">
        <v>3115</v>
      </c>
      <c r="C3117" s="7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2">
        <f>E3117/D3117</f>
        <v>0.03</v>
      </c>
      <c r="P3117" s="22">
        <f>IF(ISERROR(E3117/L3117),0,E3117/L3117)</f>
        <v>300</v>
      </c>
      <c r="Q3117" s="1" t="s">
        <v>8344</v>
      </c>
      <c r="R3117" s="39" t="s">
        <v>8346</v>
      </c>
      <c r="S3117" s="41">
        <f>(((J3117/60)/60)/24)+DATE(1970,1,1)</f>
        <v>42496.447071759263</v>
      </c>
      <c r="T3117" s="42">
        <f>(((I3117/60)/60)/24)+DATE(1970,1,1)</f>
        <v>42526.447071759263</v>
      </c>
    </row>
    <row r="3118" spans="1:20" customFormat="1" ht="43.5" x14ac:dyDescent="0.35">
      <c r="A3118" s="9">
        <v>3116</v>
      </c>
      <c r="B3118" s="7" t="s">
        <v>3116</v>
      </c>
      <c r="C3118" s="7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2">
        <f>E3118/D3118</f>
        <v>0.57333333333333336</v>
      </c>
      <c r="P3118" s="22">
        <f>IF(ISERROR(E3118/L3118),0,E3118/L3118)</f>
        <v>43</v>
      </c>
      <c r="Q3118" s="1" t="s">
        <v>8344</v>
      </c>
      <c r="R3118" s="39" t="s">
        <v>8346</v>
      </c>
      <c r="S3118" s="41">
        <f>(((J3118/60)/60)/24)+DATE(1970,1,1)</f>
        <v>42081.515335648146</v>
      </c>
      <c r="T3118" s="42">
        <f>(((I3118/60)/60)/24)+DATE(1970,1,1)</f>
        <v>42095.515335648146</v>
      </c>
    </row>
    <row r="3119" spans="1:20" customFormat="1" ht="43.5" x14ac:dyDescent="0.35">
      <c r="A3119" s="9">
        <v>3117</v>
      </c>
      <c r="B3119" s="7" t="s">
        <v>3117</v>
      </c>
      <c r="C3119" s="7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2">
        <f>E3119/D3119</f>
        <v>1E-3</v>
      </c>
      <c r="P3119" s="22">
        <f>IF(ISERROR(E3119/L3119),0,E3119/L3119)</f>
        <v>1</v>
      </c>
      <c r="Q3119" s="1" t="s">
        <v>8344</v>
      </c>
      <c r="R3119" s="39" t="s">
        <v>8346</v>
      </c>
      <c r="S3119" s="41">
        <f>(((J3119/60)/60)/24)+DATE(1970,1,1)</f>
        <v>42509.374537037031</v>
      </c>
      <c r="T3119" s="42">
        <f>(((I3119/60)/60)/24)+DATE(1970,1,1)</f>
        <v>42517.55</v>
      </c>
    </row>
    <row r="3120" spans="1:20" customFormat="1" ht="29" x14ac:dyDescent="0.35">
      <c r="A3120" s="9">
        <v>3118</v>
      </c>
      <c r="B3120" s="7" t="s">
        <v>3118</v>
      </c>
      <c r="C3120" s="7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2">
        <f>E3120/D3120</f>
        <v>3.0999999999999999E-3</v>
      </c>
      <c r="P3120" s="22">
        <f>IF(ISERROR(E3120/L3120),0,E3120/L3120)</f>
        <v>775</v>
      </c>
      <c r="Q3120" s="1" t="s">
        <v>8344</v>
      </c>
      <c r="R3120" s="39" t="s">
        <v>8346</v>
      </c>
      <c r="S3120" s="41">
        <f>(((J3120/60)/60)/24)+DATE(1970,1,1)</f>
        <v>42534.649571759262</v>
      </c>
      <c r="T3120" s="42">
        <f>(((I3120/60)/60)/24)+DATE(1970,1,1)</f>
        <v>42553.649571759262</v>
      </c>
    </row>
    <row r="3121" spans="1:20" customFormat="1" ht="43.5" x14ac:dyDescent="0.35">
      <c r="A3121" s="9">
        <v>3119</v>
      </c>
      <c r="B3121" s="7" t="s">
        <v>3119</v>
      </c>
      <c r="C3121" s="7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2">
        <f>E3121/D3121</f>
        <v>5.0000000000000001E-4</v>
      </c>
      <c r="P3121" s="22">
        <f>IF(ISERROR(E3121/L3121),0,E3121/L3121)</f>
        <v>5</v>
      </c>
      <c r="Q3121" s="1" t="s">
        <v>8344</v>
      </c>
      <c r="R3121" s="39" t="s">
        <v>8346</v>
      </c>
      <c r="S3121" s="41">
        <f>(((J3121/60)/60)/24)+DATE(1970,1,1)</f>
        <v>42060.04550925926</v>
      </c>
      <c r="T3121" s="42">
        <f>(((I3121/60)/60)/24)+DATE(1970,1,1)</f>
        <v>42090.003842592589</v>
      </c>
    </row>
    <row r="3122" spans="1:20" customFormat="1" ht="29" x14ac:dyDescent="0.35">
      <c r="A3122" s="9">
        <v>3120</v>
      </c>
      <c r="B3122" s="7" t="s">
        <v>3120</v>
      </c>
      <c r="C3122" s="7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2">
        <f>E3122/D3122</f>
        <v>9.8461538461538464E-5</v>
      </c>
      <c r="P3122" s="22">
        <f>IF(ISERROR(E3122/L3122),0,E3122/L3122)</f>
        <v>12.8</v>
      </c>
      <c r="Q3122" s="1" t="s">
        <v>8344</v>
      </c>
      <c r="R3122" s="39" t="s">
        <v>8346</v>
      </c>
      <c r="S3122" s="41">
        <f>(((J3122/60)/60)/24)+DATE(1970,1,1)</f>
        <v>42435.942083333335</v>
      </c>
      <c r="T3122" s="42">
        <f>(((I3122/60)/60)/24)+DATE(1970,1,1)</f>
        <v>42495.900416666671</v>
      </c>
    </row>
    <row r="3123" spans="1:20" customFormat="1" ht="29" x14ac:dyDescent="0.35">
      <c r="A3123" s="9">
        <v>3121</v>
      </c>
      <c r="B3123" s="7" t="s">
        <v>3121</v>
      </c>
      <c r="C3123" s="7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2">
        <f>E3123/D3123</f>
        <v>6.6666666666666671E-3</v>
      </c>
      <c r="P3123" s="22">
        <f>IF(ISERROR(E3123/L3123),0,E3123/L3123)</f>
        <v>10</v>
      </c>
      <c r="Q3123" s="1" t="s">
        <v>8344</v>
      </c>
      <c r="R3123" s="39" t="s">
        <v>8346</v>
      </c>
      <c r="S3123" s="41">
        <f>(((J3123/60)/60)/24)+DATE(1970,1,1)</f>
        <v>41848.679803240739</v>
      </c>
      <c r="T3123" s="42">
        <f>(((I3123/60)/60)/24)+DATE(1970,1,1)</f>
        <v>41908.679803240739</v>
      </c>
    </row>
    <row r="3124" spans="1:20" customFormat="1" x14ac:dyDescent="0.35">
      <c r="A3124" s="9">
        <v>3122</v>
      </c>
      <c r="B3124" s="7" t="s">
        <v>3122</v>
      </c>
      <c r="C3124" s="7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2">
        <f>E3124/D3124</f>
        <v>0.58291457286432158</v>
      </c>
      <c r="P3124" s="22">
        <f>IF(ISERROR(E3124/L3124),0,E3124/L3124)</f>
        <v>58</v>
      </c>
      <c r="Q3124" s="1" t="s">
        <v>8344</v>
      </c>
      <c r="R3124" s="39" t="s">
        <v>8346</v>
      </c>
      <c r="S3124" s="41">
        <f>(((J3124/60)/60)/24)+DATE(1970,1,1)</f>
        <v>42678.932083333333</v>
      </c>
      <c r="T3124" s="42">
        <f>(((I3124/60)/60)/24)+DATE(1970,1,1)</f>
        <v>42683.973750000005</v>
      </c>
    </row>
    <row r="3125" spans="1:20" customFormat="1" ht="43.5" x14ac:dyDescent="0.35">
      <c r="A3125" s="9">
        <v>3123</v>
      </c>
      <c r="B3125" s="7" t="s">
        <v>3123</v>
      </c>
      <c r="C3125" s="7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2">
        <f>E3125/D3125</f>
        <v>0.68153600000000003</v>
      </c>
      <c r="P3125" s="22">
        <f>IF(ISERROR(E3125/L3125),0,E3125/L3125)</f>
        <v>244.80459770114942</v>
      </c>
      <c r="Q3125" s="1" t="s">
        <v>8344</v>
      </c>
      <c r="R3125" s="39" t="s">
        <v>8346</v>
      </c>
      <c r="S3125" s="41">
        <f>(((J3125/60)/60)/24)+DATE(1970,1,1)</f>
        <v>42530.993032407408</v>
      </c>
      <c r="T3125" s="42">
        <f>(((I3125/60)/60)/24)+DATE(1970,1,1)</f>
        <v>42560.993032407408</v>
      </c>
    </row>
    <row r="3126" spans="1:20" customFormat="1" ht="29" x14ac:dyDescent="0.35">
      <c r="A3126" s="9">
        <v>3124</v>
      </c>
      <c r="B3126" s="7" t="s">
        <v>3124</v>
      </c>
      <c r="C3126" s="7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2">
        <f>E3126/D3126</f>
        <v>3.2499999999999997E-5</v>
      </c>
      <c r="P3126" s="22">
        <f>IF(ISERROR(E3126/L3126),0,E3126/L3126)</f>
        <v>6.5</v>
      </c>
      <c r="Q3126" s="1" t="s">
        <v>8344</v>
      </c>
      <c r="R3126" s="39" t="s">
        <v>8346</v>
      </c>
      <c r="S3126" s="41">
        <f>(((J3126/60)/60)/24)+DATE(1970,1,1)</f>
        <v>41977.780104166668</v>
      </c>
      <c r="T3126" s="42">
        <f>(((I3126/60)/60)/24)+DATE(1970,1,1)</f>
        <v>42037.780104166668</v>
      </c>
    </row>
    <row r="3127" spans="1:20" customFormat="1" x14ac:dyDescent="0.35">
      <c r="A3127" s="9">
        <v>3125</v>
      </c>
      <c r="B3127" s="7" t="s">
        <v>3125</v>
      </c>
      <c r="C3127" s="7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2">
        <f>E3127/D3127</f>
        <v>0</v>
      </c>
      <c r="P3127" s="22">
        <f>IF(ISERROR(E3127/L3127),0,E3127/L3127)</f>
        <v>0</v>
      </c>
      <c r="Q3127" s="1" t="s">
        <v>8344</v>
      </c>
      <c r="R3127" s="39" t="s">
        <v>8346</v>
      </c>
      <c r="S3127" s="41">
        <f>(((J3127/60)/60)/24)+DATE(1970,1,1)</f>
        <v>42346.20685185185</v>
      </c>
      <c r="T3127" s="42">
        <f>(((I3127/60)/60)/24)+DATE(1970,1,1)</f>
        <v>42376.20685185185</v>
      </c>
    </row>
    <row r="3128" spans="1:20" customFormat="1" ht="58" x14ac:dyDescent="0.35">
      <c r="A3128" s="9">
        <v>3126</v>
      </c>
      <c r="B3128" s="7" t="s">
        <v>3126</v>
      </c>
      <c r="C3128" s="7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2">
        <f>E3128/D3128</f>
        <v>4.1599999999999998E-2</v>
      </c>
      <c r="P3128" s="22">
        <f>IF(ISERROR(E3128/L3128),0,E3128/L3128)</f>
        <v>61.176470588235297</v>
      </c>
      <c r="Q3128" s="1" t="s">
        <v>8344</v>
      </c>
      <c r="R3128" s="39" t="s">
        <v>8346</v>
      </c>
      <c r="S3128" s="41">
        <f>(((J3128/60)/60)/24)+DATE(1970,1,1)</f>
        <v>42427.01807870371</v>
      </c>
      <c r="T3128" s="42">
        <f>(((I3128/60)/60)/24)+DATE(1970,1,1)</f>
        <v>42456.976412037038</v>
      </c>
    </row>
    <row r="3129" spans="1:20" customFormat="1" ht="43.5" x14ac:dyDescent="0.35">
      <c r="A3129" s="9">
        <v>3127</v>
      </c>
      <c r="B3129" s="7" t="s">
        <v>3127</v>
      </c>
      <c r="C3129" s="7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2">
        <f>E3129/D3129</f>
        <v>0</v>
      </c>
      <c r="P3129" s="22">
        <f>IF(ISERROR(E3129/L3129),0,E3129/L3129)</f>
        <v>0</v>
      </c>
      <c r="Q3129" s="1" t="s">
        <v>8344</v>
      </c>
      <c r="R3129" s="39" t="s">
        <v>8346</v>
      </c>
      <c r="S3129" s="41">
        <f>(((J3129/60)/60)/24)+DATE(1970,1,1)</f>
        <v>42034.856817129628</v>
      </c>
      <c r="T3129" s="42">
        <f>(((I3129/60)/60)/24)+DATE(1970,1,1)</f>
        <v>42064.856817129628</v>
      </c>
    </row>
    <row r="3130" spans="1:20" customFormat="1" ht="43.5" x14ac:dyDescent="0.35">
      <c r="A3130" s="9">
        <v>3128</v>
      </c>
      <c r="B3130" s="7" t="s">
        <v>3128</v>
      </c>
      <c r="C3130" s="7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2">
        <f>E3130/D3130</f>
        <v>1.0860666666666667</v>
      </c>
      <c r="P3130" s="22">
        <f>IF(ISERROR(E3130/L3130),0,E3130/L3130)</f>
        <v>139.23931623931625</v>
      </c>
      <c r="Q3130" s="1" t="s">
        <v>8344</v>
      </c>
      <c r="R3130" s="39" t="s">
        <v>8345</v>
      </c>
      <c r="S3130" s="41">
        <f>(((J3130/60)/60)/24)+DATE(1970,1,1)</f>
        <v>42780.825706018513</v>
      </c>
      <c r="T3130" s="42">
        <f>(((I3130/60)/60)/24)+DATE(1970,1,1)</f>
        <v>42810.784039351856</v>
      </c>
    </row>
    <row r="3131" spans="1:20" customFormat="1" ht="43.5" x14ac:dyDescent="0.35">
      <c r="A3131" s="9">
        <v>3129</v>
      </c>
      <c r="B3131" s="7" t="s">
        <v>3129</v>
      </c>
      <c r="C3131" s="7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2">
        <f>E3131/D3131</f>
        <v>8.0000000000000002E-3</v>
      </c>
      <c r="P3131" s="22">
        <f>IF(ISERROR(E3131/L3131),0,E3131/L3131)</f>
        <v>10</v>
      </c>
      <c r="Q3131" s="1" t="s">
        <v>8344</v>
      </c>
      <c r="R3131" s="39" t="s">
        <v>8345</v>
      </c>
      <c r="S3131" s="41">
        <f>(((J3131/60)/60)/24)+DATE(1970,1,1)</f>
        <v>42803.842812499999</v>
      </c>
      <c r="T3131" s="42">
        <f>(((I3131/60)/60)/24)+DATE(1970,1,1)</f>
        <v>42843.801145833335</v>
      </c>
    </row>
    <row r="3132" spans="1:20" customFormat="1" ht="29" x14ac:dyDescent="0.35">
      <c r="A3132" s="9">
        <v>3130</v>
      </c>
      <c r="B3132" s="7" t="s">
        <v>3130</v>
      </c>
      <c r="C3132" s="7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2">
        <f>E3132/D3132</f>
        <v>3.7499999999999999E-2</v>
      </c>
      <c r="P3132" s="22">
        <f>IF(ISERROR(E3132/L3132),0,E3132/L3132)</f>
        <v>93.75</v>
      </c>
      <c r="Q3132" s="1" t="s">
        <v>8344</v>
      </c>
      <c r="R3132" s="39" t="s">
        <v>8345</v>
      </c>
      <c r="S3132" s="41">
        <f>(((J3132/60)/60)/24)+DATE(1970,1,1)</f>
        <v>42808.640231481477</v>
      </c>
      <c r="T3132" s="42">
        <f>(((I3132/60)/60)/24)+DATE(1970,1,1)</f>
        <v>42839.207638888889</v>
      </c>
    </row>
    <row r="3133" spans="1:20" customFormat="1" ht="29" x14ac:dyDescent="0.35">
      <c r="A3133" s="9">
        <v>3131</v>
      </c>
      <c r="B3133" s="7" t="s">
        <v>3131</v>
      </c>
      <c r="C3133" s="7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2">
        <f>E3133/D3133</f>
        <v>0.15731707317073171</v>
      </c>
      <c r="P3133" s="22">
        <f>IF(ISERROR(E3133/L3133),0,E3133/L3133)</f>
        <v>53.75</v>
      </c>
      <c r="Q3133" s="1" t="s">
        <v>8344</v>
      </c>
      <c r="R3133" s="39" t="s">
        <v>8345</v>
      </c>
      <c r="S3133" s="41">
        <f>(((J3133/60)/60)/24)+DATE(1970,1,1)</f>
        <v>42803.579224537039</v>
      </c>
      <c r="T3133" s="42">
        <f>(((I3133/60)/60)/24)+DATE(1970,1,1)</f>
        <v>42833.537557870368</v>
      </c>
    </row>
    <row r="3134" spans="1:20" customFormat="1" ht="29" x14ac:dyDescent="0.35">
      <c r="A3134" s="9">
        <v>3132</v>
      </c>
      <c r="B3134" s="7" t="s">
        <v>3132</v>
      </c>
      <c r="C3134" s="7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2">
        <f>E3134/D3134</f>
        <v>3.3333333333333332E-4</v>
      </c>
      <c r="P3134" s="22">
        <f>IF(ISERROR(E3134/L3134),0,E3134/L3134)</f>
        <v>10</v>
      </c>
      <c r="Q3134" s="1" t="s">
        <v>8344</v>
      </c>
      <c r="R3134" s="39" t="s">
        <v>8345</v>
      </c>
      <c r="S3134" s="41">
        <f>(((J3134/60)/60)/24)+DATE(1970,1,1)</f>
        <v>42786.350231481483</v>
      </c>
      <c r="T3134" s="42">
        <f>(((I3134/60)/60)/24)+DATE(1970,1,1)</f>
        <v>42846.308564814812</v>
      </c>
    </row>
    <row r="3135" spans="1:20" customFormat="1" ht="43.5" x14ac:dyDescent="0.35">
      <c r="A3135" s="9">
        <v>3133</v>
      </c>
      <c r="B3135" s="7" t="s">
        <v>3133</v>
      </c>
      <c r="C3135" s="7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2">
        <f>E3135/D3135</f>
        <v>1.08</v>
      </c>
      <c r="P3135" s="22">
        <f>IF(ISERROR(E3135/L3135),0,E3135/L3135)</f>
        <v>33.75</v>
      </c>
      <c r="Q3135" s="1" t="s">
        <v>8344</v>
      </c>
      <c r="R3135" s="39" t="s">
        <v>8345</v>
      </c>
      <c r="S3135" s="41">
        <f>(((J3135/60)/60)/24)+DATE(1970,1,1)</f>
        <v>42788.565208333333</v>
      </c>
      <c r="T3135" s="42">
        <f>(((I3135/60)/60)/24)+DATE(1970,1,1)</f>
        <v>42818.523541666669</v>
      </c>
    </row>
    <row r="3136" spans="1:20" customFormat="1" ht="43.5" x14ac:dyDescent="0.35">
      <c r="A3136" s="9">
        <v>3134</v>
      </c>
      <c r="B3136" s="7" t="s">
        <v>3134</v>
      </c>
      <c r="C3136" s="7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2">
        <f>E3136/D3136</f>
        <v>0.22500000000000001</v>
      </c>
      <c r="P3136" s="22">
        <f>IF(ISERROR(E3136/L3136),0,E3136/L3136)</f>
        <v>18.75</v>
      </c>
      <c r="Q3136" s="1" t="s">
        <v>8344</v>
      </c>
      <c r="R3136" s="39" t="s">
        <v>8345</v>
      </c>
      <c r="S3136" s="41">
        <f>(((J3136/60)/60)/24)+DATE(1970,1,1)</f>
        <v>42800.720127314817</v>
      </c>
      <c r="T3136" s="42">
        <f>(((I3136/60)/60)/24)+DATE(1970,1,1)</f>
        <v>42821.678460648152</v>
      </c>
    </row>
    <row r="3137" spans="1:20" customFormat="1" ht="43.5" x14ac:dyDescent="0.35">
      <c r="A3137" s="9">
        <v>3135</v>
      </c>
      <c r="B3137" s="7" t="s">
        <v>3135</v>
      </c>
      <c r="C3137" s="7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2">
        <f>E3137/D3137</f>
        <v>0.20849420849420849</v>
      </c>
      <c r="P3137" s="22">
        <f>IF(ISERROR(E3137/L3137),0,E3137/L3137)</f>
        <v>23.142857142857142</v>
      </c>
      <c r="Q3137" s="1" t="s">
        <v>8344</v>
      </c>
      <c r="R3137" s="39" t="s">
        <v>8345</v>
      </c>
      <c r="S3137" s="41">
        <f>(((J3137/60)/60)/24)+DATE(1970,1,1)</f>
        <v>42807.151863425926</v>
      </c>
      <c r="T3137" s="42">
        <f>(((I3137/60)/60)/24)+DATE(1970,1,1)</f>
        <v>42829.151863425926</v>
      </c>
    </row>
    <row r="3138" spans="1:20" customFormat="1" ht="43.5" x14ac:dyDescent="0.35">
      <c r="A3138" s="9">
        <v>3136</v>
      </c>
      <c r="B3138" s="7" t="s">
        <v>3136</v>
      </c>
      <c r="C3138" s="7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2">
        <f>E3138/D3138</f>
        <v>1.278</v>
      </c>
      <c r="P3138" s="22">
        <f>IF(ISERROR(E3138/L3138),0,E3138/L3138)</f>
        <v>29.045454545454547</v>
      </c>
      <c r="Q3138" s="1" t="s">
        <v>8344</v>
      </c>
      <c r="R3138" s="39" t="s">
        <v>8345</v>
      </c>
      <c r="S3138" s="41">
        <f>(((J3138/60)/60)/24)+DATE(1970,1,1)</f>
        <v>42789.462430555555</v>
      </c>
      <c r="T3138" s="42">
        <f>(((I3138/60)/60)/24)+DATE(1970,1,1)</f>
        <v>42825.957638888889</v>
      </c>
    </row>
    <row r="3139" spans="1:20" customFormat="1" ht="29" x14ac:dyDescent="0.35">
      <c r="A3139" s="9">
        <v>3137</v>
      </c>
      <c r="B3139" s="7" t="s">
        <v>3137</v>
      </c>
      <c r="C3139" s="7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2">
        <f>E3139/D3139</f>
        <v>3.3333333333333333E-2</v>
      </c>
      <c r="P3139" s="22">
        <f>IF(ISERROR(E3139/L3139),0,E3139/L3139)</f>
        <v>50</v>
      </c>
      <c r="Q3139" s="1" t="s">
        <v>8344</v>
      </c>
      <c r="R3139" s="39" t="s">
        <v>8345</v>
      </c>
      <c r="S3139" s="41">
        <f>(((J3139/60)/60)/24)+DATE(1970,1,1)</f>
        <v>42807.885057870371</v>
      </c>
      <c r="T3139" s="42">
        <f>(((I3139/60)/60)/24)+DATE(1970,1,1)</f>
        <v>42858.8</v>
      </c>
    </row>
    <row r="3140" spans="1:20" customFormat="1" ht="58" x14ac:dyDescent="0.35">
      <c r="A3140" s="9">
        <v>3138</v>
      </c>
      <c r="B3140" s="7" t="s">
        <v>3138</v>
      </c>
      <c r="C3140" s="7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2">
        <f>E3140/D3140</f>
        <v>0</v>
      </c>
      <c r="P3140" s="22">
        <f>IF(ISERROR(E3140/L3140),0,E3140/L3140)</f>
        <v>0</v>
      </c>
      <c r="Q3140" s="1" t="s">
        <v>8344</v>
      </c>
      <c r="R3140" s="39" t="s">
        <v>8345</v>
      </c>
      <c r="S3140" s="41">
        <f>(((J3140/60)/60)/24)+DATE(1970,1,1)</f>
        <v>42809.645914351851</v>
      </c>
      <c r="T3140" s="42">
        <f>(((I3140/60)/60)/24)+DATE(1970,1,1)</f>
        <v>42828.645914351851</v>
      </c>
    </row>
    <row r="3141" spans="1:20" customFormat="1" ht="43.5" x14ac:dyDescent="0.35">
      <c r="A3141" s="9">
        <v>3139</v>
      </c>
      <c r="B3141" s="7" t="s">
        <v>3139</v>
      </c>
      <c r="C3141" s="7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2">
        <f>E3141/D3141</f>
        <v>5.3999999999999999E-2</v>
      </c>
      <c r="P3141" s="22">
        <f>IF(ISERROR(E3141/L3141),0,E3141/L3141)</f>
        <v>450</v>
      </c>
      <c r="Q3141" s="1" t="s">
        <v>8344</v>
      </c>
      <c r="R3141" s="39" t="s">
        <v>8345</v>
      </c>
      <c r="S3141" s="41">
        <f>(((J3141/60)/60)/24)+DATE(1970,1,1)</f>
        <v>42785.270370370374</v>
      </c>
      <c r="T3141" s="42">
        <f>(((I3141/60)/60)/24)+DATE(1970,1,1)</f>
        <v>42819.189583333333</v>
      </c>
    </row>
    <row r="3142" spans="1:20" customFormat="1" ht="43.5" x14ac:dyDescent="0.35">
      <c r="A3142" s="9">
        <v>3140</v>
      </c>
      <c r="B3142" s="7" t="s">
        <v>3140</v>
      </c>
      <c r="C3142" s="7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2">
        <f>E3142/D3142</f>
        <v>9.5999999999999992E-3</v>
      </c>
      <c r="P3142" s="22">
        <f>IF(ISERROR(E3142/L3142),0,E3142/L3142)</f>
        <v>24</v>
      </c>
      <c r="Q3142" s="1" t="s">
        <v>8344</v>
      </c>
      <c r="R3142" s="39" t="s">
        <v>8345</v>
      </c>
      <c r="S3142" s="41">
        <f>(((J3142/60)/60)/24)+DATE(1970,1,1)</f>
        <v>42802.718784722223</v>
      </c>
      <c r="T3142" s="42">
        <f>(((I3142/60)/60)/24)+DATE(1970,1,1)</f>
        <v>42832.677118055552</v>
      </c>
    </row>
    <row r="3143" spans="1:20" customFormat="1" ht="58" x14ac:dyDescent="0.35">
      <c r="A3143" s="9">
        <v>3141</v>
      </c>
      <c r="B3143" s="7" t="s">
        <v>3141</v>
      </c>
      <c r="C3143" s="7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2">
        <f>E3143/D3143</f>
        <v>0.51600000000000001</v>
      </c>
      <c r="P3143" s="22">
        <f>IF(ISERROR(E3143/L3143),0,E3143/L3143)</f>
        <v>32.25</v>
      </c>
      <c r="Q3143" s="1" t="s">
        <v>8344</v>
      </c>
      <c r="R3143" s="39" t="s">
        <v>8345</v>
      </c>
      <c r="S3143" s="41">
        <f>(((J3143/60)/60)/24)+DATE(1970,1,1)</f>
        <v>42800.753333333334</v>
      </c>
      <c r="T3143" s="42">
        <f>(((I3143/60)/60)/24)+DATE(1970,1,1)</f>
        <v>42841.833333333328</v>
      </c>
    </row>
    <row r="3144" spans="1:20" customFormat="1" ht="43.5" x14ac:dyDescent="0.35">
      <c r="A3144" s="9">
        <v>3142</v>
      </c>
      <c r="B3144" s="7" t="s">
        <v>3142</v>
      </c>
      <c r="C3144" s="7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2">
        <f>E3144/D3144</f>
        <v>1.6363636363636365E-2</v>
      </c>
      <c r="P3144" s="22">
        <f>IF(ISERROR(E3144/L3144),0,E3144/L3144)</f>
        <v>15</v>
      </c>
      <c r="Q3144" s="1" t="s">
        <v>8344</v>
      </c>
      <c r="R3144" s="39" t="s">
        <v>8345</v>
      </c>
      <c r="S3144" s="41">
        <f>(((J3144/60)/60)/24)+DATE(1970,1,1)</f>
        <v>42783.513182870374</v>
      </c>
      <c r="T3144" s="42">
        <f>(((I3144/60)/60)/24)+DATE(1970,1,1)</f>
        <v>42813.471516203703</v>
      </c>
    </row>
    <row r="3145" spans="1:20" customFormat="1" ht="58" x14ac:dyDescent="0.35">
      <c r="A3145" s="9">
        <v>3143</v>
      </c>
      <c r="B3145" s="7" t="s">
        <v>3143</v>
      </c>
      <c r="C3145" s="7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2">
        <f>E3145/D3145</f>
        <v>0</v>
      </c>
      <c r="P3145" s="22">
        <f>IF(ISERROR(E3145/L3145),0,E3145/L3145)</f>
        <v>0</v>
      </c>
      <c r="Q3145" s="1" t="s">
        <v>8344</v>
      </c>
      <c r="R3145" s="39" t="s">
        <v>8345</v>
      </c>
      <c r="S3145" s="41">
        <f>(((J3145/60)/60)/24)+DATE(1970,1,1)</f>
        <v>42808.358287037037</v>
      </c>
      <c r="T3145" s="42">
        <f>(((I3145/60)/60)/24)+DATE(1970,1,1)</f>
        <v>42834.358287037037</v>
      </c>
    </row>
    <row r="3146" spans="1:20" customFormat="1" ht="43.5" x14ac:dyDescent="0.35">
      <c r="A3146" s="9">
        <v>3144</v>
      </c>
      <c r="B3146" s="7" t="s">
        <v>3144</v>
      </c>
      <c r="C3146" s="7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2">
        <f>E3146/D3146</f>
        <v>0.754</v>
      </c>
      <c r="P3146" s="22">
        <f>IF(ISERROR(E3146/L3146),0,E3146/L3146)</f>
        <v>251.33333333333334</v>
      </c>
      <c r="Q3146" s="1" t="s">
        <v>8344</v>
      </c>
      <c r="R3146" s="39" t="s">
        <v>8345</v>
      </c>
      <c r="S3146" s="41">
        <f>(((J3146/60)/60)/24)+DATE(1970,1,1)</f>
        <v>42796.538275462968</v>
      </c>
      <c r="T3146" s="42">
        <f>(((I3146/60)/60)/24)+DATE(1970,1,1)</f>
        <v>42813.25</v>
      </c>
    </row>
    <row r="3147" spans="1:20" customFormat="1" ht="29" x14ac:dyDescent="0.35">
      <c r="A3147" s="9">
        <v>3145</v>
      </c>
      <c r="B3147" s="7" t="s">
        <v>3145</v>
      </c>
      <c r="C3147" s="7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2">
        <f>E3147/D3147</f>
        <v>0</v>
      </c>
      <c r="P3147" s="22">
        <f>IF(ISERROR(E3147/L3147),0,E3147/L3147)</f>
        <v>0</v>
      </c>
      <c r="Q3147" s="1" t="s">
        <v>8344</v>
      </c>
      <c r="R3147" s="39" t="s">
        <v>8345</v>
      </c>
      <c r="S3147" s="41">
        <f>(((J3147/60)/60)/24)+DATE(1970,1,1)</f>
        <v>42762.040902777779</v>
      </c>
      <c r="T3147" s="42">
        <f>(((I3147/60)/60)/24)+DATE(1970,1,1)</f>
        <v>42821.999236111107</v>
      </c>
    </row>
    <row r="3148" spans="1:20" customFormat="1" ht="29" x14ac:dyDescent="0.35">
      <c r="A3148" s="9">
        <v>3146</v>
      </c>
      <c r="B3148" s="7" t="s">
        <v>3146</v>
      </c>
      <c r="C3148" s="7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2">
        <f>E3148/D3148</f>
        <v>0.105</v>
      </c>
      <c r="P3148" s="22">
        <f>IF(ISERROR(E3148/L3148),0,E3148/L3148)</f>
        <v>437.5</v>
      </c>
      <c r="Q3148" s="1" t="s">
        <v>8344</v>
      </c>
      <c r="R3148" s="39" t="s">
        <v>8345</v>
      </c>
      <c r="S3148" s="41">
        <f>(((J3148/60)/60)/24)+DATE(1970,1,1)</f>
        <v>42796.682476851856</v>
      </c>
      <c r="T3148" s="42">
        <f>(((I3148/60)/60)/24)+DATE(1970,1,1)</f>
        <v>42841.640810185185</v>
      </c>
    </row>
    <row r="3149" spans="1:20" customFormat="1" ht="43.5" x14ac:dyDescent="0.35">
      <c r="A3149" s="9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3" t="s">
        <v>8219</v>
      </c>
      <c r="G3149" s="3" t="s">
        <v>8224</v>
      </c>
      <c r="H3149" s="3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3" t="s">
        <v>8271</v>
      </c>
      <c r="O3149" s="12">
        <f>E3149/D3149</f>
        <v>1.1752499999999999</v>
      </c>
      <c r="P3149" s="22">
        <f>IF(ISERROR(E3149/L3149),0,E3149/L3149)</f>
        <v>110.35211267605634</v>
      </c>
      <c r="Q3149" s="1" t="s">
        <v>8344</v>
      </c>
      <c r="R3149" s="39" t="s">
        <v>8345</v>
      </c>
      <c r="S3149" s="41">
        <f>(((J3149/60)/60)/24)+DATE(1970,1,1)</f>
        <v>41909.969386574077</v>
      </c>
      <c r="T3149" s="42">
        <f>(((I3149/60)/60)/24)+DATE(1970,1,1)</f>
        <v>41950.011053240742</v>
      </c>
    </row>
    <row r="3150" spans="1:20" customFormat="1" ht="29" x14ac:dyDescent="0.35">
      <c r="A3150" s="9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3" t="s">
        <v>8219</v>
      </c>
      <c r="G3150" s="3" t="s">
        <v>8224</v>
      </c>
      <c r="H3150" s="3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3" t="s">
        <v>8271</v>
      </c>
      <c r="O3150" s="12">
        <f>E3150/D3150</f>
        <v>1.3116666666666668</v>
      </c>
      <c r="P3150" s="22">
        <f>IF(ISERROR(E3150/L3150),0,E3150/L3150)</f>
        <v>41.421052631578945</v>
      </c>
      <c r="Q3150" s="1" t="s">
        <v>8344</v>
      </c>
      <c r="R3150" s="39" t="s">
        <v>8345</v>
      </c>
      <c r="S3150" s="41">
        <f>(((J3150/60)/60)/24)+DATE(1970,1,1)</f>
        <v>41891.665324074071</v>
      </c>
      <c r="T3150" s="42">
        <f>(((I3150/60)/60)/24)+DATE(1970,1,1)</f>
        <v>41913.166666666664</v>
      </c>
    </row>
    <row r="3151" spans="1:20" customFormat="1" ht="43.5" x14ac:dyDescent="0.35">
      <c r="A3151" s="9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3" t="s">
        <v>8219</v>
      </c>
      <c r="G3151" s="3" t="s">
        <v>8224</v>
      </c>
      <c r="H3151" s="3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3" t="s">
        <v>8271</v>
      </c>
      <c r="O3151" s="12">
        <f>E3151/D3151</f>
        <v>1.04</v>
      </c>
      <c r="P3151" s="22">
        <f>IF(ISERROR(E3151/L3151),0,E3151/L3151)</f>
        <v>52</v>
      </c>
      <c r="Q3151" s="1" t="s">
        <v>8344</v>
      </c>
      <c r="R3151" s="39" t="s">
        <v>8345</v>
      </c>
      <c r="S3151" s="41">
        <f>(((J3151/60)/60)/24)+DATE(1970,1,1)</f>
        <v>41226.017361111109</v>
      </c>
      <c r="T3151" s="42">
        <f>(((I3151/60)/60)/24)+DATE(1970,1,1)</f>
        <v>41250.083333333336</v>
      </c>
    </row>
    <row r="3152" spans="1:20" customFormat="1" ht="58" x14ac:dyDescent="0.35">
      <c r="A3152" s="9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3" t="s">
        <v>8219</v>
      </c>
      <c r="G3152" s="3" t="s">
        <v>8224</v>
      </c>
      <c r="H3152" s="3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3" t="s">
        <v>8271</v>
      </c>
      <c r="O3152" s="12">
        <f>E3152/D3152</f>
        <v>1.01</v>
      </c>
      <c r="P3152" s="22">
        <f>IF(ISERROR(E3152/L3152),0,E3152/L3152)</f>
        <v>33.990384615384613</v>
      </c>
      <c r="Q3152" s="1" t="s">
        <v>8344</v>
      </c>
      <c r="R3152" s="39" t="s">
        <v>8345</v>
      </c>
      <c r="S3152" s="41">
        <f>(((J3152/60)/60)/24)+DATE(1970,1,1)</f>
        <v>40478.263923611114</v>
      </c>
      <c r="T3152" s="42">
        <f>(((I3152/60)/60)/24)+DATE(1970,1,1)</f>
        <v>40568.166666666664</v>
      </c>
    </row>
    <row r="3153" spans="1:20" customFormat="1" ht="29" x14ac:dyDescent="0.35">
      <c r="A3153" s="9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3" t="s">
        <v>8219</v>
      </c>
      <c r="G3153" s="3" t="s">
        <v>8224</v>
      </c>
      <c r="H3153" s="3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3" t="s">
        <v>8271</v>
      </c>
      <c r="O3153" s="12">
        <f>E3153/D3153</f>
        <v>1.004</v>
      </c>
      <c r="P3153" s="22">
        <f>IF(ISERROR(E3153/L3153),0,E3153/L3153)</f>
        <v>103.35294117647059</v>
      </c>
      <c r="Q3153" s="1" t="s">
        <v>8344</v>
      </c>
      <c r="R3153" s="39" t="s">
        <v>8345</v>
      </c>
      <c r="S3153" s="41">
        <f>(((J3153/60)/60)/24)+DATE(1970,1,1)</f>
        <v>41862.83997685185</v>
      </c>
      <c r="T3153" s="42">
        <f>(((I3153/60)/60)/24)+DATE(1970,1,1)</f>
        <v>41892.83997685185</v>
      </c>
    </row>
    <row r="3154" spans="1:20" customFormat="1" ht="43.5" x14ac:dyDescent="0.35">
      <c r="A3154" s="9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3" t="s">
        <v>8219</v>
      </c>
      <c r="G3154" s="3" t="s">
        <v>8225</v>
      </c>
      <c r="H3154" s="3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3" t="s">
        <v>8271</v>
      </c>
      <c r="O3154" s="12">
        <f>E3154/D3154</f>
        <v>1.0595454545454546</v>
      </c>
      <c r="P3154" s="22">
        <f>IF(ISERROR(E3154/L3154),0,E3154/L3154)</f>
        <v>34.791044776119406</v>
      </c>
      <c r="Q3154" s="1" t="s">
        <v>8344</v>
      </c>
      <c r="R3154" s="39" t="s">
        <v>8345</v>
      </c>
      <c r="S3154" s="41">
        <f>(((J3154/60)/60)/24)+DATE(1970,1,1)</f>
        <v>41550.867673611108</v>
      </c>
      <c r="T3154" s="42">
        <f>(((I3154/60)/60)/24)+DATE(1970,1,1)</f>
        <v>41580.867673611108</v>
      </c>
    </row>
    <row r="3155" spans="1:20" customFormat="1" ht="43.5" x14ac:dyDescent="0.35">
      <c r="A3155" s="9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3" t="s">
        <v>8219</v>
      </c>
      <c r="G3155" s="3" t="s">
        <v>8224</v>
      </c>
      <c r="H3155" s="3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3" t="s">
        <v>8271</v>
      </c>
      <c r="O3155" s="12">
        <f>E3155/D3155</f>
        <v>3.3558333333333334</v>
      </c>
      <c r="P3155" s="22">
        <f>IF(ISERROR(E3155/L3155),0,E3155/L3155)</f>
        <v>41.773858921161825</v>
      </c>
      <c r="Q3155" s="1" t="s">
        <v>8344</v>
      </c>
      <c r="R3155" s="39" t="s">
        <v>8345</v>
      </c>
      <c r="S3155" s="41">
        <f>(((J3155/60)/60)/24)+DATE(1970,1,1)</f>
        <v>40633.154363425929</v>
      </c>
      <c r="T3155" s="42">
        <f>(((I3155/60)/60)/24)+DATE(1970,1,1)</f>
        <v>40664.207638888889</v>
      </c>
    </row>
    <row r="3156" spans="1:20" customFormat="1" ht="43.5" x14ac:dyDescent="0.35">
      <c r="A3156" s="9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3" t="s">
        <v>8219</v>
      </c>
      <c r="G3156" s="3" t="s">
        <v>8224</v>
      </c>
      <c r="H3156" s="3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3" t="s">
        <v>8271</v>
      </c>
      <c r="O3156" s="12">
        <f>E3156/D3156</f>
        <v>1.1292857142857142</v>
      </c>
      <c r="P3156" s="22">
        <f>IF(ISERROR(E3156/L3156),0,E3156/L3156)</f>
        <v>64.268292682926827</v>
      </c>
      <c r="Q3156" s="1" t="s">
        <v>8344</v>
      </c>
      <c r="R3156" s="39" t="s">
        <v>8345</v>
      </c>
      <c r="S3156" s="41">
        <f>(((J3156/60)/60)/24)+DATE(1970,1,1)</f>
        <v>40970.875671296293</v>
      </c>
      <c r="T3156" s="42">
        <f>(((I3156/60)/60)/24)+DATE(1970,1,1)</f>
        <v>41000.834004629629</v>
      </c>
    </row>
    <row r="3157" spans="1:20" customFormat="1" ht="43.5" x14ac:dyDescent="0.35">
      <c r="A3157" s="9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3" t="s">
        <v>8219</v>
      </c>
      <c r="G3157" s="3" t="s">
        <v>8225</v>
      </c>
      <c r="H3157" s="3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3" t="s">
        <v>8271</v>
      </c>
      <c r="O3157" s="12">
        <f>E3157/D3157</f>
        <v>1.885046</v>
      </c>
      <c r="P3157" s="22">
        <f>IF(ISERROR(E3157/L3157),0,E3157/L3157)</f>
        <v>31.209370860927152</v>
      </c>
      <c r="Q3157" s="1" t="s">
        <v>8344</v>
      </c>
      <c r="R3157" s="39" t="s">
        <v>8345</v>
      </c>
      <c r="S3157" s="41">
        <f>(((J3157/60)/60)/24)+DATE(1970,1,1)</f>
        <v>41233.499131944445</v>
      </c>
      <c r="T3157" s="42">
        <f>(((I3157/60)/60)/24)+DATE(1970,1,1)</f>
        <v>41263.499131944445</v>
      </c>
    </row>
    <row r="3158" spans="1:20" customFormat="1" ht="43.5" x14ac:dyDescent="0.35">
      <c r="A3158" s="9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3" t="s">
        <v>8219</v>
      </c>
      <c r="G3158" s="3" t="s">
        <v>8224</v>
      </c>
      <c r="H3158" s="3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3" t="s">
        <v>8271</v>
      </c>
      <c r="O3158" s="12">
        <f>E3158/D3158</f>
        <v>1.0181818181818181</v>
      </c>
      <c r="P3158" s="22">
        <f>IF(ISERROR(E3158/L3158),0,E3158/L3158)</f>
        <v>62.921348314606739</v>
      </c>
      <c r="Q3158" s="1" t="s">
        <v>8344</v>
      </c>
      <c r="R3158" s="39" t="s">
        <v>8345</v>
      </c>
      <c r="S3158" s="41">
        <f>(((J3158/60)/60)/24)+DATE(1970,1,1)</f>
        <v>41026.953055555554</v>
      </c>
      <c r="T3158" s="42">
        <f>(((I3158/60)/60)/24)+DATE(1970,1,1)</f>
        <v>41061.953055555554</v>
      </c>
    </row>
    <row r="3159" spans="1:20" customFormat="1" ht="29" x14ac:dyDescent="0.35">
      <c r="A3159" s="9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3" t="s">
        <v>8219</v>
      </c>
      <c r="G3159" s="3" t="s">
        <v>8224</v>
      </c>
      <c r="H3159" s="3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3" t="s">
        <v>8271</v>
      </c>
      <c r="O3159" s="12">
        <f>E3159/D3159</f>
        <v>1.01</v>
      </c>
      <c r="P3159" s="22">
        <f>IF(ISERROR(E3159/L3159),0,E3159/L3159)</f>
        <v>98.536585365853654</v>
      </c>
      <c r="Q3159" s="1" t="s">
        <v>8344</v>
      </c>
      <c r="R3159" s="39" t="s">
        <v>8345</v>
      </c>
      <c r="S3159" s="41">
        <f>(((J3159/60)/60)/24)+DATE(1970,1,1)</f>
        <v>41829.788252314815</v>
      </c>
      <c r="T3159" s="42">
        <f>(((I3159/60)/60)/24)+DATE(1970,1,1)</f>
        <v>41839.208333333336</v>
      </c>
    </row>
    <row r="3160" spans="1:20" customFormat="1" ht="29" x14ac:dyDescent="0.35">
      <c r="A3160" s="9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3" t="s">
        <v>8219</v>
      </c>
      <c r="G3160" s="3" t="s">
        <v>8224</v>
      </c>
      <c r="H3160" s="3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3" t="s">
        <v>8271</v>
      </c>
      <c r="O3160" s="12">
        <f>E3160/D3160</f>
        <v>1.1399999999999999</v>
      </c>
      <c r="P3160" s="22">
        <f>IF(ISERROR(E3160/L3160),0,E3160/L3160)</f>
        <v>82.608695652173907</v>
      </c>
      <c r="Q3160" s="1" t="s">
        <v>8344</v>
      </c>
      <c r="R3160" s="39" t="s">
        <v>8345</v>
      </c>
      <c r="S3160" s="41">
        <f>(((J3160/60)/60)/24)+DATE(1970,1,1)</f>
        <v>41447.839722222219</v>
      </c>
      <c r="T3160" s="42">
        <f>(((I3160/60)/60)/24)+DATE(1970,1,1)</f>
        <v>41477.839722222219</v>
      </c>
    </row>
    <row r="3161" spans="1:20" customFormat="1" ht="29" x14ac:dyDescent="0.35">
      <c r="A3161" s="9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3" t="s">
        <v>8219</v>
      </c>
      <c r="G3161" s="3" t="s">
        <v>8224</v>
      </c>
      <c r="H3161" s="3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3" t="s">
        <v>8271</v>
      </c>
      <c r="O3161" s="12">
        <f>E3161/D3161</f>
        <v>1.3348133333333334</v>
      </c>
      <c r="P3161" s="22">
        <f>IF(ISERROR(E3161/L3161),0,E3161/L3161)</f>
        <v>38.504230769230773</v>
      </c>
      <c r="Q3161" s="1" t="s">
        <v>8344</v>
      </c>
      <c r="R3161" s="39" t="s">
        <v>8345</v>
      </c>
      <c r="S3161" s="41">
        <f>(((J3161/60)/60)/24)+DATE(1970,1,1)</f>
        <v>40884.066678240742</v>
      </c>
      <c r="T3161" s="42">
        <f>(((I3161/60)/60)/24)+DATE(1970,1,1)</f>
        <v>40926.958333333336</v>
      </c>
    </row>
    <row r="3162" spans="1:20" customFormat="1" ht="43.5" x14ac:dyDescent="0.35">
      <c r="A3162" s="9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3" t="s">
        <v>8219</v>
      </c>
      <c r="G3162" s="3" t="s">
        <v>8224</v>
      </c>
      <c r="H3162" s="3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3" t="s">
        <v>8271</v>
      </c>
      <c r="O3162" s="12">
        <f>E3162/D3162</f>
        <v>1.0153333333333334</v>
      </c>
      <c r="P3162" s="22">
        <f>IF(ISERROR(E3162/L3162),0,E3162/L3162)</f>
        <v>80.15789473684211</v>
      </c>
      <c r="Q3162" s="1" t="s">
        <v>8344</v>
      </c>
      <c r="R3162" s="39" t="s">
        <v>8345</v>
      </c>
      <c r="S3162" s="41">
        <f>(((J3162/60)/60)/24)+DATE(1970,1,1)</f>
        <v>41841.26489583333</v>
      </c>
      <c r="T3162" s="42">
        <f>(((I3162/60)/60)/24)+DATE(1970,1,1)</f>
        <v>41864.207638888889</v>
      </c>
    </row>
    <row r="3163" spans="1:20" customFormat="1" ht="43.5" x14ac:dyDescent="0.35">
      <c r="A3163" s="9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3" t="s">
        <v>8219</v>
      </c>
      <c r="G3163" s="3" t="s">
        <v>8225</v>
      </c>
      <c r="H3163" s="3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3" t="s">
        <v>8271</v>
      </c>
      <c r="O3163" s="12">
        <f>E3163/D3163</f>
        <v>1.0509999999999999</v>
      </c>
      <c r="P3163" s="22">
        <f>IF(ISERROR(E3163/L3163),0,E3163/L3163)</f>
        <v>28.405405405405407</v>
      </c>
      <c r="Q3163" s="1" t="s">
        <v>8344</v>
      </c>
      <c r="R3163" s="39" t="s">
        <v>8345</v>
      </c>
      <c r="S3163" s="41">
        <f>(((J3163/60)/60)/24)+DATE(1970,1,1)</f>
        <v>41897.536134259259</v>
      </c>
      <c r="T3163" s="42">
        <f>(((I3163/60)/60)/24)+DATE(1970,1,1)</f>
        <v>41927.536134259259</v>
      </c>
    </row>
    <row r="3164" spans="1:20" customFormat="1" ht="43.5" x14ac:dyDescent="0.35">
      <c r="A3164" s="9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3" t="s">
        <v>8219</v>
      </c>
      <c r="G3164" s="3" t="s">
        <v>8224</v>
      </c>
      <c r="H3164" s="3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3" t="s">
        <v>8271</v>
      </c>
      <c r="O3164" s="12">
        <f>E3164/D3164</f>
        <v>1.2715000000000001</v>
      </c>
      <c r="P3164" s="22">
        <f>IF(ISERROR(E3164/L3164),0,E3164/L3164)</f>
        <v>80.730158730158735</v>
      </c>
      <c r="Q3164" s="1" t="s">
        <v>8344</v>
      </c>
      <c r="R3164" s="39" t="s">
        <v>8345</v>
      </c>
      <c r="S3164" s="41">
        <f>(((J3164/60)/60)/24)+DATE(1970,1,1)</f>
        <v>41799.685902777775</v>
      </c>
      <c r="T3164" s="42">
        <f>(((I3164/60)/60)/24)+DATE(1970,1,1)</f>
        <v>41827.083333333336</v>
      </c>
    </row>
    <row r="3165" spans="1:20" customFormat="1" ht="43.5" x14ac:dyDescent="0.35">
      <c r="A3165" s="9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3" t="s">
        <v>8219</v>
      </c>
      <c r="G3165" s="3" t="s">
        <v>8224</v>
      </c>
      <c r="H3165" s="3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3" t="s">
        <v>8271</v>
      </c>
      <c r="O3165" s="12">
        <f>E3165/D3165</f>
        <v>1.1115384615384616</v>
      </c>
      <c r="P3165" s="22">
        <f>IF(ISERROR(E3165/L3165),0,E3165/L3165)</f>
        <v>200.69444444444446</v>
      </c>
      <c r="Q3165" s="1" t="s">
        <v>8344</v>
      </c>
      <c r="R3165" s="39" t="s">
        <v>8345</v>
      </c>
      <c r="S3165" s="41">
        <f>(((J3165/60)/60)/24)+DATE(1970,1,1)</f>
        <v>41775.753761574073</v>
      </c>
      <c r="T3165" s="42">
        <f>(((I3165/60)/60)/24)+DATE(1970,1,1)</f>
        <v>41805.753761574073</v>
      </c>
    </row>
    <row r="3166" spans="1:20" customFormat="1" ht="43.5" x14ac:dyDescent="0.35">
      <c r="A3166" s="9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3" t="s">
        <v>8219</v>
      </c>
      <c r="G3166" s="3" t="s">
        <v>8224</v>
      </c>
      <c r="H3166" s="3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3" t="s">
        <v>8271</v>
      </c>
      <c r="O3166" s="12">
        <f>E3166/D3166</f>
        <v>1.0676000000000001</v>
      </c>
      <c r="P3166" s="22">
        <f>IF(ISERROR(E3166/L3166),0,E3166/L3166)</f>
        <v>37.591549295774648</v>
      </c>
      <c r="Q3166" s="1" t="s">
        <v>8344</v>
      </c>
      <c r="R3166" s="39" t="s">
        <v>8345</v>
      </c>
      <c r="S3166" s="41">
        <f>(((J3166/60)/60)/24)+DATE(1970,1,1)</f>
        <v>41766.80572916667</v>
      </c>
      <c r="T3166" s="42">
        <f>(((I3166/60)/60)/24)+DATE(1970,1,1)</f>
        <v>41799.80572916667</v>
      </c>
    </row>
    <row r="3167" spans="1:20" customFormat="1" ht="43.5" x14ac:dyDescent="0.35">
      <c r="A3167" s="9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3" t="s">
        <v>8219</v>
      </c>
      <c r="G3167" s="3" t="s">
        <v>8224</v>
      </c>
      <c r="H3167" s="3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3" t="s">
        <v>8271</v>
      </c>
      <c r="O3167" s="12">
        <f>E3167/D3167</f>
        <v>1.6266666666666667</v>
      </c>
      <c r="P3167" s="22">
        <f>IF(ISERROR(E3167/L3167),0,E3167/L3167)</f>
        <v>58.095238095238095</v>
      </c>
      <c r="Q3167" s="1" t="s">
        <v>8344</v>
      </c>
      <c r="R3167" s="39" t="s">
        <v>8345</v>
      </c>
      <c r="S3167" s="41">
        <f>(((J3167/60)/60)/24)+DATE(1970,1,1)</f>
        <v>40644.159259259257</v>
      </c>
      <c r="T3167" s="42">
        <f>(((I3167/60)/60)/24)+DATE(1970,1,1)</f>
        <v>40666.165972222225</v>
      </c>
    </row>
    <row r="3168" spans="1:20" customFormat="1" ht="43.5" x14ac:dyDescent="0.35">
      <c r="A3168" s="9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3" t="s">
        <v>8219</v>
      </c>
      <c r="G3168" s="3" t="s">
        <v>8224</v>
      </c>
      <c r="H3168" s="3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3" t="s">
        <v>8271</v>
      </c>
      <c r="O3168" s="12">
        <f>E3168/D3168</f>
        <v>1.6022808571428573</v>
      </c>
      <c r="P3168" s="22">
        <f>IF(ISERROR(E3168/L3168),0,E3168/L3168)</f>
        <v>60.300892473118282</v>
      </c>
      <c r="Q3168" s="1" t="s">
        <v>8344</v>
      </c>
      <c r="R3168" s="39" t="s">
        <v>8345</v>
      </c>
      <c r="S3168" s="41">
        <f>(((J3168/60)/60)/24)+DATE(1970,1,1)</f>
        <v>41940.69158564815</v>
      </c>
      <c r="T3168" s="42">
        <f>(((I3168/60)/60)/24)+DATE(1970,1,1)</f>
        <v>41969.332638888889</v>
      </c>
    </row>
    <row r="3169" spans="1:20" customFormat="1" ht="29" x14ac:dyDescent="0.35">
      <c r="A3169" s="9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3" t="s">
        <v>8219</v>
      </c>
      <c r="G3169" s="3" t="s">
        <v>8224</v>
      </c>
      <c r="H3169" s="3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3" t="s">
        <v>8271</v>
      </c>
      <c r="O3169" s="12">
        <f>E3169/D3169</f>
        <v>1.1616666666666666</v>
      </c>
      <c r="P3169" s="22">
        <f>IF(ISERROR(E3169/L3169),0,E3169/L3169)</f>
        <v>63.363636363636367</v>
      </c>
      <c r="Q3169" s="1" t="s">
        <v>8344</v>
      </c>
      <c r="R3169" s="39" t="s">
        <v>8345</v>
      </c>
      <c r="S3169" s="41">
        <f>(((J3169/60)/60)/24)+DATE(1970,1,1)</f>
        <v>41839.175706018519</v>
      </c>
      <c r="T3169" s="42">
        <f>(((I3169/60)/60)/24)+DATE(1970,1,1)</f>
        <v>41853.175706018519</v>
      </c>
    </row>
    <row r="3170" spans="1:20" customFormat="1" ht="43.5" x14ac:dyDescent="0.35">
      <c r="A3170" s="9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3" t="s">
        <v>8219</v>
      </c>
      <c r="G3170" s="3" t="s">
        <v>8224</v>
      </c>
      <c r="H3170" s="3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3" t="s">
        <v>8271</v>
      </c>
      <c r="O3170" s="12">
        <f>E3170/D3170</f>
        <v>1.242</v>
      </c>
      <c r="P3170" s="22">
        <f>IF(ISERROR(E3170/L3170),0,E3170/L3170)</f>
        <v>50.901639344262293</v>
      </c>
      <c r="Q3170" s="1" t="s">
        <v>8344</v>
      </c>
      <c r="R3170" s="39" t="s">
        <v>8345</v>
      </c>
      <c r="S3170" s="41">
        <f>(((J3170/60)/60)/24)+DATE(1970,1,1)</f>
        <v>41772.105937500004</v>
      </c>
      <c r="T3170" s="42">
        <f>(((I3170/60)/60)/24)+DATE(1970,1,1)</f>
        <v>41803.916666666664</v>
      </c>
    </row>
    <row r="3171" spans="1:20" customFormat="1" ht="29" x14ac:dyDescent="0.35">
      <c r="A3171" s="9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3" t="s">
        <v>8219</v>
      </c>
      <c r="G3171" s="3" t="s">
        <v>8224</v>
      </c>
      <c r="H3171" s="3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3" t="s">
        <v>8271</v>
      </c>
      <c r="O3171" s="12">
        <f>E3171/D3171</f>
        <v>1.030125</v>
      </c>
      <c r="P3171" s="22">
        <f>IF(ISERROR(E3171/L3171),0,E3171/L3171)</f>
        <v>100.5</v>
      </c>
      <c r="Q3171" s="1" t="s">
        <v>8344</v>
      </c>
      <c r="R3171" s="39" t="s">
        <v>8345</v>
      </c>
      <c r="S3171" s="41">
        <f>(((J3171/60)/60)/24)+DATE(1970,1,1)</f>
        <v>41591.737974537034</v>
      </c>
      <c r="T3171" s="42">
        <f>(((I3171/60)/60)/24)+DATE(1970,1,1)</f>
        <v>41621.207638888889</v>
      </c>
    </row>
    <row r="3172" spans="1:20" customFormat="1" ht="29" x14ac:dyDescent="0.35">
      <c r="A3172" s="9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3" t="s">
        <v>8219</v>
      </c>
      <c r="G3172" s="3" t="s">
        <v>8224</v>
      </c>
      <c r="H3172" s="3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3" t="s">
        <v>8271</v>
      </c>
      <c r="O3172" s="12">
        <f>E3172/D3172</f>
        <v>1.1225000000000001</v>
      </c>
      <c r="P3172" s="22">
        <f>IF(ISERROR(E3172/L3172),0,E3172/L3172)</f>
        <v>31.619718309859156</v>
      </c>
      <c r="Q3172" s="1" t="s">
        <v>8344</v>
      </c>
      <c r="R3172" s="39" t="s">
        <v>8345</v>
      </c>
      <c r="S3172" s="41">
        <f>(((J3172/60)/60)/24)+DATE(1970,1,1)</f>
        <v>41789.080370370371</v>
      </c>
      <c r="T3172" s="42">
        <f>(((I3172/60)/60)/24)+DATE(1970,1,1)</f>
        <v>41822.166666666664</v>
      </c>
    </row>
    <row r="3173" spans="1:20" customFormat="1" ht="43.5" x14ac:dyDescent="0.35">
      <c r="A3173" s="9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3" t="s">
        <v>8219</v>
      </c>
      <c r="G3173" s="3" t="s">
        <v>8225</v>
      </c>
      <c r="H3173" s="3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3" t="s">
        <v>8271</v>
      </c>
      <c r="O3173" s="12">
        <f>E3173/D3173</f>
        <v>1.0881428571428571</v>
      </c>
      <c r="P3173" s="22">
        <f>IF(ISERROR(E3173/L3173),0,E3173/L3173)</f>
        <v>65.102564102564102</v>
      </c>
      <c r="Q3173" s="1" t="s">
        <v>8344</v>
      </c>
      <c r="R3173" s="39" t="s">
        <v>8345</v>
      </c>
      <c r="S3173" s="41">
        <f>(((J3173/60)/60)/24)+DATE(1970,1,1)</f>
        <v>42466.608310185184</v>
      </c>
      <c r="T3173" s="42">
        <f>(((I3173/60)/60)/24)+DATE(1970,1,1)</f>
        <v>42496.608310185184</v>
      </c>
    </row>
    <row r="3174" spans="1:20" customFormat="1" ht="43.5" x14ac:dyDescent="0.35">
      <c r="A3174" s="9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3" t="s">
        <v>8219</v>
      </c>
      <c r="G3174" s="3" t="s">
        <v>8224</v>
      </c>
      <c r="H3174" s="3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3" t="s">
        <v>8271</v>
      </c>
      <c r="O3174" s="12">
        <f>E3174/D3174</f>
        <v>1.1499999999999999</v>
      </c>
      <c r="P3174" s="22">
        <f>IF(ISERROR(E3174/L3174),0,E3174/L3174)</f>
        <v>79.310344827586206</v>
      </c>
      <c r="Q3174" s="1" t="s">
        <v>8344</v>
      </c>
      <c r="R3174" s="39" t="s">
        <v>8345</v>
      </c>
      <c r="S3174" s="41">
        <f>(((J3174/60)/60)/24)+DATE(1970,1,1)</f>
        <v>40923.729953703703</v>
      </c>
      <c r="T3174" s="42">
        <f>(((I3174/60)/60)/24)+DATE(1970,1,1)</f>
        <v>40953.729953703703</v>
      </c>
    </row>
    <row r="3175" spans="1:20" customFormat="1" ht="43.5" x14ac:dyDescent="0.35">
      <c r="A3175" s="9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3" t="s">
        <v>8219</v>
      </c>
      <c r="G3175" s="3" t="s">
        <v>8224</v>
      </c>
      <c r="H3175" s="3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3" t="s">
        <v>8271</v>
      </c>
      <c r="O3175" s="12">
        <f>E3175/D3175</f>
        <v>1.03</v>
      </c>
      <c r="P3175" s="22">
        <f>IF(ISERROR(E3175/L3175),0,E3175/L3175)</f>
        <v>139.18918918918919</v>
      </c>
      <c r="Q3175" s="1" t="s">
        <v>8344</v>
      </c>
      <c r="R3175" s="39" t="s">
        <v>8345</v>
      </c>
      <c r="S3175" s="41">
        <f>(((J3175/60)/60)/24)+DATE(1970,1,1)</f>
        <v>41878.878379629627</v>
      </c>
      <c r="T3175" s="42">
        <f>(((I3175/60)/60)/24)+DATE(1970,1,1)</f>
        <v>41908.878379629627</v>
      </c>
    </row>
    <row r="3176" spans="1:20" customFormat="1" ht="43.5" x14ac:dyDescent="0.35">
      <c r="A3176" s="9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3" t="s">
        <v>8219</v>
      </c>
      <c r="G3176" s="3" t="s">
        <v>8224</v>
      </c>
      <c r="H3176" s="3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3" t="s">
        <v>8271</v>
      </c>
      <c r="O3176" s="12">
        <f>E3176/D3176</f>
        <v>1.0113333333333334</v>
      </c>
      <c r="P3176" s="22">
        <f>IF(ISERROR(E3176/L3176),0,E3176/L3176)</f>
        <v>131.91304347826087</v>
      </c>
      <c r="Q3176" s="1" t="s">
        <v>8344</v>
      </c>
      <c r="R3176" s="39" t="s">
        <v>8345</v>
      </c>
      <c r="S3176" s="41">
        <f>(((J3176/60)/60)/24)+DATE(1970,1,1)</f>
        <v>41862.864675925928</v>
      </c>
      <c r="T3176" s="42">
        <f>(((I3176/60)/60)/24)+DATE(1970,1,1)</f>
        <v>41876.864675925928</v>
      </c>
    </row>
    <row r="3177" spans="1:20" customFormat="1" ht="43.5" x14ac:dyDescent="0.35">
      <c r="A3177" s="9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3" t="s">
        <v>8219</v>
      </c>
      <c r="G3177" s="3" t="s">
        <v>8224</v>
      </c>
      <c r="H3177" s="3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3" t="s">
        <v>8271</v>
      </c>
      <c r="O3177" s="12">
        <f>E3177/D3177</f>
        <v>1.0955999999999999</v>
      </c>
      <c r="P3177" s="22">
        <f>IF(ISERROR(E3177/L3177),0,E3177/L3177)</f>
        <v>91.3</v>
      </c>
      <c r="Q3177" s="1" t="s">
        <v>8344</v>
      </c>
      <c r="R3177" s="39" t="s">
        <v>8345</v>
      </c>
      <c r="S3177" s="41">
        <f>(((J3177/60)/60)/24)+DATE(1970,1,1)</f>
        <v>40531.886886574073</v>
      </c>
      <c r="T3177" s="42">
        <f>(((I3177/60)/60)/24)+DATE(1970,1,1)</f>
        <v>40591.886886574073</v>
      </c>
    </row>
    <row r="3178" spans="1:20" customFormat="1" ht="43.5" x14ac:dyDescent="0.35">
      <c r="A3178" s="9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3" t="s">
        <v>8219</v>
      </c>
      <c r="G3178" s="3" t="s">
        <v>8224</v>
      </c>
      <c r="H3178" s="3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3" t="s">
        <v>8271</v>
      </c>
      <c r="O3178" s="12">
        <f>E3178/D3178</f>
        <v>1.148421052631579</v>
      </c>
      <c r="P3178" s="22">
        <f>IF(ISERROR(E3178/L3178),0,E3178/L3178)</f>
        <v>39.672727272727272</v>
      </c>
      <c r="Q3178" s="1" t="s">
        <v>8344</v>
      </c>
      <c r="R3178" s="39" t="s">
        <v>8345</v>
      </c>
      <c r="S3178" s="41">
        <f>(((J3178/60)/60)/24)+DATE(1970,1,1)</f>
        <v>41477.930914351848</v>
      </c>
      <c r="T3178" s="42">
        <f>(((I3178/60)/60)/24)+DATE(1970,1,1)</f>
        <v>41504.625</v>
      </c>
    </row>
    <row r="3179" spans="1:20" customFormat="1" ht="43.5" x14ac:dyDescent="0.35">
      <c r="A3179" s="9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3" t="s">
        <v>8219</v>
      </c>
      <c r="G3179" s="3" t="s">
        <v>8224</v>
      </c>
      <c r="H3179" s="3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3" t="s">
        <v>8271</v>
      </c>
      <c r="O3179" s="12">
        <f>E3179/D3179</f>
        <v>1.1739999999999999</v>
      </c>
      <c r="P3179" s="22">
        <f>IF(ISERROR(E3179/L3179),0,E3179/L3179)</f>
        <v>57.549019607843135</v>
      </c>
      <c r="Q3179" s="1" t="s">
        <v>8344</v>
      </c>
      <c r="R3179" s="39" t="s">
        <v>8345</v>
      </c>
      <c r="S3179" s="41">
        <f>(((J3179/60)/60)/24)+DATE(1970,1,1)</f>
        <v>41781.666770833333</v>
      </c>
      <c r="T3179" s="42">
        <f>(((I3179/60)/60)/24)+DATE(1970,1,1)</f>
        <v>41811.666770833333</v>
      </c>
    </row>
    <row r="3180" spans="1:20" customFormat="1" ht="43.5" x14ac:dyDescent="0.35">
      <c r="A3180" s="9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3" t="s">
        <v>8219</v>
      </c>
      <c r="G3180" s="3" t="s">
        <v>8225</v>
      </c>
      <c r="H3180" s="3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3" t="s">
        <v>8271</v>
      </c>
      <c r="O3180" s="12">
        <f>E3180/D3180</f>
        <v>1.7173333333333334</v>
      </c>
      <c r="P3180" s="22">
        <f>IF(ISERROR(E3180/L3180),0,E3180/L3180)</f>
        <v>33.025641025641029</v>
      </c>
      <c r="Q3180" s="1" t="s">
        <v>8344</v>
      </c>
      <c r="R3180" s="39" t="s">
        <v>8345</v>
      </c>
      <c r="S3180" s="41">
        <f>(((J3180/60)/60)/24)+DATE(1970,1,1)</f>
        <v>41806.605034722219</v>
      </c>
      <c r="T3180" s="42">
        <f>(((I3180/60)/60)/24)+DATE(1970,1,1)</f>
        <v>41836.605034722219</v>
      </c>
    </row>
    <row r="3181" spans="1:20" customFormat="1" ht="29" x14ac:dyDescent="0.35">
      <c r="A3181" s="9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3" t="s">
        <v>8219</v>
      </c>
      <c r="G3181" s="3" t="s">
        <v>8224</v>
      </c>
      <c r="H3181" s="3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3" t="s">
        <v>8271</v>
      </c>
      <c r="O3181" s="12">
        <f>E3181/D3181</f>
        <v>1.1416238095238094</v>
      </c>
      <c r="P3181" s="22">
        <f>IF(ISERROR(E3181/L3181),0,E3181/L3181)</f>
        <v>77.335806451612896</v>
      </c>
      <c r="Q3181" s="1" t="s">
        <v>8344</v>
      </c>
      <c r="R3181" s="39" t="s">
        <v>8345</v>
      </c>
      <c r="S3181" s="41">
        <f>(((J3181/60)/60)/24)+DATE(1970,1,1)</f>
        <v>41375.702210648145</v>
      </c>
      <c r="T3181" s="42">
        <f>(((I3181/60)/60)/24)+DATE(1970,1,1)</f>
        <v>41400.702210648145</v>
      </c>
    </row>
    <row r="3182" spans="1:20" customFormat="1" ht="43.5" x14ac:dyDescent="0.35">
      <c r="A3182" s="9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3" t="s">
        <v>8219</v>
      </c>
      <c r="G3182" s="3" t="s">
        <v>8225</v>
      </c>
      <c r="H3182" s="3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3" t="s">
        <v>8271</v>
      </c>
      <c r="O3182" s="12">
        <f>E3182/D3182</f>
        <v>1.1975</v>
      </c>
      <c r="P3182" s="22">
        <f>IF(ISERROR(E3182/L3182),0,E3182/L3182)</f>
        <v>31.933333333333334</v>
      </c>
      <c r="Q3182" s="1" t="s">
        <v>8344</v>
      </c>
      <c r="R3182" s="39" t="s">
        <v>8345</v>
      </c>
      <c r="S3182" s="41">
        <f>(((J3182/60)/60)/24)+DATE(1970,1,1)</f>
        <v>41780.412604166668</v>
      </c>
      <c r="T3182" s="42">
        <f>(((I3182/60)/60)/24)+DATE(1970,1,1)</f>
        <v>41810.412604166668</v>
      </c>
    </row>
    <row r="3183" spans="1:20" customFormat="1" ht="43.5" x14ac:dyDescent="0.35">
      <c r="A3183" s="9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3" t="s">
        <v>8219</v>
      </c>
      <c r="G3183" s="3" t="s">
        <v>8225</v>
      </c>
      <c r="H3183" s="3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3" t="s">
        <v>8271</v>
      </c>
      <c r="O3183" s="12">
        <f>E3183/D3183</f>
        <v>1.0900000000000001</v>
      </c>
      <c r="P3183" s="22">
        <f>IF(ISERROR(E3183/L3183),0,E3183/L3183)</f>
        <v>36.333333333333336</v>
      </c>
      <c r="Q3183" s="1" t="s">
        <v>8344</v>
      </c>
      <c r="R3183" s="39" t="s">
        <v>8345</v>
      </c>
      <c r="S3183" s="41">
        <f>(((J3183/60)/60)/24)+DATE(1970,1,1)</f>
        <v>41779.310034722221</v>
      </c>
      <c r="T3183" s="42">
        <f>(((I3183/60)/60)/24)+DATE(1970,1,1)</f>
        <v>41805.666666666664</v>
      </c>
    </row>
    <row r="3184" spans="1:20" customFormat="1" ht="58" x14ac:dyDescent="0.35">
      <c r="A3184" s="9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3" t="s">
        <v>8219</v>
      </c>
      <c r="G3184" s="3" t="s">
        <v>8224</v>
      </c>
      <c r="H3184" s="3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3" t="s">
        <v>8271</v>
      </c>
      <c r="O3184" s="12">
        <f>E3184/D3184</f>
        <v>1.0088571428571429</v>
      </c>
      <c r="P3184" s="22">
        <f>IF(ISERROR(E3184/L3184),0,E3184/L3184)</f>
        <v>46.768211920529801</v>
      </c>
      <c r="Q3184" s="1" t="s">
        <v>8344</v>
      </c>
      <c r="R3184" s="39" t="s">
        <v>8345</v>
      </c>
      <c r="S3184" s="41">
        <f>(((J3184/60)/60)/24)+DATE(1970,1,1)</f>
        <v>40883.949317129627</v>
      </c>
      <c r="T3184" s="42">
        <f>(((I3184/60)/60)/24)+DATE(1970,1,1)</f>
        <v>40939.708333333336</v>
      </c>
    </row>
    <row r="3185" spans="1:20" customFormat="1" ht="43.5" x14ac:dyDescent="0.35">
      <c r="A3185" s="9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3" t="s">
        <v>8219</v>
      </c>
      <c r="G3185" s="3" t="s">
        <v>8224</v>
      </c>
      <c r="H3185" s="3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3" t="s">
        <v>8271</v>
      </c>
      <c r="O3185" s="12">
        <f>E3185/D3185</f>
        <v>1.0900000000000001</v>
      </c>
      <c r="P3185" s="22">
        <f>IF(ISERROR(E3185/L3185),0,E3185/L3185)</f>
        <v>40.073529411764703</v>
      </c>
      <c r="Q3185" s="1" t="s">
        <v>8344</v>
      </c>
      <c r="R3185" s="39" t="s">
        <v>8345</v>
      </c>
      <c r="S3185" s="41">
        <f>(((J3185/60)/60)/24)+DATE(1970,1,1)</f>
        <v>41491.79478009259</v>
      </c>
      <c r="T3185" s="42">
        <f>(((I3185/60)/60)/24)+DATE(1970,1,1)</f>
        <v>41509.79478009259</v>
      </c>
    </row>
    <row r="3186" spans="1:20" customFormat="1" ht="43.5" x14ac:dyDescent="0.35">
      <c r="A3186" s="9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3" t="s">
        <v>8219</v>
      </c>
      <c r="G3186" s="3" t="s">
        <v>8224</v>
      </c>
      <c r="H3186" s="3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3" t="s">
        <v>8271</v>
      </c>
      <c r="O3186" s="12">
        <f>E3186/D3186</f>
        <v>1.0720930232558139</v>
      </c>
      <c r="P3186" s="22">
        <f>IF(ISERROR(E3186/L3186),0,E3186/L3186)</f>
        <v>100.21739130434783</v>
      </c>
      <c r="Q3186" s="1" t="s">
        <v>8344</v>
      </c>
      <c r="R3186" s="39" t="s">
        <v>8345</v>
      </c>
      <c r="S3186" s="41">
        <f>(((J3186/60)/60)/24)+DATE(1970,1,1)</f>
        <v>41791.993414351848</v>
      </c>
      <c r="T3186" s="42">
        <f>(((I3186/60)/60)/24)+DATE(1970,1,1)</f>
        <v>41821.993414351848</v>
      </c>
    </row>
    <row r="3187" spans="1:20" customFormat="1" ht="43.5" x14ac:dyDescent="0.35">
      <c r="A3187" s="9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3" t="s">
        <v>8219</v>
      </c>
      <c r="G3187" s="3" t="s">
        <v>8225</v>
      </c>
      <c r="H3187" s="3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3" t="s">
        <v>8271</v>
      </c>
      <c r="O3187" s="12">
        <f>E3187/D3187</f>
        <v>1</v>
      </c>
      <c r="P3187" s="22">
        <f>IF(ISERROR(E3187/L3187),0,E3187/L3187)</f>
        <v>41.666666666666664</v>
      </c>
      <c r="Q3187" s="1" t="s">
        <v>8344</v>
      </c>
      <c r="R3187" s="39" t="s">
        <v>8345</v>
      </c>
      <c r="S3187" s="41">
        <f>(((J3187/60)/60)/24)+DATE(1970,1,1)</f>
        <v>41829.977326388893</v>
      </c>
      <c r="T3187" s="42">
        <f>(((I3187/60)/60)/24)+DATE(1970,1,1)</f>
        <v>41836.977326388893</v>
      </c>
    </row>
    <row r="3188" spans="1:20" customFormat="1" ht="43.5" x14ac:dyDescent="0.35">
      <c r="A3188" s="9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3" t="s">
        <v>8219</v>
      </c>
      <c r="G3188" s="3" t="s">
        <v>8225</v>
      </c>
      <c r="H3188" s="3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3" t="s">
        <v>8271</v>
      </c>
      <c r="O3188" s="12">
        <f>E3188/D3188</f>
        <v>1.0218750000000001</v>
      </c>
      <c r="P3188" s="22">
        <f>IF(ISERROR(E3188/L3188),0,E3188/L3188)</f>
        <v>46.714285714285715</v>
      </c>
      <c r="Q3188" s="1" t="s">
        <v>8344</v>
      </c>
      <c r="R3188" s="39" t="s">
        <v>8345</v>
      </c>
      <c r="S3188" s="41">
        <f>(((J3188/60)/60)/24)+DATE(1970,1,1)</f>
        <v>41868.924050925925</v>
      </c>
      <c r="T3188" s="42">
        <f>(((I3188/60)/60)/24)+DATE(1970,1,1)</f>
        <v>41898.875</v>
      </c>
    </row>
    <row r="3189" spans="1:20" customFormat="1" ht="43.5" x14ac:dyDescent="0.35">
      <c r="A3189" s="9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3" t="s">
        <v>8219</v>
      </c>
      <c r="G3189" s="3" t="s">
        <v>8224</v>
      </c>
      <c r="H3189" s="3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3" t="s">
        <v>8271</v>
      </c>
      <c r="O3189" s="12">
        <f>E3189/D3189</f>
        <v>1.1629333333333334</v>
      </c>
      <c r="P3189" s="22">
        <f>IF(ISERROR(E3189/L3189),0,E3189/L3189)</f>
        <v>71.491803278688522</v>
      </c>
      <c r="Q3189" s="1" t="s">
        <v>8344</v>
      </c>
      <c r="R3189" s="39" t="s">
        <v>8345</v>
      </c>
      <c r="S3189" s="41">
        <f>(((J3189/60)/60)/24)+DATE(1970,1,1)</f>
        <v>41835.666354166664</v>
      </c>
      <c r="T3189" s="42">
        <f>(((I3189/60)/60)/24)+DATE(1970,1,1)</f>
        <v>41855.666354166664</v>
      </c>
    </row>
    <row r="3190" spans="1:20" customFormat="1" ht="43.5" x14ac:dyDescent="0.35">
      <c r="A3190" s="9">
        <v>3188</v>
      </c>
      <c r="B3190" s="7" t="s">
        <v>3188</v>
      </c>
      <c r="C3190" s="7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2">
        <f>E3190/D3190</f>
        <v>0.65</v>
      </c>
      <c r="P3190" s="22">
        <f>IF(ISERROR(E3190/L3190),0,E3190/L3190)</f>
        <v>14.444444444444445</v>
      </c>
      <c r="Q3190" s="1" t="s">
        <v>8344</v>
      </c>
      <c r="R3190" s="39" t="s">
        <v>8347</v>
      </c>
      <c r="S3190" s="41">
        <f>(((J3190/60)/60)/24)+DATE(1970,1,1)</f>
        <v>42144.415532407409</v>
      </c>
      <c r="T3190" s="42">
        <f>(((I3190/60)/60)/24)+DATE(1970,1,1)</f>
        <v>42165.415532407409</v>
      </c>
    </row>
    <row r="3191" spans="1:20" customFormat="1" ht="43.5" x14ac:dyDescent="0.35">
      <c r="A3191" s="9">
        <v>3189</v>
      </c>
      <c r="B3191" s="7" t="s">
        <v>3189</v>
      </c>
      <c r="C3191" s="7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2">
        <f>E3191/D3191</f>
        <v>0.12327272727272727</v>
      </c>
      <c r="P3191" s="22">
        <f>IF(ISERROR(E3191/L3191),0,E3191/L3191)</f>
        <v>356.84210526315792</v>
      </c>
      <c r="Q3191" s="1" t="s">
        <v>8344</v>
      </c>
      <c r="R3191" s="39" t="s">
        <v>8347</v>
      </c>
      <c r="S3191" s="41">
        <f>(((J3191/60)/60)/24)+DATE(1970,1,1)</f>
        <v>42118.346435185187</v>
      </c>
      <c r="T3191" s="42">
        <f>(((I3191/60)/60)/24)+DATE(1970,1,1)</f>
        <v>42148.346435185187</v>
      </c>
    </row>
    <row r="3192" spans="1:20" customFormat="1" ht="29" x14ac:dyDescent="0.35">
      <c r="A3192" s="9">
        <v>3190</v>
      </c>
      <c r="B3192" s="7" t="s">
        <v>3190</v>
      </c>
      <c r="C3192" s="7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2">
        <f>E3192/D3192</f>
        <v>0</v>
      </c>
      <c r="P3192" s="22">
        <f>IF(ISERROR(E3192/L3192),0,E3192/L3192)</f>
        <v>0</v>
      </c>
      <c r="Q3192" s="1" t="s">
        <v>8344</v>
      </c>
      <c r="R3192" s="39" t="s">
        <v>8347</v>
      </c>
      <c r="S3192" s="41">
        <f>(((J3192/60)/60)/24)+DATE(1970,1,1)</f>
        <v>42683.151331018518</v>
      </c>
      <c r="T3192" s="42">
        <f>(((I3192/60)/60)/24)+DATE(1970,1,1)</f>
        <v>42713.192997685182</v>
      </c>
    </row>
    <row r="3193" spans="1:20" customFormat="1" ht="43.5" x14ac:dyDescent="0.35">
      <c r="A3193" s="9">
        <v>3191</v>
      </c>
      <c r="B3193" s="7" t="s">
        <v>3191</v>
      </c>
      <c r="C3193" s="7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2">
        <f>E3193/D3193</f>
        <v>4.0266666666666666E-2</v>
      </c>
      <c r="P3193" s="22">
        <f>IF(ISERROR(E3193/L3193),0,E3193/L3193)</f>
        <v>37.75</v>
      </c>
      <c r="Q3193" s="1" t="s">
        <v>8344</v>
      </c>
      <c r="R3193" s="39" t="s">
        <v>8347</v>
      </c>
      <c r="S3193" s="41">
        <f>(((J3193/60)/60)/24)+DATE(1970,1,1)</f>
        <v>42538.755428240736</v>
      </c>
      <c r="T3193" s="42">
        <f>(((I3193/60)/60)/24)+DATE(1970,1,1)</f>
        <v>42598.755428240736</v>
      </c>
    </row>
    <row r="3194" spans="1:20" customFormat="1" ht="43.5" x14ac:dyDescent="0.35">
      <c r="A3194" s="9">
        <v>3192</v>
      </c>
      <c r="B3194" s="7" t="s">
        <v>3192</v>
      </c>
      <c r="C3194" s="7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2">
        <f>E3194/D3194</f>
        <v>1.0200000000000001E-2</v>
      </c>
      <c r="P3194" s="22">
        <f>IF(ISERROR(E3194/L3194),0,E3194/L3194)</f>
        <v>12.75</v>
      </c>
      <c r="Q3194" s="1" t="s">
        <v>8344</v>
      </c>
      <c r="R3194" s="39" t="s">
        <v>8347</v>
      </c>
      <c r="S3194" s="41">
        <f>(((J3194/60)/60)/24)+DATE(1970,1,1)</f>
        <v>42018.94049768518</v>
      </c>
      <c r="T3194" s="42">
        <f>(((I3194/60)/60)/24)+DATE(1970,1,1)</f>
        <v>42063.916666666672</v>
      </c>
    </row>
    <row r="3195" spans="1:20" customFormat="1" ht="43.5" x14ac:dyDescent="0.35">
      <c r="A3195" s="9">
        <v>3193</v>
      </c>
      <c r="B3195" s="7" t="s">
        <v>3193</v>
      </c>
      <c r="C3195" s="7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2">
        <f>E3195/D3195</f>
        <v>0.1174</v>
      </c>
      <c r="P3195" s="22">
        <f>IF(ISERROR(E3195/L3195),0,E3195/L3195)</f>
        <v>24.458333333333332</v>
      </c>
      <c r="Q3195" s="1" t="s">
        <v>8344</v>
      </c>
      <c r="R3195" s="39" t="s">
        <v>8347</v>
      </c>
      <c r="S3195" s="41">
        <f>(((J3195/60)/60)/24)+DATE(1970,1,1)</f>
        <v>42010.968240740738</v>
      </c>
      <c r="T3195" s="42">
        <f>(((I3195/60)/60)/24)+DATE(1970,1,1)</f>
        <v>42055.968240740738</v>
      </c>
    </row>
    <row r="3196" spans="1:20" customFormat="1" ht="43.5" x14ac:dyDescent="0.35">
      <c r="A3196" s="9">
        <v>3194</v>
      </c>
      <c r="B3196" s="7" t="s">
        <v>3194</v>
      </c>
      <c r="C3196" s="7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2">
        <f>E3196/D3196</f>
        <v>0</v>
      </c>
      <c r="P3196" s="22">
        <f>IF(ISERROR(E3196/L3196),0,E3196/L3196)</f>
        <v>0</v>
      </c>
      <c r="Q3196" s="1" t="s">
        <v>8344</v>
      </c>
      <c r="R3196" s="39" t="s">
        <v>8347</v>
      </c>
      <c r="S3196" s="41">
        <f>(((J3196/60)/60)/24)+DATE(1970,1,1)</f>
        <v>42182.062476851846</v>
      </c>
      <c r="T3196" s="42">
        <f>(((I3196/60)/60)/24)+DATE(1970,1,1)</f>
        <v>42212.062476851846</v>
      </c>
    </row>
    <row r="3197" spans="1:20" customFormat="1" ht="43.5" x14ac:dyDescent="0.35">
      <c r="A3197" s="9">
        <v>3195</v>
      </c>
      <c r="B3197" s="7" t="s">
        <v>3195</v>
      </c>
      <c r="C3197" s="7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2">
        <f>E3197/D3197</f>
        <v>0.59142857142857141</v>
      </c>
      <c r="P3197" s="22">
        <f>IF(ISERROR(E3197/L3197),0,E3197/L3197)</f>
        <v>53.07692307692308</v>
      </c>
      <c r="Q3197" s="1" t="s">
        <v>8344</v>
      </c>
      <c r="R3197" s="39" t="s">
        <v>8347</v>
      </c>
      <c r="S3197" s="41">
        <f>(((J3197/60)/60)/24)+DATE(1970,1,1)</f>
        <v>42017.594236111108</v>
      </c>
      <c r="T3197" s="42">
        <f>(((I3197/60)/60)/24)+DATE(1970,1,1)</f>
        <v>42047.594236111108</v>
      </c>
    </row>
    <row r="3198" spans="1:20" customFormat="1" ht="43.5" x14ac:dyDescent="0.35">
      <c r="A3198" s="9">
        <v>3196</v>
      </c>
      <c r="B3198" s="7" t="s">
        <v>3196</v>
      </c>
      <c r="C3198" s="7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2">
        <f>E3198/D3198</f>
        <v>5.9999999999999995E-4</v>
      </c>
      <c r="P3198" s="22">
        <f>IF(ISERROR(E3198/L3198),0,E3198/L3198)</f>
        <v>300</v>
      </c>
      <c r="Q3198" s="1" t="s">
        <v>8344</v>
      </c>
      <c r="R3198" s="39" t="s">
        <v>8347</v>
      </c>
      <c r="S3198" s="41">
        <f>(((J3198/60)/60)/24)+DATE(1970,1,1)</f>
        <v>42157.598090277781</v>
      </c>
      <c r="T3198" s="42">
        <f>(((I3198/60)/60)/24)+DATE(1970,1,1)</f>
        <v>42217.583333333328</v>
      </c>
    </row>
    <row r="3199" spans="1:20" customFormat="1" ht="29" x14ac:dyDescent="0.35">
      <c r="A3199" s="9">
        <v>3197</v>
      </c>
      <c r="B3199" s="7" t="s">
        <v>3197</v>
      </c>
      <c r="C3199" s="7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2">
        <f>E3199/D3199</f>
        <v>0.1145</v>
      </c>
      <c r="P3199" s="22">
        <f>IF(ISERROR(E3199/L3199),0,E3199/L3199)</f>
        <v>286.25</v>
      </c>
      <c r="Q3199" s="1" t="s">
        <v>8344</v>
      </c>
      <c r="R3199" s="39" t="s">
        <v>8347</v>
      </c>
      <c r="S3199" s="41">
        <f>(((J3199/60)/60)/24)+DATE(1970,1,1)</f>
        <v>42009.493263888886</v>
      </c>
      <c r="T3199" s="42">
        <f>(((I3199/60)/60)/24)+DATE(1970,1,1)</f>
        <v>42039.493263888886</v>
      </c>
    </row>
    <row r="3200" spans="1:20" customFormat="1" ht="43.5" x14ac:dyDescent="0.35">
      <c r="A3200" s="9">
        <v>3198</v>
      </c>
      <c r="B3200" s="7" t="s">
        <v>3198</v>
      </c>
      <c r="C3200" s="7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2">
        <f>E3200/D3200</f>
        <v>3.6666666666666666E-3</v>
      </c>
      <c r="P3200" s="22">
        <f>IF(ISERROR(E3200/L3200),0,E3200/L3200)</f>
        <v>36.666666666666664</v>
      </c>
      <c r="Q3200" s="1" t="s">
        <v>8344</v>
      </c>
      <c r="R3200" s="39" t="s">
        <v>8347</v>
      </c>
      <c r="S3200" s="41">
        <f>(((J3200/60)/60)/24)+DATE(1970,1,1)</f>
        <v>42013.424502314811</v>
      </c>
      <c r="T3200" s="42">
        <f>(((I3200/60)/60)/24)+DATE(1970,1,1)</f>
        <v>42051.424502314811</v>
      </c>
    </row>
    <row r="3201" spans="1:20" customFormat="1" ht="43.5" x14ac:dyDescent="0.35">
      <c r="A3201" s="9">
        <v>3199</v>
      </c>
      <c r="B3201" s="7" t="s">
        <v>3199</v>
      </c>
      <c r="C3201" s="7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2">
        <f>E3201/D3201</f>
        <v>0.52159999999999995</v>
      </c>
      <c r="P3201" s="22">
        <f>IF(ISERROR(E3201/L3201),0,E3201/L3201)</f>
        <v>49.20754716981132</v>
      </c>
      <c r="Q3201" s="1" t="s">
        <v>8344</v>
      </c>
      <c r="R3201" s="39" t="s">
        <v>8347</v>
      </c>
      <c r="S3201" s="41">
        <f>(((J3201/60)/60)/24)+DATE(1970,1,1)</f>
        <v>41858.761782407404</v>
      </c>
      <c r="T3201" s="42">
        <f>(((I3201/60)/60)/24)+DATE(1970,1,1)</f>
        <v>41888.875</v>
      </c>
    </row>
    <row r="3202" spans="1:20" customFormat="1" ht="43.5" x14ac:dyDescent="0.35">
      <c r="A3202" s="9">
        <v>3200</v>
      </c>
      <c r="B3202" s="7" t="s">
        <v>3200</v>
      </c>
      <c r="C3202" s="7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2">
        <f>E3202/D3202</f>
        <v>2.0000000000000002E-5</v>
      </c>
      <c r="P3202" s="22">
        <f>IF(ISERROR(E3202/L3202),0,E3202/L3202)</f>
        <v>1</v>
      </c>
      <c r="Q3202" s="1" t="s">
        <v>8344</v>
      </c>
      <c r="R3202" s="39" t="s">
        <v>8347</v>
      </c>
      <c r="S3202" s="41">
        <f>(((J3202/60)/60)/24)+DATE(1970,1,1)</f>
        <v>42460.320613425924</v>
      </c>
      <c r="T3202" s="42">
        <f>(((I3202/60)/60)/24)+DATE(1970,1,1)</f>
        <v>42490.231944444444</v>
      </c>
    </row>
    <row r="3203" spans="1:20" customFormat="1" ht="43.5" x14ac:dyDescent="0.35">
      <c r="A3203" s="9">
        <v>3201</v>
      </c>
      <c r="B3203" s="7" t="s">
        <v>3201</v>
      </c>
      <c r="C3203" s="7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2">
        <f>E3203/D3203</f>
        <v>1.2500000000000001E-2</v>
      </c>
      <c r="P3203" s="22">
        <f>IF(ISERROR(E3203/L3203),0,E3203/L3203)</f>
        <v>12.5</v>
      </c>
      <c r="Q3203" s="1" t="s">
        <v>8344</v>
      </c>
      <c r="R3203" s="39" t="s">
        <v>8347</v>
      </c>
      <c r="S3203" s="41">
        <f>(((J3203/60)/60)/24)+DATE(1970,1,1)</f>
        <v>41861.767094907409</v>
      </c>
      <c r="T3203" s="42">
        <f>(((I3203/60)/60)/24)+DATE(1970,1,1)</f>
        <v>41882.767094907409</v>
      </c>
    </row>
    <row r="3204" spans="1:20" customFormat="1" ht="43.5" x14ac:dyDescent="0.35">
      <c r="A3204" s="9">
        <v>3202</v>
      </c>
      <c r="B3204" s="7" t="s">
        <v>3202</v>
      </c>
      <c r="C3204" s="7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2">
        <f>E3204/D3204</f>
        <v>0.54520000000000002</v>
      </c>
      <c r="P3204" s="22">
        <f>IF(ISERROR(E3204/L3204),0,E3204/L3204)</f>
        <v>109.04</v>
      </c>
      <c r="Q3204" s="1" t="s">
        <v>8344</v>
      </c>
      <c r="R3204" s="39" t="s">
        <v>8347</v>
      </c>
      <c r="S3204" s="41">
        <f>(((J3204/60)/60)/24)+DATE(1970,1,1)</f>
        <v>42293.853541666671</v>
      </c>
      <c r="T3204" s="42">
        <f>(((I3204/60)/60)/24)+DATE(1970,1,1)</f>
        <v>42352.249305555553</v>
      </c>
    </row>
    <row r="3205" spans="1:20" customFormat="1" ht="29" x14ac:dyDescent="0.35">
      <c r="A3205" s="9">
        <v>3203</v>
      </c>
      <c r="B3205" s="7" t="s">
        <v>3203</v>
      </c>
      <c r="C3205" s="7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2">
        <f>E3205/D3205</f>
        <v>0.25</v>
      </c>
      <c r="P3205" s="22">
        <f>IF(ISERROR(E3205/L3205),0,E3205/L3205)</f>
        <v>41.666666666666664</v>
      </c>
      <c r="Q3205" s="1" t="s">
        <v>8344</v>
      </c>
      <c r="R3205" s="39" t="s">
        <v>8347</v>
      </c>
      <c r="S3205" s="41">
        <f>(((J3205/60)/60)/24)+DATE(1970,1,1)</f>
        <v>42242.988680555558</v>
      </c>
      <c r="T3205" s="42">
        <f>(((I3205/60)/60)/24)+DATE(1970,1,1)</f>
        <v>42272.988680555558</v>
      </c>
    </row>
    <row r="3206" spans="1:20" customFormat="1" ht="43.5" x14ac:dyDescent="0.35">
      <c r="A3206" s="9">
        <v>3204</v>
      </c>
      <c r="B3206" s="7" t="s">
        <v>3204</v>
      </c>
      <c r="C3206" s="7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2">
        <f>E3206/D3206</f>
        <v>0</v>
      </c>
      <c r="P3206" s="22">
        <f>IF(ISERROR(E3206/L3206),0,E3206/L3206)</f>
        <v>0</v>
      </c>
      <c r="Q3206" s="1" t="s">
        <v>8344</v>
      </c>
      <c r="R3206" s="39" t="s">
        <v>8347</v>
      </c>
      <c r="S3206" s="41">
        <f>(((J3206/60)/60)/24)+DATE(1970,1,1)</f>
        <v>42172.686099537037</v>
      </c>
      <c r="T3206" s="42">
        <f>(((I3206/60)/60)/24)+DATE(1970,1,1)</f>
        <v>42202.676388888889</v>
      </c>
    </row>
    <row r="3207" spans="1:20" customFormat="1" ht="43.5" x14ac:dyDescent="0.35">
      <c r="A3207" s="9">
        <v>3205</v>
      </c>
      <c r="B3207" s="7" t="s">
        <v>3205</v>
      </c>
      <c r="C3207" s="7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2">
        <f>E3207/D3207</f>
        <v>3.4125000000000003E-2</v>
      </c>
      <c r="P3207" s="22">
        <f>IF(ISERROR(E3207/L3207),0,E3207/L3207)</f>
        <v>22.75</v>
      </c>
      <c r="Q3207" s="1" t="s">
        <v>8344</v>
      </c>
      <c r="R3207" s="39" t="s">
        <v>8347</v>
      </c>
      <c r="S3207" s="41">
        <f>(((J3207/60)/60)/24)+DATE(1970,1,1)</f>
        <v>42095.374675925923</v>
      </c>
      <c r="T3207" s="42">
        <f>(((I3207/60)/60)/24)+DATE(1970,1,1)</f>
        <v>42125.374675925923</v>
      </c>
    </row>
    <row r="3208" spans="1:20" customFormat="1" ht="43.5" x14ac:dyDescent="0.35">
      <c r="A3208" s="9">
        <v>3206</v>
      </c>
      <c r="B3208" s="7" t="s">
        <v>3206</v>
      </c>
      <c r="C3208" s="7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2">
        <f>E3208/D3208</f>
        <v>0</v>
      </c>
      <c r="P3208" s="22">
        <f>IF(ISERROR(E3208/L3208),0,E3208/L3208)</f>
        <v>0</v>
      </c>
      <c r="Q3208" s="1" t="s">
        <v>8344</v>
      </c>
      <c r="R3208" s="39" t="s">
        <v>8347</v>
      </c>
      <c r="S3208" s="41">
        <f>(((J3208/60)/60)/24)+DATE(1970,1,1)</f>
        <v>42236.276053240741</v>
      </c>
      <c r="T3208" s="42">
        <f>(((I3208/60)/60)/24)+DATE(1970,1,1)</f>
        <v>42266.276053240741</v>
      </c>
    </row>
    <row r="3209" spans="1:20" customFormat="1" ht="43.5" x14ac:dyDescent="0.35">
      <c r="A3209" s="9">
        <v>3207</v>
      </c>
      <c r="B3209" s="7" t="s">
        <v>3207</v>
      </c>
      <c r="C3209" s="7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2">
        <f>E3209/D3209</f>
        <v>0.46363636363636362</v>
      </c>
      <c r="P3209" s="22">
        <f>IF(ISERROR(E3209/L3209),0,E3209/L3209)</f>
        <v>70.833333333333329</v>
      </c>
      <c r="Q3209" s="1" t="s">
        <v>8344</v>
      </c>
      <c r="R3209" s="39" t="s">
        <v>8347</v>
      </c>
      <c r="S3209" s="41">
        <f>(((J3209/60)/60)/24)+DATE(1970,1,1)</f>
        <v>42057.277858796297</v>
      </c>
      <c r="T3209" s="42">
        <f>(((I3209/60)/60)/24)+DATE(1970,1,1)</f>
        <v>42117.236192129625</v>
      </c>
    </row>
    <row r="3210" spans="1:20" customFormat="1" ht="43.5" x14ac:dyDescent="0.35">
      <c r="A3210" s="9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3" t="s">
        <v>8219</v>
      </c>
      <c r="G3210" s="3" t="s">
        <v>8224</v>
      </c>
      <c r="H3210" s="3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3" t="s">
        <v>8271</v>
      </c>
      <c r="O3210" s="12">
        <f>E3210/D3210</f>
        <v>1.0349999999999999</v>
      </c>
      <c r="P3210" s="22">
        <f>IF(ISERROR(E3210/L3210),0,E3210/L3210)</f>
        <v>63.109756097560975</v>
      </c>
      <c r="Q3210" s="1" t="s">
        <v>8344</v>
      </c>
      <c r="R3210" s="39" t="s">
        <v>8345</v>
      </c>
      <c r="S3210" s="41">
        <f>(((J3210/60)/60)/24)+DATE(1970,1,1)</f>
        <v>41827.605057870373</v>
      </c>
      <c r="T3210" s="42">
        <f>(((I3210/60)/60)/24)+DATE(1970,1,1)</f>
        <v>41848.605057870373</v>
      </c>
    </row>
    <row r="3211" spans="1:20" customFormat="1" ht="43.5" x14ac:dyDescent="0.35">
      <c r="A3211" s="9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3" t="s">
        <v>8219</v>
      </c>
      <c r="G3211" s="3" t="s">
        <v>8224</v>
      </c>
      <c r="H3211" s="3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3" t="s">
        <v>8271</v>
      </c>
      <c r="O3211" s="12">
        <f>E3211/D3211</f>
        <v>1.1932315789473684</v>
      </c>
      <c r="P3211" s="22">
        <f>IF(ISERROR(E3211/L3211),0,E3211/L3211)</f>
        <v>50.157964601769912</v>
      </c>
      <c r="Q3211" s="1" t="s">
        <v>8344</v>
      </c>
      <c r="R3211" s="39" t="s">
        <v>8345</v>
      </c>
      <c r="S3211" s="41">
        <f>(((J3211/60)/60)/24)+DATE(1970,1,1)</f>
        <v>41778.637245370373</v>
      </c>
      <c r="T3211" s="42">
        <f>(((I3211/60)/60)/24)+DATE(1970,1,1)</f>
        <v>41810.958333333336</v>
      </c>
    </row>
    <row r="3212" spans="1:20" customFormat="1" ht="43.5" x14ac:dyDescent="0.35">
      <c r="A3212" s="9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3" t="s">
        <v>8219</v>
      </c>
      <c r="G3212" s="3" t="s">
        <v>8224</v>
      </c>
      <c r="H3212" s="3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3" t="s">
        <v>8271</v>
      </c>
      <c r="O3212" s="12">
        <f>E3212/D3212</f>
        <v>1.2576666666666667</v>
      </c>
      <c r="P3212" s="22">
        <f>IF(ISERROR(E3212/L3212),0,E3212/L3212)</f>
        <v>62.883333333333333</v>
      </c>
      <c r="Q3212" s="1" t="s">
        <v>8344</v>
      </c>
      <c r="R3212" s="39" t="s">
        <v>8345</v>
      </c>
      <c r="S3212" s="41">
        <f>(((J3212/60)/60)/24)+DATE(1970,1,1)</f>
        <v>41013.936562499999</v>
      </c>
      <c r="T3212" s="42">
        <f>(((I3212/60)/60)/24)+DATE(1970,1,1)</f>
        <v>41061.165972222225</v>
      </c>
    </row>
    <row r="3213" spans="1:20" customFormat="1" ht="43.5" x14ac:dyDescent="0.35">
      <c r="A3213" s="9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3" t="s">
        <v>8219</v>
      </c>
      <c r="G3213" s="3" t="s">
        <v>8224</v>
      </c>
      <c r="H3213" s="3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3" t="s">
        <v>8271</v>
      </c>
      <c r="O3213" s="12">
        <f>E3213/D3213</f>
        <v>1.1974347826086957</v>
      </c>
      <c r="P3213" s="22">
        <f>IF(ISERROR(E3213/L3213),0,E3213/L3213)</f>
        <v>85.531055900621112</v>
      </c>
      <c r="Q3213" s="1" t="s">
        <v>8344</v>
      </c>
      <c r="R3213" s="39" t="s">
        <v>8345</v>
      </c>
      <c r="S3213" s="41">
        <f>(((J3213/60)/60)/24)+DATE(1970,1,1)</f>
        <v>41834.586574074077</v>
      </c>
      <c r="T3213" s="42">
        <f>(((I3213/60)/60)/24)+DATE(1970,1,1)</f>
        <v>41866.083333333336</v>
      </c>
    </row>
    <row r="3214" spans="1:20" customFormat="1" ht="29" x14ac:dyDescent="0.35">
      <c r="A3214" s="9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3" t="s">
        <v>8219</v>
      </c>
      <c r="G3214" s="3" t="s">
        <v>8224</v>
      </c>
      <c r="H3214" s="3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3" t="s">
        <v>8271</v>
      </c>
      <c r="O3214" s="12">
        <f>E3214/D3214</f>
        <v>1.2625</v>
      </c>
      <c r="P3214" s="22">
        <f>IF(ISERROR(E3214/L3214),0,E3214/L3214)</f>
        <v>53.723404255319146</v>
      </c>
      <c r="Q3214" s="1" t="s">
        <v>8344</v>
      </c>
      <c r="R3214" s="39" t="s">
        <v>8345</v>
      </c>
      <c r="S3214" s="41">
        <f>(((J3214/60)/60)/24)+DATE(1970,1,1)</f>
        <v>41829.795729166668</v>
      </c>
      <c r="T3214" s="42">
        <f>(((I3214/60)/60)/24)+DATE(1970,1,1)</f>
        <v>41859.795729166668</v>
      </c>
    </row>
    <row r="3215" spans="1:20" customFormat="1" ht="43.5" x14ac:dyDescent="0.35">
      <c r="A3215" s="9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3" t="s">
        <v>8219</v>
      </c>
      <c r="G3215" s="3" t="s">
        <v>8225</v>
      </c>
      <c r="H3215" s="3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3" t="s">
        <v>8271</v>
      </c>
      <c r="O3215" s="12">
        <f>E3215/D3215</f>
        <v>1.0011666666666668</v>
      </c>
      <c r="P3215" s="22">
        <f>IF(ISERROR(E3215/L3215),0,E3215/L3215)</f>
        <v>127.80851063829788</v>
      </c>
      <c r="Q3215" s="1" t="s">
        <v>8344</v>
      </c>
      <c r="R3215" s="39" t="s">
        <v>8345</v>
      </c>
      <c r="S3215" s="41">
        <f>(((J3215/60)/60)/24)+DATE(1970,1,1)</f>
        <v>42171.763414351852</v>
      </c>
      <c r="T3215" s="42">
        <f>(((I3215/60)/60)/24)+DATE(1970,1,1)</f>
        <v>42211.763414351852</v>
      </c>
    </row>
    <row r="3216" spans="1:20" customFormat="1" ht="43.5" x14ac:dyDescent="0.35">
      <c r="A3216" s="9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3" t="s">
        <v>8219</v>
      </c>
      <c r="G3216" s="3" t="s">
        <v>8225</v>
      </c>
      <c r="H3216" s="3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3" t="s">
        <v>8271</v>
      </c>
      <c r="O3216" s="12">
        <f>E3216/D3216</f>
        <v>1.0213333333333334</v>
      </c>
      <c r="P3216" s="22">
        <f>IF(ISERROR(E3216/L3216),0,E3216/L3216)</f>
        <v>106.57391304347826</v>
      </c>
      <c r="Q3216" s="1" t="s">
        <v>8344</v>
      </c>
      <c r="R3216" s="39" t="s">
        <v>8345</v>
      </c>
      <c r="S3216" s="41">
        <f>(((J3216/60)/60)/24)+DATE(1970,1,1)</f>
        <v>42337.792511574073</v>
      </c>
      <c r="T3216" s="42">
        <f>(((I3216/60)/60)/24)+DATE(1970,1,1)</f>
        <v>42374.996527777781</v>
      </c>
    </row>
    <row r="3217" spans="1:20" customFormat="1" ht="58" x14ac:dyDescent="0.35">
      <c r="A3217" s="9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3" t="s">
        <v>8219</v>
      </c>
      <c r="G3217" s="3" t="s">
        <v>8224</v>
      </c>
      <c r="H3217" s="3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3" t="s">
        <v>8271</v>
      </c>
      <c r="O3217" s="12">
        <f>E3217/D3217</f>
        <v>1.0035142857142858</v>
      </c>
      <c r="P3217" s="22">
        <f>IF(ISERROR(E3217/L3217),0,E3217/L3217)</f>
        <v>262.11194029850748</v>
      </c>
      <c r="Q3217" s="1" t="s">
        <v>8344</v>
      </c>
      <c r="R3217" s="39" t="s">
        <v>8345</v>
      </c>
      <c r="S3217" s="41">
        <f>(((J3217/60)/60)/24)+DATE(1970,1,1)</f>
        <v>42219.665173611109</v>
      </c>
      <c r="T3217" s="42">
        <f>(((I3217/60)/60)/24)+DATE(1970,1,1)</f>
        <v>42257.165972222225</v>
      </c>
    </row>
    <row r="3218" spans="1:20" customFormat="1" ht="43.5" x14ac:dyDescent="0.35">
      <c r="A3218" s="9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3" t="s">
        <v>8219</v>
      </c>
      <c r="G3218" s="3" t="s">
        <v>8225</v>
      </c>
      <c r="H3218" s="3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3" t="s">
        <v>8271</v>
      </c>
      <c r="O3218" s="12">
        <f>E3218/D3218</f>
        <v>1.0004999999999999</v>
      </c>
      <c r="P3218" s="22">
        <f>IF(ISERROR(E3218/L3218),0,E3218/L3218)</f>
        <v>57.171428571428571</v>
      </c>
      <c r="Q3218" s="1" t="s">
        <v>8344</v>
      </c>
      <c r="R3218" s="39" t="s">
        <v>8345</v>
      </c>
      <c r="S3218" s="41">
        <f>(((J3218/60)/60)/24)+DATE(1970,1,1)</f>
        <v>42165.462627314817</v>
      </c>
      <c r="T3218" s="42">
        <f>(((I3218/60)/60)/24)+DATE(1970,1,1)</f>
        <v>42196.604166666672</v>
      </c>
    </row>
    <row r="3219" spans="1:20" customFormat="1" ht="29" x14ac:dyDescent="0.35">
      <c r="A3219" s="9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3" t="s">
        <v>8219</v>
      </c>
      <c r="G3219" s="3" t="s">
        <v>8224</v>
      </c>
      <c r="H3219" s="3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3" t="s">
        <v>8271</v>
      </c>
      <c r="O3219" s="12">
        <f>E3219/D3219</f>
        <v>1.1602222222222223</v>
      </c>
      <c r="P3219" s="22">
        <f>IF(ISERROR(E3219/L3219),0,E3219/L3219)</f>
        <v>50.20192307692308</v>
      </c>
      <c r="Q3219" s="1" t="s">
        <v>8344</v>
      </c>
      <c r="R3219" s="39" t="s">
        <v>8345</v>
      </c>
      <c r="S3219" s="41">
        <f>(((J3219/60)/60)/24)+DATE(1970,1,1)</f>
        <v>42648.546111111107</v>
      </c>
      <c r="T3219" s="42">
        <f>(((I3219/60)/60)/24)+DATE(1970,1,1)</f>
        <v>42678.546111111107</v>
      </c>
    </row>
    <row r="3220" spans="1:20" customFormat="1" ht="43.5" x14ac:dyDescent="0.35">
      <c r="A3220" s="9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3" t="s">
        <v>8219</v>
      </c>
      <c r="G3220" s="3" t="s">
        <v>8225</v>
      </c>
      <c r="H3220" s="3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3" t="s">
        <v>8271</v>
      </c>
      <c r="O3220" s="12">
        <f>E3220/D3220</f>
        <v>1.0209999999999999</v>
      </c>
      <c r="P3220" s="22">
        <f>IF(ISERROR(E3220/L3220),0,E3220/L3220)</f>
        <v>66.586956521739125</v>
      </c>
      <c r="Q3220" s="1" t="s">
        <v>8344</v>
      </c>
      <c r="R3220" s="39" t="s">
        <v>8345</v>
      </c>
      <c r="S3220" s="41">
        <f>(((J3220/60)/60)/24)+DATE(1970,1,1)</f>
        <v>41971.002152777779</v>
      </c>
      <c r="T3220" s="42">
        <f>(((I3220/60)/60)/24)+DATE(1970,1,1)</f>
        <v>42004</v>
      </c>
    </row>
    <row r="3221" spans="1:20" customFormat="1" ht="29" x14ac:dyDescent="0.35">
      <c r="A3221" s="9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3" t="s">
        <v>8219</v>
      </c>
      <c r="G3221" s="3" t="s">
        <v>8224</v>
      </c>
      <c r="H3221" s="3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3" t="s">
        <v>8271</v>
      </c>
      <c r="O3221" s="12">
        <f>E3221/D3221</f>
        <v>1.0011000000000001</v>
      </c>
      <c r="P3221" s="22">
        <f>IF(ISERROR(E3221/L3221),0,E3221/L3221)</f>
        <v>168.25210084033614</v>
      </c>
      <c r="Q3221" s="1" t="s">
        <v>8344</v>
      </c>
      <c r="R3221" s="39" t="s">
        <v>8345</v>
      </c>
      <c r="S3221" s="41">
        <f>(((J3221/60)/60)/24)+DATE(1970,1,1)</f>
        <v>42050.983182870375</v>
      </c>
      <c r="T3221" s="42">
        <f>(((I3221/60)/60)/24)+DATE(1970,1,1)</f>
        <v>42085.941516203704</v>
      </c>
    </row>
    <row r="3222" spans="1:20" customFormat="1" ht="29" x14ac:dyDescent="0.35">
      <c r="A3222" s="9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3" t="s">
        <v>8219</v>
      </c>
      <c r="G3222" s="3" t="s">
        <v>8224</v>
      </c>
      <c r="H3222" s="3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3" t="s">
        <v>8271</v>
      </c>
      <c r="O3222" s="12">
        <f>E3222/D3222</f>
        <v>1.0084</v>
      </c>
      <c r="P3222" s="22">
        <f>IF(ISERROR(E3222/L3222),0,E3222/L3222)</f>
        <v>256.37288135593218</v>
      </c>
      <c r="Q3222" s="1" t="s">
        <v>8344</v>
      </c>
      <c r="R3222" s="39" t="s">
        <v>8345</v>
      </c>
      <c r="S3222" s="41">
        <f>(((J3222/60)/60)/24)+DATE(1970,1,1)</f>
        <v>42772.833379629628</v>
      </c>
      <c r="T3222" s="42">
        <f>(((I3222/60)/60)/24)+DATE(1970,1,1)</f>
        <v>42806.875</v>
      </c>
    </row>
    <row r="3223" spans="1:20" customFormat="1" ht="43.5" x14ac:dyDescent="0.35">
      <c r="A3223" s="9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3" t="s">
        <v>8219</v>
      </c>
      <c r="G3223" s="3" t="s">
        <v>8225</v>
      </c>
      <c r="H3223" s="3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3" t="s">
        <v>8271</v>
      </c>
      <c r="O3223" s="12">
        <f>E3223/D3223</f>
        <v>1.0342499999999999</v>
      </c>
      <c r="P3223" s="22">
        <f>IF(ISERROR(E3223/L3223),0,E3223/L3223)</f>
        <v>36.610619469026545</v>
      </c>
      <c r="Q3223" s="1" t="s">
        <v>8344</v>
      </c>
      <c r="R3223" s="39" t="s">
        <v>8345</v>
      </c>
      <c r="S3223" s="41">
        <f>(((J3223/60)/60)/24)+DATE(1970,1,1)</f>
        <v>42155.696793981479</v>
      </c>
      <c r="T3223" s="42">
        <f>(((I3223/60)/60)/24)+DATE(1970,1,1)</f>
        <v>42190.696793981479</v>
      </c>
    </row>
    <row r="3224" spans="1:20" customFormat="1" ht="29" x14ac:dyDescent="0.35">
      <c r="A3224" s="9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3" t="s">
        <v>8219</v>
      </c>
      <c r="G3224" s="3" t="s">
        <v>8224</v>
      </c>
      <c r="H3224" s="3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3" t="s">
        <v>8271</v>
      </c>
      <c r="O3224" s="12">
        <f>E3224/D3224</f>
        <v>1.248</v>
      </c>
      <c r="P3224" s="22">
        <f>IF(ISERROR(E3224/L3224),0,E3224/L3224)</f>
        <v>37.142857142857146</v>
      </c>
      <c r="Q3224" s="1" t="s">
        <v>8344</v>
      </c>
      <c r="R3224" s="39" t="s">
        <v>8345</v>
      </c>
      <c r="S3224" s="41">
        <f>(((J3224/60)/60)/24)+DATE(1970,1,1)</f>
        <v>42270.582141203704</v>
      </c>
      <c r="T3224" s="42">
        <f>(((I3224/60)/60)/24)+DATE(1970,1,1)</f>
        <v>42301.895138888889</v>
      </c>
    </row>
    <row r="3225" spans="1:20" customFormat="1" ht="29" x14ac:dyDescent="0.35">
      <c r="A3225" s="9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3" t="s">
        <v>8219</v>
      </c>
      <c r="G3225" s="3" t="s">
        <v>8224</v>
      </c>
      <c r="H3225" s="3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3" t="s">
        <v>8271</v>
      </c>
      <c r="O3225" s="12">
        <f>E3225/D3225</f>
        <v>1.0951612903225807</v>
      </c>
      <c r="P3225" s="22">
        <f>IF(ISERROR(E3225/L3225),0,E3225/L3225)</f>
        <v>45.878378378378379</v>
      </c>
      <c r="Q3225" s="1" t="s">
        <v>8344</v>
      </c>
      <c r="R3225" s="39" t="s">
        <v>8345</v>
      </c>
      <c r="S3225" s="41">
        <f>(((J3225/60)/60)/24)+DATE(1970,1,1)</f>
        <v>42206.835370370376</v>
      </c>
      <c r="T3225" s="42">
        <f>(((I3225/60)/60)/24)+DATE(1970,1,1)</f>
        <v>42236.835370370376</v>
      </c>
    </row>
    <row r="3226" spans="1:20" customFormat="1" ht="43.5" x14ac:dyDescent="0.35">
      <c r="A3226" s="9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3" t="s">
        <v>8219</v>
      </c>
      <c r="G3226" s="3" t="s">
        <v>8224</v>
      </c>
      <c r="H3226" s="3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3" t="s">
        <v>8271</v>
      </c>
      <c r="O3226" s="12">
        <f>E3226/D3226</f>
        <v>1.0203333333333333</v>
      </c>
      <c r="P3226" s="22">
        <f>IF(ISERROR(E3226/L3226),0,E3226/L3226)</f>
        <v>141.71296296296296</v>
      </c>
      <c r="Q3226" s="1" t="s">
        <v>8344</v>
      </c>
      <c r="R3226" s="39" t="s">
        <v>8345</v>
      </c>
      <c r="S3226" s="41">
        <f>(((J3226/60)/60)/24)+DATE(1970,1,1)</f>
        <v>42697.850844907407</v>
      </c>
      <c r="T3226" s="42">
        <f>(((I3226/60)/60)/24)+DATE(1970,1,1)</f>
        <v>42745.208333333328</v>
      </c>
    </row>
    <row r="3227" spans="1:20" customFormat="1" ht="43.5" x14ac:dyDescent="0.35">
      <c r="A3227" s="9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3" t="s">
        <v>8219</v>
      </c>
      <c r="G3227" s="3" t="s">
        <v>8224</v>
      </c>
      <c r="H3227" s="3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3" t="s">
        <v>8271</v>
      </c>
      <c r="O3227" s="12">
        <f>E3227/D3227</f>
        <v>1.0235000000000001</v>
      </c>
      <c r="P3227" s="22">
        <f>IF(ISERROR(E3227/L3227),0,E3227/L3227)</f>
        <v>52.487179487179489</v>
      </c>
      <c r="Q3227" s="1" t="s">
        <v>8344</v>
      </c>
      <c r="R3227" s="39" t="s">
        <v>8345</v>
      </c>
      <c r="S3227" s="41">
        <f>(((J3227/60)/60)/24)+DATE(1970,1,1)</f>
        <v>42503.559467592597</v>
      </c>
      <c r="T3227" s="42">
        <f>(((I3227/60)/60)/24)+DATE(1970,1,1)</f>
        <v>42524.875</v>
      </c>
    </row>
    <row r="3228" spans="1:20" customFormat="1" ht="43.5" x14ac:dyDescent="0.35">
      <c r="A3228" s="9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3" t="s">
        <v>8219</v>
      </c>
      <c r="G3228" s="3" t="s">
        <v>8225</v>
      </c>
      <c r="H3228" s="3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3" t="s">
        <v>8271</v>
      </c>
      <c r="O3228" s="12">
        <f>E3228/D3228</f>
        <v>1.0416666666666667</v>
      </c>
      <c r="P3228" s="22">
        <f>IF(ISERROR(E3228/L3228),0,E3228/L3228)</f>
        <v>59.523809523809526</v>
      </c>
      <c r="Q3228" s="1" t="s">
        <v>8344</v>
      </c>
      <c r="R3228" s="39" t="s">
        <v>8345</v>
      </c>
      <c r="S3228" s="41">
        <f>(((J3228/60)/60)/24)+DATE(1970,1,1)</f>
        <v>42277.583472222221</v>
      </c>
      <c r="T3228" s="42">
        <f>(((I3228/60)/60)/24)+DATE(1970,1,1)</f>
        <v>42307.583472222221</v>
      </c>
    </row>
    <row r="3229" spans="1:20" customFormat="1" ht="43.5" x14ac:dyDescent="0.35">
      <c r="A3229" s="9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3" t="s">
        <v>8219</v>
      </c>
      <c r="G3229" s="3" t="s">
        <v>8225</v>
      </c>
      <c r="H3229" s="3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3" t="s">
        <v>8271</v>
      </c>
      <c r="O3229" s="12">
        <f>E3229/D3229</f>
        <v>1.25</v>
      </c>
      <c r="P3229" s="22">
        <f>IF(ISERROR(E3229/L3229),0,E3229/L3229)</f>
        <v>50</v>
      </c>
      <c r="Q3229" s="1" t="s">
        <v>8344</v>
      </c>
      <c r="R3229" s="39" t="s">
        <v>8345</v>
      </c>
      <c r="S3229" s="41">
        <f>(((J3229/60)/60)/24)+DATE(1970,1,1)</f>
        <v>42722.882361111115</v>
      </c>
      <c r="T3229" s="42">
        <f>(((I3229/60)/60)/24)+DATE(1970,1,1)</f>
        <v>42752.882361111115</v>
      </c>
    </row>
    <row r="3230" spans="1:20" customFormat="1" x14ac:dyDescent="0.35">
      <c r="A3230" s="9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3" t="s">
        <v>8219</v>
      </c>
      <c r="G3230" s="3" t="s">
        <v>8224</v>
      </c>
      <c r="H3230" s="3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3" t="s">
        <v>8271</v>
      </c>
      <c r="O3230" s="12">
        <f>E3230/D3230</f>
        <v>1.0234285714285714</v>
      </c>
      <c r="P3230" s="22">
        <f>IF(ISERROR(E3230/L3230),0,E3230/L3230)</f>
        <v>193.62162162162161</v>
      </c>
      <c r="Q3230" s="1" t="s">
        <v>8344</v>
      </c>
      <c r="R3230" s="39" t="s">
        <v>8345</v>
      </c>
      <c r="S3230" s="41">
        <f>(((J3230/60)/60)/24)+DATE(1970,1,1)</f>
        <v>42323.70930555556</v>
      </c>
      <c r="T3230" s="42">
        <f>(((I3230/60)/60)/24)+DATE(1970,1,1)</f>
        <v>42355.207638888889</v>
      </c>
    </row>
    <row r="3231" spans="1:20" customFormat="1" ht="29" x14ac:dyDescent="0.35">
      <c r="A3231" s="9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3" t="s">
        <v>8219</v>
      </c>
      <c r="G3231" s="3" t="s">
        <v>8224</v>
      </c>
      <c r="H3231" s="3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3" t="s">
        <v>8271</v>
      </c>
      <c r="O3231" s="12">
        <f>E3231/D3231</f>
        <v>1.0786500000000001</v>
      </c>
      <c r="P3231" s="22">
        <f>IF(ISERROR(E3231/L3231),0,E3231/L3231)</f>
        <v>106.79702970297029</v>
      </c>
      <c r="Q3231" s="1" t="s">
        <v>8344</v>
      </c>
      <c r="R3231" s="39" t="s">
        <v>8345</v>
      </c>
      <c r="S3231" s="41">
        <f>(((J3231/60)/60)/24)+DATE(1970,1,1)</f>
        <v>41933.291643518518</v>
      </c>
      <c r="T3231" s="42">
        <f>(((I3231/60)/60)/24)+DATE(1970,1,1)</f>
        <v>41963.333310185189</v>
      </c>
    </row>
    <row r="3232" spans="1:20" customFormat="1" ht="43.5" x14ac:dyDescent="0.35">
      <c r="A3232" s="9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3" t="s">
        <v>8219</v>
      </c>
      <c r="G3232" s="3" t="s">
        <v>8224</v>
      </c>
      <c r="H3232" s="3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3" t="s">
        <v>8271</v>
      </c>
      <c r="O3232" s="12">
        <f>E3232/D3232</f>
        <v>1.0988461538461538</v>
      </c>
      <c r="P3232" s="22">
        <f>IF(ISERROR(E3232/L3232),0,E3232/L3232)</f>
        <v>77.21621621621621</v>
      </c>
      <c r="Q3232" s="1" t="s">
        <v>8344</v>
      </c>
      <c r="R3232" s="39" t="s">
        <v>8345</v>
      </c>
      <c r="S3232" s="41">
        <f>(((J3232/60)/60)/24)+DATE(1970,1,1)</f>
        <v>41898.168125000004</v>
      </c>
      <c r="T3232" s="42">
        <f>(((I3232/60)/60)/24)+DATE(1970,1,1)</f>
        <v>41913.165972222225</v>
      </c>
    </row>
    <row r="3233" spans="1:20" customFormat="1" ht="43.5" x14ac:dyDescent="0.35">
      <c r="A3233" s="9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3" t="s">
        <v>8219</v>
      </c>
      <c r="G3233" s="3" t="s">
        <v>8224</v>
      </c>
      <c r="H3233" s="3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3" t="s">
        <v>8271</v>
      </c>
      <c r="O3233" s="12">
        <f>E3233/D3233</f>
        <v>1.61</v>
      </c>
      <c r="P3233" s="22">
        <f>IF(ISERROR(E3233/L3233),0,E3233/L3233)</f>
        <v>57.5</v>
      </c>
      <c r="Q3233" s="1" t="s">
        <v>8344</v>
      </c>
      <c r="R3233" s="39" t="s">
        <v>8345</v>
      </c>
      <c r="S3233" s="41">
        <f>(((J3233/60)/60)/24)+DATE(1970,1,1)</f>
        <v>42446.943831018521</v>
      </c>
      <c r="T3233" s="42">
        <f>(((I3233/60)/60)/24)+DATE(1970,1,1)</f>
        <v>42476.943831018521</v>
      </c>
    </row>
    <row r="3234" spans="1:20" customFormat="1" ht="43.5" x14ac:dyDescent="0.35">
      <c r="A3234" s="9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3" t="s">
        <v>8219</v>
      </c>
      <c r="G3234" s="3" t="s">
        <v>8224</v>
      </c>
      <c r="H3234" s="3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3" t="s">
        <v>8271</v>
      </c>
      <c r="O3234" s="12">
        <f>E3234/D3234</f>
        <v>1.3120000000000001</v>
      </c>
      <c r="P3234" s="22">
        <f>IF(ISERROR(E3234/L3234),0,E3234/L3234)</f>
        <v>50.46153846153846</v>
      </c>
      <c r="Q3234" s="1" t="s">
        <v>8344</v>
      </c>
      <c r="R3234" s="39" t="s">
        <v>8345</v>
      </c>
      <c r="S3234" s="41">
        <f>(((J3234/60)/60)/24)+DATE(1970,1,1)</f>
        <v>42463.81385416667</v>
      </c>
      <c r="T3234" s="42">
        <f>(((I3234/60)/60)/24)+DATE(1970,1,1)</f>
        <v>42494.165972222225</v>
      </c>
    </row>
    <row r="3235" spans="1:20" customFormat="1" ht="43.5" x14ac:dyDescent="0.35">
      <c r="A3235" s="9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3" t="s">
        <v>8219</v>
      </c>
      <c r="G3235" s="3" t="s">
        <v>8224</v>
      </c>
      <c r="H3235" s="3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3" t="s">
        <v>8271</v>
      </c>
      <c r="O3235" s="12">
        <f>E3235/D3235</f>
        <v>1.1879999999999999</v>
      </c>
      <c r="P3235" s="22">
        <f>IF(ISERROR(E3235/L3235),0,E3235/L3235)</f>
        <v>97.377049180327873</v>
      </c>
      <c r="Q3235" s="1" t="s">
        <v>8344</v>
      </c>
      <c r="R3235" s="39" t="s">
        <v>8345</v>
      </c>
      <c r="S3235" s="41">
        <f>(((J3235/60)/60)/24)+DATE(1970,1,1)</f>
        <v>42766.805034722223</v>
      </c>
      <c r="T3235" s="42">
        <f>(((I3235/60)/60)/24)+DATE(1970,1,1)</f>
        <v>42796.805034722223</v>
      </c>
    </row>
    <row r="3236" spans="1:20" customFormat="1" ht="43.5" x14ac:dyDescent="0.35">
      <c r="A3236" s="9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3" t="s">
        <v>8219</v>
      </c>
      <c r="G3236" s="3" t="s">
        <v>8225</v>
      </c>
      <c r="H3236" s="3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3" t="s">
        <v>8271</v>
      </c>
      <c r="O3236" s="12">
        <f>E3236/D3236</f>
        <v>1.0039275000000001</v>
      </c>
      <c r="P3236" s="22">
        <f>IF(ISERROR(E3236/L3236),0,E3236/L3236)</f>
        <v>34.91921739130435</v>
      </c>
      <c r="Q3236" s="1" t="s">
        <v>8344</v>
      </c>
      <c r="R3236" s="39" t="s">
        <v>8345</v>
      </c>
      <c r="S3236" s="41">
        <f>(((J3236/60)/60)/24)+DATE(1970,1,1)</f>
        <v>42734.789444444439</v>
      </c>
      <c r="T3236" s="42">
        <f>(((I3236/60)/60)/24)+DATE(1970,1,1)</f>
        <v>42767.979861111111</v>
      </c>
    </row>
    <row r="3237" spans="1:20" customFormat="1" ht="43.5" x14ac:dyDescent="0.35">
      <c r="A3237" s="9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3" t="s">
        <v>8219</v>
      </c>
      <c r="G3237" s="3" t="s">
        <v>8224</v>
      </c>
      <c r="H3237" s="3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3" t="s">
        <v>8271</v>
      </c>
      <c r="O3237" s="12">
        <f>E3237/D3237</f>
        <v>1.0320666666666667</v>
      </c>
      <c r="P3237" s="22">
        <f>IF(ISERROR(E3237/L3237),0,E3237/L3237)</f>
        <v>85.530386740331494</v>
      </c>
      <c r="Q3237" s="1" t="s">
        <v>8344</v>
      </c>
      <c r="R3237" s="39" t="s">
        <v>8345</v>
      </c>
      <c r="S3237" s="41">
        <f>(((J3237/60)/60)/24)+DATE(1970,1,1)</f>
        <v>42522.347812499997</v>
      </c>
      <c r="T3237" s="42">
        <f>(((I3237/60)/60)/24)+DATE(1970,1,1)</f>
        <v>42552.347812499997</v>
      </c>
    </row>
    <row r="3238" spans="1:20" customFormat="1" ht="43.5" x14ac:dyDescent="0.35">
      <c r="A3238" s="9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3" t="s">
        <v>8219</v>
      </c>
      <c r="G3238" s="3" t="s">
        <v>8224</v>
      </c>
      <c r="H3238" s="3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3" t="s">
        <v>8271</v>
      </c>
      <c r="O3238" s="12">
        <f>E3238/D3238</f>
        <v>1.006</v>
      </c>
      <c r="P3238" s="22">
        <f>IF(ISERROR(E3238/L3238),0,E3238/L3238)</f>
        <v>182.90909090909091</v>
      </c>
      <c r="Q3238" s="1" t="s">
        <v>8344</v>
      </c>
      <c r="R3238" s="39" t="s">
        <v>8345</v>
      </c>
      <c r="S3238" s="41">
        <f>(((J3238/60)/60)/24)+DATE(1970,1,1)</f>
        <v>42702.917048611111</v>
      </c>
      <c r="T3238" s="42">
        <f>(((I3238/60)/60)/24)+DATE(1970,1,1)</f>
        <v>42732.917048611111</v>
      </c>
    </row>
    <row r="3239" spans="1:20" customFormat="1" ht="29" x14ac:dyDescent="0.35">
      <c r="A3239" s="9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3" t="s">
        <v>8219</v>
      </c>
      <c r="G3239" s="3" t="s">
        <v>8224</v>
      </c>
      <c r="H3239" s="3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3" t="s">
        <v>8271</v>
      </c>
      <c r="O3239" s="12">
        <f>E3239/D3239</f>
        <v>1.0078754285714286</v>
      </c>
      <c r="P3239" s="22">
        <f>IF(ISERROR(E3239/L3239),0,E3239/L3239)</f>
        <v>131.13620817843866</v>
      </c>
      <c r="Q3239" s="1" t="s">
        <v>8344</v>
      </c>
      <c r="R3239" s="39" t="s">
        <v>8345</v>
      </c>
      <c r="S3239" s="41">
        <f>(((J3239/60)/60)/24)+DATE(1970,1,1)</f>
        <v>42252.474351851852</v>
      </c>
      <c r="T3239" s="42">
        <f>(((I3239/60)/60)/24)+DATE(1970,1,1)</f>
        <v>42276.165972222225</v>
      </c>
    </row>
    <row r="3240" spans="1:20" customFormat="1" ht="43.5" x14ac:dyDescent="0.35">
      <c r="A3240" s="9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3" t="s">
        <v>8219</v>
      </c>
      <c r="G3240" s="3" t="s">
        <v>8225</v>
      </c>
      <c r="H3240" s="3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3" t="s">
        <v>8271</v>
      </c>
      <c r="O3240" s="12">
        <f>E3240/D3240</f>
        <v>1.1232142857142857</v>
      </c>
      <c r="P3240" s="22">
        <f>IF(ISERROR(E3240/L3240),0,E3240/L3240)</f>
        <v>39.810126582278478</v>
      </c>
      <c r="Q3240" s="1" t="s">
        <v>8344</v>
      </c>
      <c r="R3240" s="39" t="s">
        <v>8345</v>
      </c>
      <c r="S3240" s="41">
        <f>(((J3240/60)/60)/24)+DATE(1970,1,1)</f>
        <v>42156.510393518518</v>
      </c>
      <c r="T3240" s="42">
        <f>(((I3240/60)/60)/24)+DATE(1970,1,1)</f>
        <v>42186.510393518518</v>
      </c>
    </row>
    <row r="3241" spans="1:20" customFormat="1" ht="43.5" x14ac:dyDescent="0.35">
      <c r="A3241" s="9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3" t="s">
        <v>8219</v>
      </c>
      <c r="G3241" s="3" t="s">
        <v>8225</v>
      </c>
      <c r="H3241" s="3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3" t="s">
        <v>8271</v>
      </c>
      <c r="O3241" s="12">
        <f>E3241/D3241</f>
        <v>1.0591914022517912</v>
      </c>
      <c r="P3241" s="22">
        <f>IF(ISERROR(E3241/L3241),0,E3241/L3241)</f>
        <v>59.701730769230764</v>
      </c>
      <c r="Q3241" s="1" t="s">
        <v>8344</v>
      </c>
      <c r="R3241" s="39" t="s">
        <v>8345</v>
      </c>
      <c r="S3241" s="41">
        <f>(((J3241/60)/60)/24)+DATE(1970,1,1)</f>
        <v>42278.089039351849</v>
      </c>
      <c r="T3241" s="42">
        <f>(((I3241/60)/60)/24)+DATE(1970,1,1)</f>
        <v>42302.999305555553</v>
      </c>
    </row>
    <row r="3242" spans="1:20" customFormat="1" ht="43.5" x14ac:dyDescent="0.35">
      <c r="A3242" s="9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3" t="s">
        <v>8219</v>
      </c>
      <c r="G3242" s="3" t="s">
        <v>8225</v>
      </c>
      <c r="H3242" s="3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3" t="s">
        <v>8271</v>
      </c>
      <c r="O3242" s="12">
        <f>E3242/D3242</f>
        <v>1.0056666666666667</v>
      </c>
      <c r="P3242" s="22">
        <f>IF(ISERROR(E3242/L3242),0,E3242/L3242)</f>
        <v>88.735294117647058</v>
      </c>
      <c r="Q3242" s="1" t="s">
        <v>8344</v>
      </c>
      <c r="R3242" s="39" t="s">
        <v>8345</v>
      </c>
      <c r="S3242" s="41">
        <f>(((J3242/60)/60)/24)+DATE(1970,1,1)</f>
        <v>42754.693842592591</v>
      </c>
      <c r="T3242" s="42">
        <f>(((I3242/60)/60)/24)+DATE(1970,1,1)</f>
        <v>42782.958333333328</v>
      </c>
    </row>
    <row r="3243" spans="1:20" customFormat="1" ht="43.5" x14ac:dyDescent="0.35">
      <c r="A3243" s="9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3" t="s">
        <v>8219</v>
      </c>
      <c r="G3243" s="3" t="s">
        <v>8224</v>
      </c>
      <c r="H3243" s="3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3" t="s">
        <v>8271</v>
      </c>
      <c r="O3243" s="12">
        <f>E3243/D3243</f>
        <v>1.1530588235294117</v>
      </c>
      <c r="P3243" s="22">
        <f>IF(ISERROR(E3243/L3243),0,E3243/L3243)</f>
        <v>58.688622754491021</v>
      </c>
      <c r="Q3243" s="1" t="s">
        <v>8344</v>
      </c>
      <c r="R3243" s="39" t="s">
        <v>8345</v>
      </c>
      <c r="S3243" s="41">
        <f>(((J3243/60)/60)/24)+DATE(1970,1,1)</f>
        <v>41893.324884259258</v>
      </c>
      <c r="T3243" s="42">
        <f>(((I3243/60)/60)/24)+DATE(1970,1,1)</f>
        <v>41926.290972222225</v>
      </c>
    </row>
    <row r="3244" spans="1:20" customFormat="1" ht="29" x14ac:dyDescent="0.35">
      <c r="A3244" s="9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3" t="s">
        <v>8219</v>
      </c>
      <c r="G3244" s="3" t="s">
        <v>8224</v>
      </c>
      <c r="H3244" s="3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3" t="s">
        <v>8271</v>
      </c>
      <c r="O3244" s="12">
        <f>E3244/D3244</f>
        <v>1.273042</v>
      </c>
      <c r="P3244" s="22">
        <f>IF(ISERROR(E3244/L3244),0,E3244/L3244)</f>
        <v>69.56513661202186</v>
      </c>
      <c r="Q3244" s="1" t="s">
        <v>8344</v>
      </c>
      <c r="R3244" s="39" t="s">
        <v>8345</v>
      </c>
      <c r="S3244" s="41">
        <f>(((J3244/60)/60)/24)+DATE(1970,1,1)</f>
        <v>41871.755694444444</v>
      </c>
      <c r="T3244" s="42">
        <f>(((I3244/60)/60)/24)+DATE(1970,1,1)</f>
        <v>41901.755694444444</v>
      </c>
    </row>
    <row r="3245" spans="1:20" customFormat="1" ht="43.5" x14ac:dyDescent="0.35">
      <c r="A3245" s="9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3" t="s">
        <v>8219</v>
      </c>
      <c r="G3245" s="3" t="s">
        <v>8224</v>
      </c>
      <c r="H3245" s="3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3" t="s">
        <v>8271</v>
      </c>
      <c r="O3245" s="12">
        <f>E3245/D3245</f>
        <v>1.028375</v>
      </c>
      <c r="P3245" s="22">
        <f>IF(ISERROR(E3245/L3245),0,E3245/L3245)</f>
        <v>115.87323943661971</v>
      </c>
      <c r="Q3245" s="1" t="s">
        <v>8344</v>
      </c>
      <c r="R3245" s="39" t="s">
        <v>8345</v>
      </c>
      <c r="S3245" s="41">
        <f>(((J3245/60)/60)/24)+DATE(1970,1,1)</f>
        <v>42262.096782407403</v>
      </c>
      <c r="T3245" s="42">
        <f>(((I3245/60)/60)/24)+DATE(1970,1,1)</f>
        <v>42286</v>
      </c>
    </row>
    <row r="3246" spans="1:20" customFormat="1" ht="43.5" x14ac:dyDescent="0.35">
      <c r="A3246" s="9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3" t="s">
        <v>8219</v>
      </c>
      <c r="G3246" s="3" t="s">
        <v>8225</v>
      </c>
      <c r="H3246" s="3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3" t="s">
        <v>8271</v>
      </c>
      <c r="O3246" s="12">
        <f>E3246/D3246</f>
        <v>1.0293749999999999</v>
      </c>
      <c r="P3246" s="22">
        <f>IF(ISERROR(E3246/L3246),0,E3246/L3246)</f>
        <v>23.869565217391305</v>
      </c>
      <c r="Q3246" s="1" t="s">
        <v>8344</v>
      </c>
      <c r="R3246" s="39" t="s">
        <v>8345</v>
      </c>
      <c r="S3246" s="41">
        <f>(((J3246/60)/60)/24)+DATE(1970,1,1)</f>
        <v>42675.694236111114</v>
      </c>
      <c r="T3246" s="42">
        <f>(((I3246/60)/60)/24)+DATE(1970,1,1)</f>
        <v>42705.735902777778</v>
      </c>
    </row>
    <row r="3247" spans="1:20" customFormat="1" ht="43.5" x14ac:dyDescent="0.35">
      <c r="A3247" s="9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3" t="s">
        <v>8219</v>
      </c>
      <c r="G3247" s="3" t="s">
        <v>8224</v>
      </c>
      <c r="H3247" s="3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3" t="s">
        <v>8271</v>
      </c>
      <c r="O3247" s="12">
        <f>E3247/D3247</f>
        <v>1.043047619047619</v>
      </c>
      <c r="P3247" s="22">
        <f>IF(ISERROR(E3247/L3247),0,E3247/L3247)</f>
        <v>81.125925925925927</v>
      </c>
      <c r="Q3247" s="1" t="s">
        <v>8344</v>
      </c>
      <c r="R3247" s="39" t="s">
        <v>8345</v>
      </c>
      <c r="S3247" s="41">
        <f>(((J3247/60)/60)/24)+DATE(1970,1,1)</f>
        <v>42135.60020833333</v>
      </c>
      <c r="T3247" s="42">
        <f>(((I3247/60)/60)/24)+DATE(1970,1,1)</f>
        <v>42167.083333333328</v>
      </c>
    </row>
    <row r="3248" spans="1:20" customFormat="1" ht="43.5" x14ac:dyDescent="0.35">
      <c r="A3248" s="9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3" t="s">
        <v>8219</v>
      </c>
      <c r="G3248" s="3" t="s">
        <v>8224</v>
      </c>
      <c r="H3248" s="3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3" t="s">
        <v>8271</v>
      </c>
      <c r="O3248" s="12">
        <f>E3248/D3248</f>
        <v>1.1122000000000001</v>
      </c>
      <c r="P3248" s="22">
        <f>IF(ISERROR(E3248/L3248),0,E3248/L3248)</f>
        <v>57.626943005181346</v>
      </c>
      <c r="Q3248" s="1" t="s">
        <v>8344</v>
      </c>
      <c r="R3248" s="39" t="s">
        <v>8345</v>
      </c>
      <c r="S3248" s="41">
        <f>(((J3248/60)/60)/24)+DATE(1970,1,1)</f>
        <v>42230.472222222219</v>
      </c>
      <c r="T3248" s="42">
        <f>(((I3248/60)/60)/24)+DATE(1970,1,1)</f>
        <v>42259.165972222225</v>
      </c>
    </row>
    <row r="3249" spans="1:20" customFormat="1" ht="43.5" x14ac:dyDescent="0.35">
      <c r="A3249" s="9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3" t="s">
        <v>8219</v>
      </c>
      <c r="G3249" s="3" t="s">
        <v>8225</v>
      </c>
      <c r="H3249" s="3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3" t="s">
        <v>8271</v>
      </c>
      <c r="O3249" s="12">
        <f>E3249/D3249</f>
        <v>1.0586</v>
      </c>
      <c r="P3249" s="22">
        <f>IF(ISERROR(E3249/L3249),0,E3249/L3249)</f>
        <v>46.429824561403507</v>
      </c>
      <c r="Q3249" s="1" t="s">
        <v>8344</v>
      </c>
      <c r="R3249" s="39" t="s">
        <v>8345</v>
      </c>
      <c r="S3249" s="41">
        <f>(((J3249/60)/60)/24)+DATE(1970,1,1)</f>
        <v>42167.434166666666</v>
      </c>
      <c r="T3249" s="42">
        <f>(((I3249/60)/60)/24)+DATE(1970,1,1)</f>
        <v>42197.434166666666</v>
      </c>
    </row>
    <row r="3250" spans="1:20" customFormat="1" ht="29" x14ac:dyDescent="0.35">
      <c r="A3250" s="9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3" t="s">
        <v>8219</v>
      </c>
      <c r="G3250" s="3" t="s">
        <v>8224</v>
      </c>
      <c r="H3250" s="3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3" t="s">
        <v>8271</v>
      </c>
      <c r="O3250" s="12">
        <f>E3250/D3250</f>
        <v>1.0079166666666666</v>
      </c>
      <c r="P3250" s="22">
        <f>IF(ISERROR(E3250/L3250),0,E3250/L3250)</f>
        <v>60.475000000000001</v>
      </c>
      <c r="Q3250" s="1" t="s">
        <v>8344</v>
      </c>
      <c r="R3250" s="39" t="s">
        <v>8345</v>
      </c>
      <c r="S3250" s="41">
        <f>(((J3250/60)/60)/24)+DATE(1970,1,1)</f>
        <v>42068.888391203705</v>
      </c>
      <c r="T3250" s="42">
        <f>(((I3250/60)/60)/24)+DATE(1970,1,1)</f>
        <v>42098.846724537041</v>
      </c>
    </row>
    <row r="3251" spans="1:20" customFormat="1" ht="43.5" x14ac:dyDescent="0.35">
      <c r="A3251" s="9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3" t="s">
        <v>8219</v>
      </c>
      <c r="G3251" s="3" t="s">
        <v>8224</v>
      </c>
      <c r="H3251" s="3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3" t="s">
        <v>8271</v>
      </c>
      <c r="O3251" s="12">
        <f>E3251/D3251</f>
        <v>1.0492727272727274</v>
      </c>
      <c r="P3251" s="22">
        <f>IF(ISERROR(E3251/L3251),0,E3251/L3251)</f>
        <v>65.579545454545453</v>
      </c>
      <c r="Q3251" s="1" t="s">
        <v>8344</v>
      </c>
      <c r="R3251" s="39" t="s">
        <v>8345</v>
      </c>
      <c r="S3251" s="41">
        <f>(((J3251/60)/60)/24)+DATE(1970,1,1)</f>
        <v>42145.746689814812</v>
      </c>
      <c r="T3251" s="42">
        <f>(((I3251/60)/60)/24)+DATE(1970,1,1)</f>
        <v>42175.746689814812</v>
      </c>
    </row>
    <row r="3252" spans="1:20" customFormat="1" ht="43.5" x14ac:dyDescent="0.35">
      <c r="A3252" s="9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3" t="s">
        <v>8219</v>
      </c>
      <c r="G3252" s="3" t="s">
        <v>8224</v>
      </c>
      <c r="H3252" s="3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3" t="s">
        <v>8271</v>
      </c>
      <c r="O3252" s="12">
        <f>E3252/D3252</f>
        <v>1.01552</v>
      </c>
      <c r="P3252" s="22">
        <f>IF(ISERROR(E3252/L3252),0,E3252/L3252)</f>
        <v>119.1924882629108</v>
      </c>
      <c r="Q3252" s="1" t="s">
        <v>8344</v>
      </c>
      <c r="R3252" s="39" t="s">
        <v>8345</v>
      </c>
      <c r="S3252" s="41">
        <f>(((J3252/60)/60)/24)+DATE(1970,1,1)</f>
        <v>41918.742175925923</v>
      </c>
      <c r="T3252" s="42">
        <f>(((I3252/60)/60)/24)+DATE(1970,1,1)</f>
        <v>41948.783842592595</v>
      </c>
    </row>
    <row r="3253" spans="1:20" customFormat="1" ht="43.5" x14ac:dyDescent="0.35">
      <c r="A3253" s="9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3" t="s">
        <v>8219</v>
      </c>
      <c r="G3253" s="3" t="s">
        <v>8224</v>
      </c>
      <c r="H3253" s="3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3" t="s">
        <v>8271</v>
      </c>
      <c r="O3253" s="12">
        <f>E3253/D3253</f>
        <v>1.1073333333333333</v>
      </c>
      <c r="P3253" s="22">
        <f>IF(ISERROR(E3253/L3253),0,E3253/L3253)</f>
        <v>83.05</v>
      </c>
      <c r="Q3253" s="1" t="s">
        <v>8344</v>
      </c>
      <c r="R3253" s="39" t="s">
        <v>8345</v>
      </c>
      <c r="S3253" s="41">
        <f>(((J3253/60)/60)/24)+DATE(1970,1,1)</f>
        <v>42146.731087962966</v>
      </c>
      <c r="T3253" s="42">
        <f>(((I3253/60)/60)/24)+DATE(1970,1,1)</f>
        <v>42176.731087962966</v>
      </c>
    </row>
    <row r="3254" spans="1:20" customFormat="1" ht="29" x14ac:dyDescent="0.35">
      <c r="A3254" s="9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3" t="s">
        <v>8219</v>
      </c>
      <c r="G3254" s="3" t="s">
        <v>8225</v>
      </c>
      <c r="H3254" s="3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3" t="s">
        <v>8271</v>
      </c>
      <c r="O3254" s="12">
        <f>E3254/D3254</f>
        <v>1.2782222222222221</v>
      </c>
      <c r="P3254" s="22">
        <f>IF(ISERROR(E3254/L3254),0,E3254/L3254)</f>
        <v>57.52</v>
      </c>
      <c r="Q3254" s="1" t="s">
        <v>8344</v>
      </c>
      <c r="R3254" s="39" t="s">
        <v>8345</v>
      </c>
      <c r="S3254" s="41">
        <f>(((J3254/60)/60)/24)+DATE(1970,1,1)</f>
        <v>42590.472685185188</v>
      </c>
      <c r="T3254" s="42">
        <f>(((I3254/60)/60)/24)+DATE(1970,1,1)</f>
        <v>42620.472685185188</v>
      </c>
    </row>
    <row r="3255" spans="1:20" customFormat="1" ht="29" x14ac:dyDescent="0.35">
      <c r="A3255" s="9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3" t="s">
        <v>8219</v>
      </c>
      <c r="G3255" s="3" t="s">
        <v>8224</v>
      </c>
      <c r="H3255" s="3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3" t="s">
        <v>8271</v>
      </c>
      <c r="O3255" s="12">
        <f>E3255/D3255</f>
        <v>1.0182500000000001</v>
      </c>
      <c r="P3255" s="22">
        <f>IF(ISERROR(E3255/L3255),0,E3255/L3255)</f>
        <v>177.08695652173913</v>
      </c>
      <c r="Q3255" s="1" t="s">
        <v>8344</v>
      </c>
      <c r="R3255" s="39" t="s">
        <v>8345</v>
      </c>
      <c r="S3255" s="41">
        <f>(((J3255/60)/60)/24)+DATE(1970,1,1)</f>
        <v>42602.576712962968</v>
      </c>
      <c r="T3255" s="42">
        <f>(((I3255/60)/60)/24)+DATE(1970,1,1)</f>
        <v>42621.15625</v>
      </c>
    </row>
    <row r="3256" spans="1:20" customFormat="1" ht="43.5" x14ac:dyDescent="0.35">
      <c r="A3256" s="9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3" t="s">
        <v>8219</v>
      </c>
      <c r="G3256" s="3" t="s">
        <v>8225</v>
      </c>
      <c r="H3256" s="3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3" t="s">
        <v>8271</v>
      </c>
      <c r="O3256" s="12">
        <f>E3256/D3256</f>
        <v>1.012576923076923</v>
      </c>
      <c r="P3256" s="22">
        <f>IF(ISERROR(E3256/L3256),0,E3256/L3256)</f>
        <v>70.771505376344081</v>
      </c>
      <c r="Q3256" s="1" t="s">
        <v>8344</v>
      </c>
      <c r="R3256" s="39" t="s">
        <v>8345</v>
      </c>
      <c r="S3256" s="41">
        <f>(((J3256/60)/60)/24)+DATE(1970,1,1)</f>
        <v>42059.085752314815</v>
      </c>
      <c r="T3256" s="42">
        <f>(((I3256/60)/60)/24)+DATE(1970,1,1)</f>
        <v>42089.044085648144</v>
      </c>
    </row>
    <row r="3257" spans="1:20" customFormat="1" ht="43.5" x14ac:dyDescent="0.35">
      <c r="A3257" s="9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3" t="s">
        <v>8219</v>
      </c>
      <c r="G3257" s="3" t="s">
        <v>8225</v>
      </c>
      <c r="H3257" s="3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3" t="s">
        <v>8271</v>
      </c>
      <c r="O3257" s="12">
        <f>E3257/D3257</f>
        <v>1.75</v>
      </c>
      <c r="P3257" s="22">
        <f>IF(ISERROR(E3257/L3257),0,E3257/L3257)</f>
        <v>29.166666666666668</v>
      </c>
      <c r="Q3257" s="1" t="s">
        <v>8344</v>
      </c>
      <c r="R3257" s="39" t="s">
        <v>8345</v>
      </c>
      <c r="S3257" s="41">
        <f>(((J3257/60)/60)/24)+DATE(1970,1,1)</f>
        <v>41889.768229166664</v>
      </c>
      <c r="T3257" s="42">
        <f>(((I3257/60)/60)/24)+DATE(1970,1,1)</f>
        <v>41919.768229166664</v>
      </c>
    </row>
    <row r="3258" spans="1:20" customFormat="1" ht="29" x14ac:dyDescent="0.35">
      <c r="A3258" s="9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3" t="s">
        <v>8219</v>
      </c>
      <c r="G3258" s="3" t="s">
        <v>8224</v>
      </c>
      <c r="H3258" s="3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3" t="s">
        <v>8271</v>
      </c>
      <c r="O3258" s="12">
        <f>E3258/D3258</f>
        <v>1.2806</v>
      </c>
      <c r="P3258" s="22">
        <f>IF(ISERROR(E3258/L3258),0,E3258/L3258)</f>
        <v>72.76136363636364</v>
      </c>
      <c r="Q3258" s="1" t="s">
        <v>8344</v>
      </c>
      <c r="R3258" s="39" t="s">
        <v>8345</v>
      </c>
      <c r="S3258" s="41">
        <f>(((J3258/60)/60)/24)+DATE(1970,1,1)</f>
        <v>42144.573807870373</v>
      </c>
      <c r="T3258" s="42">
        <f>(((I3258/60)/60)/24)+DATE(1970,1,1)</f>
        <v>42166.165972222225</v>
      </c>
    </row>
    <row r="3259" spans="1:20" customFormat="1" ht="43.5" x14ac:dyDescent="0.35">
      <c r="A3259" s="9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3" t="s">
        <v>8219</v>
      </c>
      <c r="G3259" s="3" t="s">
        <v>8225</v>
      </c>
      <c r="H3259" s="3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3" t="s">
        <v>8271</v>
      </c>
      <c r="O3259" s="12">
        <f>E3259/D3259</f>
        <v>1.0629949999999999</v>
      </c>
      <c r="P3259" s="22">
        <f>IF(ISERROR(E3259/L3259),0,E3259/L3259)</f>
        <v>51.853414634146333</v>
      </c>
      <c r="Q3259" s="1" t="s">
        <v>8344</v>
      </c>
      <c r="R3259" s="39" t="s">
        <v>8345</v>
      </c>
      <c r="S3259" s="41">
        <f>(((J3259/60)/60)/24)+DATE(1970,1,1)</f>
        <v>42758.559629629628</v>
      </c>
      <c r="T3259" s="42">
        <f>(((I3259/60)/60)/24)+DATE(1970,1,1)</f>
        <v>42788.559629629628</v>
      </c>
    </row>
    <row r="3260" spans="1:20" customFormat="1" ht="29" x14ac:dyDescent="0.35">
      <c r="A3260" s="9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3" t="s">
        <v>8219</v>
      </c>
      <c r="G3260" s="3" t="s">
        <v>8224</v>
      </c>
      <c r="H3260" s="3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3" t="s">
        <v>8271</v>
      </c>
      <c r="O3260" s="12">
        <f>E3260/D3260</f>
        <v>1.052142857142857</v>
      </c>
      <c r="P3260" s="22">
        <f>IF(ISERROR(E3260/L3260),0,E3260/L3260)</f>
        <v>98.2</v>
      </c>
      <c r="Q3260" s="1" t="s">
        <v>8344</v>
      </c>
      <c r="R3260" s="39" t="s">
        <v>8345</v>
      </c>
      <c r="S3260" s="41">
        <f>(((J3260/60)/60)/24)+DATE(1970,1,1)</f>
        <v>41982.887280092589</v>
      </c>
      <c r="T3260" s="42">
        <f>(((I3260/60)/60)/24)+DATE(1970,1,1)</f>
        <v>42012.887280092589</v>
      </c>
    </row>
    <row r="3261" spans="1:20" customFormat="1" ht="43.5" x14ac:dyDescent="0.35">
      <c r="A3261" s="9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3" t="s">
        <v>8219</v>
      </c>
      <c r="G3261" s="3" t="s">
        <v>8224</v>
      </c>
      <c r="H3261" s="3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3" t="s">
        <v>8271</v>
      </c>
      <c r="O3261" s="12">
        <f>E3261/D3261</f>
        <v>1.0616782608695652</v>
      </c>
      <c r="P3261" s="22">
        <f>IF(ISERROR(E3261/L3261),0,E3261/L3261)</f>
        <v>251.7381443298969</v>
      </c>
      <c r="Q3261" s="1" t="s">
        <v>8344</v>
      </c>
      <c r="R3261" s="39" t="s">
        <v>8345</v>
      </c>
      <c r="S3261" s="41">
        <f>(((J3261/60)/60)/24)+DATE(1970,1,1)</f>
        <v>42614.760937500003</v>
      </c>
      <c r="T3261" s="42">
        <f>(((I3261/60)/60)/24)+DATE(1970,1,1)</f>
        <v>42644.165972222225</v>
      </c>
    </row>
    <row r="3262" spans="1:20" customFormat="1" ht="43.5" x14ac:dyDescent="0.35">
      <c r="A3262" s="9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3" t="s">
        <v>8219</v>
      </c>
      <c r="G3262" s="3" t="s">
        <v>8224</v>
      </c>
      <c r="H3262" s="3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3" t="s">
        <v>8271</v>
      </c>
      <c r="O3262" s="12">
        <f>E3262/D3262</f>
        <v>1.0924</v>
      </c>
      <c r="P3262" s="22">
        <f>IF(ISERROR(E3262/L3262),0,E3262/L3262)</f>
        <v>74.821917808219183</v>
      </c>
      <c r="Q3262" s="1" t="s">
        <v>8344</v>
      </c>
      <c r="R3262" s="39" t="s">
        <v>8345</v>
      </c>
      <c r="S3262" s="41">
        <f>(((J3262/60)/60)/24)+DATE(1970,1,1)</f>
        <v>42303.672662037032</v>
      </c>
      <c r="T3262" s="42">
        <f>(((I3262/60)/60)/24)+DATE(1970,1,1)</f>
        <v>42338.714328703703</v>
      </c>
    </row>
    <row r="3263" spans="1:20" customFormat="1" ht="43.5" x14ac:dyDescent="0.35">
      <c r="A3263" s="9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3" t="s">
        <v>8219</v>
      </c>
      <c r="G3263" s="3" t="s">
        <v>8224</v>
      </c>
      <c r="H3263" s="3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3" t="s">
        <v>8271</v>
      </c>
      <c r="O3263" s="12">
        <f>E3263/D3263</f>
        <v>1.0045454545454546</v>
      </c>
      <c r="P3263" s="22">
        <f>IF(ISERROR(E3263/L3263),0,E3263/L3263)</f>
        <v>67.65306122448979</v>
      </c>
      <c r="Q3263" s="1" t="s">
        <v>8344</v>
      </c>
      <c r="R3263" s="39" t="s">
        <v>8345</v>
      </c>
      <c r="S3263" s="41">
        <f>(((J3263/60)/60)/24)+DATE(1970,1,1)</f>
        <v>42171.725416666668</v>
      </c>
      <c r="T3263" s="42">
        <f>(((I3263/60)/60)/24)+DATE(1970,1,1)</f>
        <v>42201.725416666668</v>
      </c>
    </row>
    <row r="3264" spans="1:20" customFormat="1" ht="29" x14ac:dyDescent="0.35">
      <c r="A3264" s="9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3" t="s">
        <v>8219</v>
      </c>
      <c r="G3264" s="3" t="s">
        <v>8224</v>
      </c>
      <c r="H3264" s="3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3" t="s">
        <v>8271</v>
      </c>
      <c r="O3264" s="12">
        <f>E3264/D3264</f>
        <v>1.0304098360655738</v>
      </c>
      <c r="P3264" s="22">
        <f>IF(ISERROR(E3264/L3264),0,E3264/L3264)</f>
        <v>93.81343283582089</v>
      </c>
      <c r="Q3264" s="1" t="s">
        <v>8344</v>
      </c>
      <c r="R3264" s="39" t="s">
        <v>8345</v>
      </c>
      <c r="S3264" s="41">
        <f>(((J3264/60)/60)/24)+DATE(1970,1,1)</f>
        <v>41964.315532407403</v>
      </c>
      <c r="T3264" s="42">
        <f>(((I3264/60)/60)/24)+DATE(1970,1,1)</f>
        <v>41995.166666666672</v>
      </c>
    </row>
    <row r="3265" spans="1:20" customFormat="1" ht="29" x14ac:dyDescent="0.35">
      <c r="A3265" s="9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3" t="s">
        <v>8219</v>
      </c>
      <c r="G3265" s="3" t="s">
        <v>8224</v>
      </c>
      <c r="H3265" s="3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3" t="s">
        <v>8271</v>
      </c>
      <c r="O3265" s="12">
        <f>E3265/D3265</f>
        <v>1.121664</v>
      </c>
      <c r="P3265" s="22">
        <f>IF(ISERROR(E3265/L3265),0,E3265/L3265)</f>
        <v>41.237647058823526</v>
      </c>
      <c r="Q3265" s="1" t="s">
        <v>8344</v>
      </c>
      <c r="R3265" s="39" t="s">
        <v>8345</v>
      </c>
      <c r="S3265" s="41">
        <f>(((J3265/60)/60)/24)+DATE(1970,1,1)</f>
        <v>42284.516064814816</v>
      </c>
      <c r="T3265" s="42">
        <f>(((I3265/60)/60)/24)+DATE(1970,1,1)</f>
        <v>42307.875</v>
      </c>
    </row>
    <row r="3266" spans="1:20" customFormat="1" ht="29" x14ac:dyDescent="0.35">
      <c r="A3266" s="9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3" t="s">
        <v>8219</v>
      </c>
      <c r="G3266" s="3" t="s">
        <v>8224</v>
      </c>
      <c r="H3266" s="3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3" t="s">
        <v>8271</v>
      </c>
      <c r="O3266" s="12">
        <f>E3266/D3266</f>
        <v>1.03</v>
      </c>
      <c r="P3266" s="22">
        <f>IF(ISERROR(E3266/L3266),0,E3266/L3266)</f>
        <v>52.551020408163268</v>
      </c>
      <c r="Q3266" s="1" t="s">
        <v>8344</v>
      </c>
      <c r="R3266" s="39" t="s">
        <v>8345</v>
      </c>
      <c r="S3266" s="41">
        <f>(((J3266/60)/60)/24)+DATE(1970,1,1)</f>
        <v>42016.800208333334</v>
      </c>
      <c r="T3266" s="42">
        <f>(((I3266/60)/60)/24)+DATE(1970,1,1)</f>
        <v>42032.916666666672</v>
      </c>
    </row>
    <row r="3267" spans="1:20" customFormat="1" ht="43.5" x14ac:dyDescent="0.35">
      <c r="A3267" s="9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3" t="s">
        <v>8219</v>
      </c>
      <c r="G3267" s="3" t="s">
        <v>8241</v>
      </c>
      <c r="H3267" s="3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3" t="s">
        <v>8271</v>
      </c>
      <c r="O3267" s="12">
        <f>E3267/D3267</f>
        <v>1.64</v>
      </c>
      <c r="P3267" s="22">
        <f>IF(ISERROR(E3267/L3267),0,E3267/L3267)</f>
        <v>70.285714285714292</v>
      </c>
      <c r="Q3267" s="1" t="s">
        <v>8344</v>
      </c>
      <c r="R3267" s="39" t="s">
        <v>8345</v>
      </c>
      <c r="S3267" s="41">
        <f>(((J3267/60)/60)/24)+DATE(1970,1,1)</f>
        <v>42311.711979166663</v>
      </c>
      <c r="T3267" s="42">
        <f>(((I3267/60)/60)/24)+DATE(1970,1,1)</f>
        <v>42341.708333333328</v>
      </c>
    </row>
    <row r="3268" spans="1:20" customFormat="1" ht="43.5" x14ac:dyDescent="0.35">
      <c r="A3268" s="9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3" t="s">
        <v>8219</v>
      </c>
      <c r="G3268" s="3" t="s">
        <v>8224</v>
      </c>
      <c r="H3268" s="3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3" t="s">
        <v>8271</v>
      </c>
      <c r="O3268" s="12">
        <f>E3268/D3268</f>
        <v>1.3128333333333333</v>
      </c>
      <c r="P3268" s="22">
        <f>IF(ISERROR(E3268/L3268),0,E3268/L3268)</f>
        <v>48.325153374233132</v>
      </c>
      <c r="Q3268" s="1" t="s">
        <v>8344</v>
      </c>
      <c r="R3268" s="39" t="s">
        <v>8345</v>
      </c>
      <c r="S3268" s="41">
        <f>(((J3268/60)/60)/24)+DATE(1970,1,1)</f>
        <v>42136.536134259266</v>
      </c>
      <c r="T3268" s="42">
        <f>(((I3268/60)/60)/24)+DATE(1970,1,1)</f>
        <v>42167.875</v>
      </c>
    </row>
    <row r="3269" spans="1:20" customFormat="1" ht="43.5" x14ac:dyDescent="0.35">
      <c r="A3269" s="9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3" t="s">
        <v>8219</v>
      </c>
      <c r="G3269" s="3" t="s">
        <v>8224</v>
      </c>
      <c r="H3269" s="3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3" t="s">
        <v>8271</v>
      </c>
      <c r="O3269" s="12">
        <f>E3269/D3269</f>
        <v>1.0209999999999999</v>
      </c>
      <c r="P3269" s="22">
        <f>IF(ISERROR(E3269/L3269),0,E3269/L3269)</f>
        <v>53.177083333333336</v>
      </c>
      <c r="Q3269" s="1" t="s">
        <v>8344</v>
      </c>
      <c r="R3269" s="39" t="s">
        <v>8345</v>
      </c>
      <c r="S3269" s="41">
        <f>(((J3269/60)/60)/24)+DATE(1970,1,1)</f>
        <v>42172.757638888885</v>
      </c>
      <c r="T3269" s="42">
        <f>(((I3269/60)/60)/24)+DATE(1970,1,1)</f>
        <v>42202.757638888885</v>
      </c>
    </row>
    <row r="3270" spans="1:20" customFormat="1" ht="43.5" x14ac:dyDescent="0.35">
      <c r="A3270" s="9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3" t="s">
        <v>8219</v>
      </c>
      <c r="G3270" s="3" t="s">
        <v>8224</v>
      </c>
      <c r="H3270" s="3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3" t="s">
        <v>8271</v>
      </c>
      <c r="O3270" s="12">
        <f>E3270/D3270</f>
        <v>1.28</v>
      </c>
      <c r="P3270" s="22">
        <f>IF(ISERROR(E3270/L3270),0,E3270/L3270)</f>
        <v>60.952380952380949</v>
      </c>
      <c r="Q3270" s="1" t="s">
        <v>8344</v>
      </c>
      <c r="R3270" s="39" t="s">
        <v>8345</v>
      </c>
      <c r="S3270" s="41">
        <f>(((J3270/60)/60)/24)+DATE(1970,1,1)</f>
        <v>42590.90425925926</v>
      </c>
      <c r="T3270" s="42">
        <f>(((I3270/60)/60)/24)+DATE(1970,1,1)</f>
        <v>42606.90425925926</v>
      </c>
    </row>
    <row r="3271" spans="1:20" customFormat="1" ht="43.5" x14ac:dyDescent="0.35">
      <c r="A3271" s="9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3" t="s">
        <v>8219</v>
      </c>
      <c r="G3271" s="3" t="s">
        <v>8225</v>
      </c>
      <c r="H3271" s="3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3" t="s">
        <v>8271</v>
      </c>
      <c r="O3271" s="12">
        <f>E3271/D3271</f>
        <v>1.0149999999999999</v>
      </c>
      <c r="P3271" s="22">
        <f>IF(ISERROR(E3271/L3271),0,E3271/L3271)</f>
        <v>116</v>
      </c>
      <c r="Q3271" s="1" t="s">
        <v>8344</v>
      </c>
      <c r="R3271" s="39" t="s">
        <v>8345</v>
      </c>
      <c r="S3271" s="41">
        <f>(((J3271/60)/60)/24)+DATE(1970,1,1)</f>
        <v>42137.395798611105</v>
      </c>
      <c r="T3271" s="42">
        <f>(((I3271/60)/60)/24)+DATE(1970,1,1)</f>
        <v>42171.458333333328</v>
      </c>
    </row>
    <row r="3272" spans="1:20" customFormat="1" ht="43.5" x14ac:dyDescent="0.35">
      <c r="A3272" s="9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3" t="s">
        <v>8219</v>
      </c>
      <c r="G3272" s="3" t="s">
        <v>8225</v>
      </c>
      <c r="H3272" s="3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3" t="s">
        <v>8271</v>
      </c>
      <c r="O3272" s="12">
        <f>E3272/D3272</f>
        <v>1.0166666666666666</v>
      </c>
      <c r="P3272" s="22">
        <f>IF(ISERROR(E3272/L3272),0,E3272/L3272)</f>
        <v>61</v>
      </c>
      <c r="Q3272" s="1" t="s">
        <v>8344</v>
      </c>
      <c r="R3272" s="39" t="s">
        <v>8345</v>
      </c>
      <c r="S3272" s="41">
        <f>(((J3272/60)/60)/24)+DATE(1970,1,1)</f>
        <v>42167.533159722225</v>
      </c>
      <c r="T3272" s="42">
        <f>(((I3272/60)/60)/24)+DATE(1970,1,1)</f>
        <v>42197.533159722225</v>
      </c>
    </row>
    <row r="3273" spans="1:20" customFormat="1" x14ac:dyDescent="0.35">
      <c r="A3273" s="9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3" t="s">
        <v>8219</v>
      </c>
      <c r="G3273" s="3" t="s">
        <v>8225</v>
      </c>
      <c r="H3273" s="3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3" t="s">
        <v>8271</v>
      </c>
      <c r="O3273" s="12">
        <f>E3273/D3273</f>
        <v>1.3</v>
      </c>
      <c r="P3273" s="22">
        <f>IF(ISERROR(E3273/L3273),0,E3273/L3273)</f>
        <v>38.235294117647058</v>
      </c>
      <c r="Q3273" s="1" t="s">
        <v>8344</v>
      </c>
      <c r="R3273" s="39" t="s">
        <v>8345</v>
      </c>
      <c r="S3273" s="41">
        <f>(((J3273/60)/60)/24)+DATE(1970,1,1)</f>
        <v>41915.437210648146</v>
      </c>
      <c r="T3273" s="42">
        <f>(((I3273/60)/60)/24)+DATE(1970,1,1)</f>
        <v>41945.478877314818</v>
      </c>
    </row>
    <row r="3274" spans="1:20" customFormat="1" ht="43.5" x14ac:dyDescent="0.35">
      <c r="A3274" s="9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3" t="s">
        <v>8219</v>
      </c>
      <c r="G3274" s="3" t="s">
        <v>8224</v>
      </c>
      <c r="H3274" s="3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3" t="s">
        <v>8271</v>
      </c>
      <c r="O3274" s="12">
        <f>E3274/D3274</f>
        <v>1.5443</v>
      </c>
      <c r="P3274" s="22">
        <f>IF(ISERROR(E3274/L3274),0,E3274/L3274)</f>
        <v>106.50344827586207</v>
      </c>
      <c r="Q3274" s="1" t="s">
        <v>8344</v>
      </c>
      <c r="R3274" s="39" t="s">
        <v>8345</v>
      </c>
      <c r="S3274" s="41">
        <f>(((J3274/60)/60)/24)+DATE(1970,1,1)</f>
        <v>42284.500104166669</v>
      </c>
      <c r="T3274" s="42">
        <f>(((I3274/60)/60)/24)+DATE(1970,1,1)</f>
        <v>42314.541770833333</v>
      </c>
    </row>
    <row r="3275" spans="1:20" customFormat="1" ht="43.5" x14ac:dyDescent="0.35">
      <c r="A3275" s="9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3" t="s">
        <v>8219</v>
      </c>
      <c r="G3275" s="3" t="s">
        <v>8224</v>
      </c>
      <c r="H3275" s="3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3" t="s">
        <v>8271</v>
      </c>
      <c r="O3275" s="12">
        <f>E3275/D3275</f>
        <v>1.0740000000000001</v>
      </c>
      <c r="P3275" s="22">
        <f>IF(ISERROR(E3275/L3275),0,E3275/L3275)</f>
        <v>204.57142857142858</v>
      </c>
      <c r="Q3275" s="1" t="s">
        <v>8344</v>
      </c>
      <c r="R3275" s="39" t="s">
        <v>8345</v>
      </c>
      <c r="S3275" s="41">
        <f>(((J3275/60)/60)/24)+DATE(1970,1,1)</f>
        <v>42611.801412037035</v>
      </c>
      <c r="T3275" s="42">
        <f>(((I3275/60)/60)/24)+DATE(1970,1,1)</f>
        <v>42627.791666666672</v>
      </c>
    </row>
    <row r="3276" spans="1:20" customFormat="1" ht="43.5" x14ac:dyDescent="0.35">
      <c r="A3276" s="9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3" t="s">
        <v>8219</v>
      </c>
      <c r="G3276" s="3" t="s">
        <v>8224</v>
      </c>
      <c r="H3276" s="3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3" t="s">
        <v>8271</v>
      </c>
      <c r="O3276" s="12">
        <f>E3276/D3276</f>
        <v>1.0132258064516129</v>
      </c>
      <c r="P3276" s="22">
        <f>IF(ISERROR(E3276/L3276),0,E3276/L3276)</f>
        <v>54.912587412587413</v>
      </c>
      <c r="Q3276" s="1" t="s">
        <v>8344</v>
      </c>
      <c r="R3276" s="39" t="s">
        <v>8345</v>
      </c>
      <c r="S3276" s="41">
        <f>(((J3276/60)/60)/24)+DATE(1970,1,1)</f>
        <v>42400.704537037032</v>
      </c>
      <c r="T3276" s="42">
        <f>(((I3276/60)/60)/24)+DATE(1970,1,1)</f>
        <v>42444.875</v>
      </c>
    </row>
    <row r="3277" spans="1:20" customFormat="1" ht="43.5" x14ac:dyDescent="0.35">
      <c r="A3277" s="9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3" t="s">
        <v>8219</v>
      </c>
      <c r="G3277" s="3" t="s">
        <v>8224</v>
      </c>
      <c r="H3277" s="3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3" t="s">
        <v>8271</v>
      </c>
      <c r="O3277" s="12">
        <f>E3277/D3277</f>
        <v>1.0027777777777778</v>
      </c>
      <c r="P3277" s="22">
        <f>IF(ISERROR(E3277/L3277),0,E3277/L3277)</f>
        <v>150.41666666666666</v>
      </c>
      <c r="Q3277" s="1" t="s">
        <v>8344</v>
      </c>
      <c r="R3277" s="39" t="s">
        <v>8345</v>
      </c>
      <c r="S3277" s="41">
        <f>(((J3277/60)/60)/24)+DATE(1970,1,1)</f>
        <v>42017.88045138889</v>
      </c>
      <c r="T3277" s="42">
        <f>(((I3277/60)/60)/24)+DATE(1970,1,1)</f>
        <v>42044.1875</v>
      </c>
    </row>
    <row r="3278" spans="1:20" customFormat="1" ht="43.5" x14ac:dyDescent="0.35">
      <c r="A3278" s="9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3" t="s">
        <v>8219</v>
      </c>
      <c r="G3278" s="3" t="s">
        <v>8229</v>
      </c>
      <c r="H3278" s="3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3" t="s">
        <v>8271</v>
      </c>
      <c r="O3278" s="12">
        <f>E3278/D3278</f>
        <v>1.1684444444444444</v>
      </c>
      <c r="P3278" s="22">
        <f>IF(ISERROR(E3278/L3278),0,E3278/L3278)</f>
        <v>52.58</v>
      </c>
      <c r="Q3278" s="1" t="s">
        <v>8344</v>
      </c>
      <c r="R3278" s="39" t="s">
        <v>8345</v>
      </c>
      <c r="S3278" s="41">
        <f>(((J3278/60)/60)/24)+DATE(1970,1,1)</f>
        <v>42426.949988425928</v>
      </c>
      <c r="T3278" s="42">
        <f>(((I3278/60)/60)/24)+DATE(1970,1,1)</f>
        <v>42461.165972222225</v>
      </c>
    </row>
    <row r="3279" spans="1:20" customFormat="1" ht="43.5" x14ac:dyDescent="0.35">
      <c r="A3279" s="9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3" t="s">
        <v>8219</v>
      </c>
      <c r="G3279" s="3" t="s">
        <v>8225</v>
      </c>
      <c r="H3279" s="3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3" t="s">
        <v>8271</v>
      </c>
      <c r="O3279" s="12">
        <f>E3279/D3279</f>
        <v>1.0860000000000001</v>
      </c>
      <c r="P3279" s="22">
        <f>IF(ISERROR(E3279/L3279),0,E3279/L3279)</f>
        <v>54.3</v>
      </c>
      <c r="Q3279" s="1" t="s">
        <v>8344</v>
      </c>
      <c r="R3279" s="39" t="s">
        <v>8345</v>
      </c>
      <c r="S3279" s="41">
        <f>(((J3279/60)/60)/24)+DATE(1970,1,1)</f>
        <v>41931.682939814818</v>
      </c>
      <c r="T3279" s="42">
        <f>(((I3279/60)/60)/24)+DATE(1970,1,1)</f>
        <v>41961.724606481483</v>
      </c>
    </row>
    <row r="3280" spans="1:20" customFormat="1" ht="43.5" x14ac:dyDescent="0.35">
      <c r="A3280" s="9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3" t="s">
        <v>8219</v>
      </c>
      <c r="G3280" s="3" t="s">
        <v>8225</v>
      </c>
      <c r="H3280" s="3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3" t="s">
        <v>8271</v>
      </c>
      <c r="O3280" s="12">
        <f>E3280/D3280</f>
        <v>1.034</v>
      </c>
      <c r="P3280" s="22">
        <f>IF(ISERROR(E3280/L3280),0,E3280/L3280)</f>
        <v>76.029411764705884</v>
      </c>
      <c r="Q3280" s="1" t="s">
        <v>8344</v>
      </c>
      <c r="R3280" s="39" t="s">
        <v>8345</v>
      </c>
      <c r="S3280" s="41">
        <f>(((J3280/60)/60)/24)+DATE(1970,1,1)</f>
        <v>42124.848414351851</v>
      </c>
      <c r="T3280" s="42">
        <f>(((I3280/60)/60)/24)+DATE(1970,1,1)</f>
        <v>42154.848414351851</v>
      </c>
    </row>
    <row r="3281" spans="1:20" customFormat="1" ht="43.5" x14ac:dyDescent="0.35">
      <c r="A3281" s="9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3" t="s">
        <v>8219</v>
      </c>
      <c r="G3281" s="3" t="s">
        <v>8224</v>
      </c>
      <c r="H3281" s="3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3" t="s">
        <v>8271</v>
      </c>
      <c r="O3281" s="12">
        <f>E3281/D3281</f>
        <v>1.1427586206896552</v>
      </c>
      <c r="P3281" s="22">
        <f>IF(ISERROR(E3281/L3281),0,E3281/L3281)</f>
        <v>105.2063492063492</v>
      </c>
      <c r="Q3281" s="1" t="s">
        <v>8344</v>
      </c>
      <c r="R3281" s="39" t="s">
        <v>8345</v>
      </c>
      <c r="S3281" s="41">
        <f>(((J3281/60)/60)/24)+DATE(1970,1,1)</f>
        <v>42431.102534722217</v>
      </c>
      <c r="T3281" s="42">
        <f>(((I3281/60)/60)/24)+DATE(1970,1,1)</f>
        <v>42461.06086805556</v>
      </c>
    </row>
    <row r="3282" spans="1:20" customFormat="1" ht="43.5" x14ac:dyDescent="0.35">
      <c r="A3282" s="9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3" t="s">
        <v>8219</v>
      </c>
      <c r="G3282" s="3" t="s">
        <v>8224</v>
      </c>
      <c r="H3282" s="3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3" t="s">
        <v>8271</v>
      </c>
      <c r="O3282" s="12">
        <f>E3282/D3282</f>
        <v>1.03</v>
      </c>
      <c r="P3282" s="22">
        <f>IF(ISERROR(E3282/L3282),0,E3282/L3282)</f>
        <v>68.666666666666671</v>
      </c>
      <c r="Q3282" s="1" t="s">
        <v>8344</v>
      </c>
      <c r="R3282" s="39" t="s">
        <v>8345</v>
      </c>
      <c r="S3282" s="41">
        <f>(((J3282/60)/60)/24)+DATE(1970,1,1)</f>
        <v>42121.756921296299</v>
      </c>
      <c r="T3282" s="42">
        <f>(((I3282/60)/60)/24)+DATE(1970,1,1)</f>
        <v>42156.208333333328</v>
      </c>
    </row>
    <row r="3283" spans="1:20" customFormat="1" ht="29" x14ac:dyDescent="0.35">
      <c r="A3283" s="9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3" t="s">
        <v>8219</v>
      </c>
      <c r="G3283" s="3" t="s">
        <v>8224</v>
      </c>
      <c r="H3283" s="3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3" t="s">
        <v>8271</v>
      </c>
      <c r="O3283" s="12">
        <f>E3283/D3283</f>
        <v>1.216</v>
      </c>
      <c r="P3283" s="22">
        <f>IF(ISERROR(E3283/L3283),0,E3283/L3283)</f>
        <v>129.36170212765958</v>
      </c>
      <c r="Q3283" s="1" t="s">
        <v>8344</v>
      </c>
      <c r="R3283" s="39" t="s">
        <v>8345</v>
      </c>
      <c r="S3283" s="41">
        <f>(((J3283/60)/60)/24)+DATE(1970,1,1)</f>
        <v>42219.019733796296</v>
      </c>
      <c r="T3283" s="42">
        <f>(((I3283/60)/60)/24)+DATE(1970,1,1)</f>
        <v>42249.019733796296</v>
      </c>
    </row>
    <row r="3284" spans="1:20" customFormat="1" ht="43.5" x14ac:dyDescent="0.35">
      <c r="A3284" s="9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3" t="s">
        <v>8219</v>
      </c>
      <c r="G3284" s="3" t="s">
        <v>8224</v>
      </c>
      <c r="H3284" s="3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3" t="s">
        <v>8271</v>
      </c>
      <c r="O3284" s="12">
        <f>E3284/D3284</f>
        <v>1.026467741935484</v>
      </c>
      <c r="P3284" s="22">
        <f>IF(ISERROR(E3284/L3284),0,E3284/L3284)</f>
        <v>134.26371308016877</v>
      </c>
      <c r="Q3284" s="1" t="s">
        <v>8344</v>
      </c>
      <c r="R3284" s="39" t="s">
        <v>8345</v>
      </c>
      <c r="S3284" s="41">
        <f>(((J3284/60)/60)/24)+DATE(1970,1,1)</f>
        <v>42445.19430555556</v>
      </c>
      <c r="T3284" s="42">
        <f>(((I3284/60)/60)/24)+DATE(1970,1,1)</f>
        <v>42489.19430555556</v>
      </c>
    </row>
    <row r="3285" spans="1:20" customFormat="1" ht="43.5" x14ac:dyDescent="0.35">
      <c r="A3285" s="9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3" t="s">
        <v>8219</v>
      </c>
      <c r="G3285" s="3" t="s">
        <v>8225</v>
      </c>
      <c r="H3285" s="3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3" t="s">
        <v>8271</v>
      </c>
      <c r="O3285" s="12">
        <f>E3285/D3285</f>
        <v>1.0475000000000001</v>
      </c>
      <c r="P3285" s="22">
        <f>IF(ISERROR(E3285/L3285),0,E3285/L3285)</f>
        <v>17.829787234042552</v>
      </c>
      <c r="Q3285" s="1" t="s">
        <v>8344</v>
      </c>
      <c r="R3285" s="39" t="s">
        <v>8345</v>
      </c>
      <c r="S3285" s="41">
        <f>(((J3285/60)/60)/24)+DATE(1970,1,1)</f>
        <v>42379.74418981481</v>
      </c>
      <c r="T3285" s="42">
        <f>(((I3285/60)/60)/24)+DATE(1970,1,1)</f>
        <v>42410.875</v>
      </c>
    </row>
    <row r="3286" spans="1:20" customFormat="1" ht="43.5" x14ac:dyDescent="0.35">
      <c r="A3286" s="9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3" t="s">
        <v>8219</v>
      </c>
      <c r="G3286" s="3" t="s">
        <v>8224</v>
      </c>
      <c r="H3286" s="3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3" t="s">
        <v>8271</v>
      </c>
      <c r="O3286" s="12">
        <f>E3286/D3286</f>
        <v>1.016</v>
      </c>
      <c r="P3286" s="22">
        <f>IF(ISERROR(E3286/L3286),0,E3286/L3286)</f>
        <v>203.2</v>
      </c>
      <c r="Q3286" s="1" t="s">
        <v>8344</v>
      </c>
      <c r="R3286" s="39" t="s">
        <v>8345</v>
      </c>
      <c r="S3286" s="41">
        <f>(((J3286/60)/60)/24)+DATE(1970,1,1)</f>
        <v>42380.884872685187</v>
      </c>
      <c r="T3286" s="42">
        <f>(((I3286/60)/60)/24)+DATE(1970,1,1)</f>
        <v>42398.249305555553</v>
      </c>
    </row>
    <row r="3287" spans="1:20" customFormat="1" x14ac:dyDescent="0.35">
      <c r="A3287" s="9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3" t="s">
        <v>8219</v>
      </c>
      <c r="G3287" s="3" t="s">
        <v>8224</v>
      </c>
      <c r="H3287" s="3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3" t="s">
        <v>8271</v>
      </c>
      <c r="O3287" s="12">
        <f>E3287/D3287</f>
        <v>1.1210242048409682</v>
      </c>
      <c r="P3287" s="22">
        <f>IF(ISERROR(E3287/L3287),0,E3287/L3287)</f>
        <v>69.18518518518519</v>
      </c>
      <c r="Q3287" s="1" t="s">
        <v>8344</v>
      </c>
      <c r="R3287" s="39" t="s">
        <v>8345</v>
      </c>
      <c r="S3287" s="41">
        <f>(((J3287/60)/60)/24)+DATE(1970,1,1)</f>
        <v>42762.942430555559</v>
      </c>
      <c r="T3287" s="42">
        <f>(((I3287/60)/60)/24)+DATE(1970,1,1)</f>
        <v>42794.208333333328</v>
      </c>
    </row>
    <row r="3288" spans="1:20" customFormat="1" ht="43.5" x14ac:dyDescent="0.35">
      <c r="A3288" s="9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3" t="s">
        <v>8219</v>
      </c>
      <c r="G3288" s="3" t="s">
        <v>8224</v>
      </c>
      <c r="H3288" s="3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3" t="s">
        <v>8271</v>
      </c>
      <c r="O3288" s="12">
        <f>E3288/D3288</f>
        <v>1.0176666666666667</v>
      </c>
      <c r="P3288" s="22">
        <f>IF(ISERROR(E3288/L3288),0,E3288/L3288)</f>
        <v>125.12295081967213</v>
      </c>
      <c r="Q3288" s="1" t="s">
        <v>8344</v>
      </c>
      <c r="R3288" s="39" t="s">
        <v>8345</v>
      </c>
      <c r="S3288" s="41">
        <f>(((J3288/60)/60)/24)+DATE(1970,1,1)</f>
        <v>42567.840069444443</v>
      </c>
      <c r="T3288" s="42">
        <f>(((I3288/60)/60)/24)+DATE(1970,1,1)</f>
        <v>42597.840069444443</v>
      </c>
    </row>
    <row r="3289" spans="1:20" customFormat="1" ht="29" x14ac:dyDescent="0.35">
      <c r="A3289" s="9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3" t="s">
        <v>8219</v>
      </c>
      <c r="G3289" s="3" t="s">
        <v>8229</v>
      </c>
      <c r="H3289" s="3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3" t="s">
        <v>8271</v>
      </c>
      <c r="O3289" s="12">
        <f>E3289/D3289</f>
        <v>1</v>
      </c>
      <c r="P3289" s="22">
        <f>IF(ISERROR(E3289/L3289),0,E3289/L3289)</f>
        <v>73.529411764705884</v>
      </c>
      <c r="Q3289" s="1" t="s">
        <v>8344</v>
      </c>
      <c r="R3289" s="39" t="s">
        <v>8345</v>
      </c>
      <c r="S3289" s="41">
        <f>(((J3289/60)/60)/24)+DATE(1970,1,1)</f>
        <v>42311.750324074077</v>
      </c>
      <c r="T3289" s="42">
        <f>(((I3289/60)/60)/24)+DATE(1970,1,1)</f>
        <v>42336.750324074077</v>
      </c>
    </row>
    <row r="3290" spans="1:20" customFormat="1" ht="43.5" x14ac:dyDescent="0.35">
      <c r="A3290" s="9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3" t="s">
        <v>8219</v>
      </c>
      <c r="G3290" s="3" t="s">
        <v>8225</v>
      </c>
      <c r="H3290" s="3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3" t="s">
        <v>8271</v>
      </c>
      <c r="O3290" s="12">
        <f>E3290/D3290</f>
        <v>1.0026489999999999</v>
      </c>
      <c r="P3290" s="22">
        <f>IF(ISERROR(E3290/L3290),0,E3290/L3290)</f>
        <v>48.437149758454105</v>
      </c>
      <c r="Q3290" s="1" t="s">
        <v>8344</v>
      </c>
      <c r="R3290" s="39" t="s">
        <v>8345</v>
      </c>
      <c r="S3290" s="41">
        <f>(((J3290/60)/60)/24)+DATE(1970,1,1)</f>
        <v>42505.774479166663</v>
      </c>
      <c r="T3290" s="42">
        <f>(((I3290/60)/60)/24)+DATE(1970,1,1)</f>
        <v>42541.958333333328</v>
      </c>
    </row>
    <row r="3291" spans="1:20" customFormat="1" ht="43.5" x14ac:dyDescent="0.35">
      <c r="A3291" s="9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3" t="s">
        <v>8219</v>
      </c>
      <c r="G3291" s="3" t="s">
        <v>8225</v>
      </c>
      <c r="H3291" s="3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3" t="s">
        <v>8271</v>
      </c>
      <c r="O3291" s="12">
        <f>E3291/D3291</f>
        <v>1.3304200000000002</v>
      </c>
      <c r="P3291" s="22">
        <f>IF(ISERROR(E3291/L3291),0,E3291/L3291)</f>
        <v>26.608400000000003</v>
      </c>
      <c r="Q3291" s="1" t="s">
        <v>8344</v>
      </c>
      <c r="R3291" s="39" t="s">
        <v>8345</v>
      </c>
      <c r="S3291" s="41">
        <f>(((J3291/60)/60)/24)+DATE(1970,1,1)</f>
        <v>42758.368078703701</v>
      </c>
      <c r="T3291" s="42">
        <f>(((I3291/60)/60)/24)+DATE(1970,1,1)</f>
        <v>42786.368078703701</v>
      </c>
    </row>
    <row r="3292" spans="1:20" customFormat="1" ht="58" x14ac:dyDescent="0.35">
      <c r="A3292" s="9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3" t="s">
        <v>8219</v>
      </c>
      <c r="G3292" s="3" t="s">
        <v>8225</v>
      </c>
      <c r="H3292" s="3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3" t="s">
        <v>8271</v>
      </c>
      <c r="O3292" s="12">
        <f>E3292/D3292</f>
        <v>1.212</v>
      </c>
      <c r="P3292" s="22">
        <f>IF(ISERROR(E3292/L3292),0,E3292/L3292)</f>
        <v>33.666666666666664</v>
      </c>
      <c r="Q3292" s="1" t="s">
        <v>8344</v>
      </c>
      <c r="R3292" s="39" t="s">
        <v>8345</v>
      </c>
      <c r="S3292" s="41">
        <f>(((J3292/60)/60)/24)+DATE(1970,1,1)</f>
        <v>42775.51494212963</v>
      </c>
      <c r="T3292" s="42">
        <f>(((I3292/60)/60)/24)+DATE(1970,1,1)</f>
        <v>42805.51494212963</v>
      </c>
    </row>
    <row r="3293" spans="1:20" customFormat="1" ht="43.5" x14ac:dyDescent="0.35">
      <c r="A3293" s="9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3" t="s">
        <v>8219</v>
      </c>
      <c r="G3293" s="3" t="s">
        <v>8224</v>
      </c>
      <c r="H3293" s="3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3" t="s">
        <v>8271</v>
      </c>
      <c r="O3293" s="12">
        <f>E3293/D3293</f>
        <v>1.1399999999999999</v>
      </c>
      <c r="P3293" s="22">
        <f>IF(ISERROR(E3293/L3293),0,E3293/L3293)</f>
        <v>40.714285714285715</v>
      </c>
      <c r="Q3293" s="1" t="s">
        <v>8344</v>
      </c>
      <c r="R3293" s="39" t="s">
        <v>8345</v>
      </c>
      <c r="S3293" s="41">
        <f>(((J3293/60)/60)/24)+DATE(1970,1,1)</f>
        <v>42232.702546296292</v>
      </c>
      <c r="T3293" s="42">
        <f>(((I3293/60)/60)/24)+DATE(1970,1,1)</f>
        <v>42264.165972222225</v>
      </c>
    </row>
    <row r="3294" spans="1:20" customFormat="1" ht="43.5" x14ac:dyDescent="0.35">
      <c r="A3294" s="9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3" t="s">
        <v>8219</v>
      </c>
      <c r="G3294" s="3" t="s">
        <v>8225</v>
      </c>
      <c r="H3294" s="3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3" t="s">
        <v>8271</v>
      </c>
      <c r="O3294" s="12">
        <f>E3294/D3294</f>
        <v>2.8613861386138613</v>
      </c>
      <c r="P3294" s="22">
        <f>IF(ISERROR(E3294/L3294),0,E3294/L3294)</f>
        <v>19.266666666666666</v>
      </c>
      <c r="Q3294" s="1" t="s">
        <v>8344</v>
      </c>
      <c r="R3294" s="39" t="s">
        <v>8345</v>
      </c>
      <c r="S3294" s="41">
        <f>(((J3294/60)/60)/24)+DATE(1970,1,1)</f>
        <v>42282.770231481481</v>
      </c>
      <c r="T3294" s="42">
        <f>(((I3294/60)/60)/24)+DATE(1970,1,1)</f>
        <v>42342.811898148153</v>
      </c>
    </row>
    <row r="3295" spans="1:20" customFormat="1" ht="43.5" x14ac:dyDescent="0.35">
      <c r="A3295" s="9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3" t="s">
        <v>8219</v>
      </c>
      <c r="G3295" s="3" t="s">
        <v>8228</v>
      </c>
      <c r="H3295" s="3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3" t="s">
        <v>8271</v>
      </c>
      <c r="O3295" s="12">
        <f>E3295/D3295</f>
        <v>1.7044444444444444</v>
      </c>
      <c r="P3295" s="22">
        <f>IF(ISERROR(E3295/L3295),0,E3295/L3295)</f>
        <v>84.285714285714292</v>
      </c>
      <c r="Q3295" s="1" t="s">
        <v>8344</v>
      </c>
      <c r="R3295" s="39" t="s">
        <v>8345</v>
      </c>
      <c r="S3295" s="41">
        <f>(((J3295/60)/60)/24)+DATE(1970,1,1)</f>
        <v>42768.425370370373</v>
      </c>
      <c r="T3295" s="42">
        <f>(((I3295/60)/60)/24)+DATE(1970,1,1)</f>
        <v>42798.425370370373</v>
      </c>
    </row>
    <row r="3296" spans="1:20" customFormat="1" ht="43.5" x14ac:dyDescent="0.35">
      <c r="A3296" s="9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3" t="s">
        <v>8219</v>
      </c>
      <c r="G3296" s="3" t="s">
        <v>8225</v>
      </c>
      <c r="H3296" s="3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3" t="s">
        <v>8271</v>
      </c>
      <c r="O3296" s="12">
        <f>E3296/D3296</f>
        <v>1.1833333333333333</v>
      </c>
      <c r="P3296" s="22">
        <f>IF(ISERROR(E3296/L3296),0,E3296/L3296)</f>
        <v>29.583333333333332</v>
      </c>
      <c r="Q3296" s="1" t="s">
        <v>8344</v>
      </c>
      <c r="R3296" s="39" t="s">
        <v>8345</v>
      </c>
      <c r="S3296" s="41">
        <f>(((J3296/60)/60)/24)+DATE(1970,1,1)</f>
        <v>42141.541134259256</v>
      </c>
      <c r="T3296" s="42">
        <f>(((I3296/60)/60)/24)+DATE(1970,1,1)</f>
        <v>42171.541134259256</v>
      </c>
    </row>
    <row r="3297" spans="1:20" customFormat="1" ht="43.5" x14ac:dyDescent="0.35">
      <c r="A3297" s="9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3" t="s">
        <v>8219</v>
      </c>
      <c r="G3297" s="3" t="s">
        <v>8225</v>
      </c>
      <c r="H3297" s="3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3" t="s">
        <v>8271</v>
      </c>
      <c r="O3297" s="12">
        <f>E3297/D3297</f>
        <v>1.0285857142857142</v>
      </c>
      <c r="P3297" s="22">
        <f>IF(ISERROR(E3297/L3297),0,E3297/L3297)</f>
        <v>26.667037037037037</v>
      </c>
      <c r="Q3297" s="1" t="s">
        <v>8344</v>
      </c>
      <c r="R3297" s="39" t="s">
        <v>8345</v>
      </c>
      <c r="S3297" s="41">
        <f>(((J3297/60)/60)/24)+DATE(1970,1,1)</f>
        <v>42609.442465277782</v>
      </c>
      <c r="T3297" s="42">
        <f>(((I3297/60)/60)/24)+DATE(1970,1,1)</f>
        <v>42639.442465277782</v>
      </c>
    </row>
    <row r="3298" spans="1:20" customFormat="1" ht="43.5" x14ac:dyDescent="0.35">
      <c r="A3298" s="9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3" t="s">
        <v>8219</v>
      </c>
      <c r="G3298" s="3" t="s">
        <v>8225</v>
      </c>
      <c r="H3298" s="3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3" t="s">
        <v>8271</v>
      </c>
      <c r="O3298" s="12">
        <f>E3298/D3298</f>
        <v>1.4406666666666668</v>
      </c>
      <c r="P3298" s="22">
        <f>IF(ISERROR(E3298/L3298),0,E3298/L3298)</f>
        <v>45.978723404255319</v>
      </c>
      <c r="Q3298" s="1" t="s">
        <v>8344</v>
      </c>
      <c r="R3298" s="39" t="s">
        <v>8345</v>
      </c>
      <c r="S3298" s="41">
        <f>(((J3298/60)/60)/24)+DATE(1970,1,1)</f>
        <v>42309.756620370375</v>
      </c>
      <c r="T3298" s="42">
        <f>(((I3298/60)/60)/24)+DATE(1970,1,1)</f>
        <v>42330.916666666672</v>
      </c>
    </row>
    <row r="3299" spans="1:20" customFormat="1" ht="43.5" x14ac:dyDescent="0.35">
      <c r="A3299" s="9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3" t="s">
        <v>8219</v>
      </c>
      <c r="G3299" s="3" t="s">
        <v>8225</v>
      </c>
      <c r="H3299" s="3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3" t="s">
        <v>8271</v>
      </c>
      <c r="O3299" s="12">
        <f>E3299/D3299</f>
        <v>1.0007272727272727</v>
      </c>
      <c r="P3299" s="22">
        <f>IF(ISERROR(E3299/L3299),0,E3299/L3299)</f>
        <v>125.09090909090909</v>
      </c>
      <c r="Q3299" s="1" t="s">
        <v>8344</v>
      </c>
      <c r="R3299" s="39" t="s">
        <v>8345</v>
      </c>
      <c r="S3299" s="41">
        <f>(((J3299/60)/60)/24)+DATE(1970,1,1)</f>
        <v>42193.771481481483</v>
      </c>
      <c r="T3299" s="42">
        <f>(((I3299/60)/60)/24)+DATE(1970,1,1)</f>
        <v>42212.957638888889</v>
      </c>
    </row>
    <row r="3300" spans="1:20" customFormat="1" ht="43.5" x14ac:dyDescent="0.35">
      <c r="A3300" s="9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3" t="s">
        <v>8219</v>
      </c>
      <c r="G3300" s="3" t="s">
        <v>8224</v>
      </c>
      <c r="H3300" s="3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3" t="s">
        <v>8271</v>
      </c>
      <c r="O3300" s="12">
        <f>E3300/D3300</f>
        <v>1.0173000000000001</v>
      </c>
      <c r="P3300" s="22">
        <f>IF(ISERROR(E3300/L3300),0,E3300/L3300)</f>
        <v>141.29166666666666</v>
      </c>
      <c r="Q3300" s="1" t="s">
        <v>8344</v>
      </c>
      <c r="R3300" s="39" t="s">
        <v>8345</v>
      </c>
      <c r="S3300" s="41">
        <f>(((J3300/60)/60)/24)+DATE(1970,1,1)</f>
        <v>42239.957962962959</v>
      </c>
      <c r="T3300" s="42">
        <f>(((I3300/60)/60)/24)+DATE(1970,1,1)</f>
        <v>42260</v>
      </c>
    </row>
    <row r="3301" spans="1:20" customFormat="1" ht="43.5" x14ac:dyDescent="0.35">
      <c r="A3301" s="9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3" t="s">
        <v>8219</v>
      </c>
      <c r="G3301" s="3" t="s">
        <v>8224</v>
      </c>
      <c r="H3301" s="3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3" t="s">
        <v>8271</v>
      </c>
      <c r="O3301" s="12">
        <f>E3301/D3301</f>
        <v>1.1619999999999999</v>
      </c>
      <c r="P3301" s="22">
        <f>IF(ISERROR(E3301/L3301),0,E3301/L3301)</f>
        <v>55.333333333333336</v>
      </c>
      <c r="Q3301" s="1" t="s">
        <v>8344</v>
      </c>
      <c r="R3301" s="39" t="s">
        <v>8345</v>
      </c>
      <c r="S3301" s="41">
        <f>(((J3301/60)/60)/24)+DATE(1970,1,1)</f>
        <v>42261.917395833334</v>
      </c>
      <c r="T3301" s="42">
        <f>(((I3301/60)/60)/24)+DATE(1970,1,1)</f>
        <v>42291.917395833334</v>
      </c>
    </row>
    <row r="3302" spans="1:20" customFormat="1" ht="29" x14ac:dyDescent="0.35">
      <c r="A3302" s="9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3" t="s">
        <v>8219</v>
      </c>
      <c r="G3302" s="3" t="s">
        <v>8224</v>
      </c>
      <c r="H3302" s="3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3" t="s">
        <v>8271</v>
      </c>
      <c r="O3302" s="12">
        <f>E3302/D3302</f>
        <v>1.3616666666666666</v>
      </c>
      <c r="P3302" s="22">
        <f>IF(ISERROR(E3302/L3302),0,E3302/L3302)</f>
        <v>46.420454545454547</v>
      </c>
      <c r="Q3302" s="1" t="s">
        <v>8344</v>
      </c>
      <c r="R3302" s="39" t="s">
        <v>8345</v>
      </c>
      <c r="S3302" s="41">
        <f>(((J3302/60)/60)/24)+DATE(1970,1,1)</f>
        <v>42102.743773148148</v>
      </c>
      <c r="T3302" s="42">
        <f>(((I3302/60)/60)/24)+DATE(1970,1,1)</f>
        <v>42123.743773148148</v>
      </c>
    </row>
    <row r="3303" spans="1:20" customFormat="1" ht="43.5" x14ac:dyDescent="0.35">
      <c r="A3303" s="9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3" t="s">
        <v>8219</v>
      </c>
      <c r="G3303" s="3" t="s">
        <v>8224</v>
      </c>
      <c r="H3303" s="3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3" t="s">
        <v>8271</v>
      </c>
      <c r="O3303" s="12">
        <f>E3303/D3303</f>
        <v>1.3346666666666667</v>
      </c>
      <c r="P3303" s="22">
        <f>IF(ISERROR(E3303/L3303),0,E3303/L3303)</f>
        <v>57.2</v>
      </c>
      <c r="Q3303" s="1" t="s">
        <v>8344</v>
      </c>
      <c r="R3303" s="39" t="s">
        <v>8345</v>
      </c>
      <c r="S3303" s="41">
        <f>(((J3303/60)/60)/24)+DATE(1970,1,1)</f>
        <v>42538.73583333334</v>
      </c>
      <c r="T3303" s="42">
        <f>(((I3303/60)/60)/24)+DATE(1970,1,1)</f>
        <v>42583.290972222225</v>
      </c>
    </row>
    <row r="3304" spans="1:20" customFormat="1" x14ac:dyDescent="0.35">
      <c r="A3304" s="9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3" t="s">
        <v>8219</v>
      </c>
      <c r="G3304" s="3" t="s">
        <v>8227</v>
      </c>
      <c r="H3304" s="3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3" t="s">
        <v>8271</v>
      </c>
      <c r="O3304" s="12">
        <f>E3304/D3304</f>
        <v>1.0339285714285715</v>
      </c>
      <c r="P3304" s="22">
        <f>IF(ISERROR(E3304/L3304),0,E3304/L3304)</f>
        <v>173.7</v>
      </c>
      <c r="Q3304" s="1" t="s">
        <v>8344</v>
      </c>
      <c r="R3304" s="39" t="s">
        <v>8345</v>
      </c>
      <c r="S3304" s="41">
        <f>(((J3304/60)/60)/24)+DATE(1970,1,1)</f>
        <v>42681.35157407407</v>
      </c>
      <c r="T3304" s="42">
        <f>(((I3304/60)/60)/24)+DATE(1970,1,1)</f>
        <v>42711.35157407407</v>
      </c>
    </row>
    <row r="3305" spans="1:20" customFormat="1" ht="43.5" x14ac:dyDescent="0.35">
      <c r="A3305" s="9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3" t="s">
        <v>8219</v>
      </c>
      <c r="G3305" s="3" t="s">
        <v>8224</v>
      </c>
      <c r="H3305" s="3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3" t="s">
        <v>8271</v>
      </c>
      <c r="O3305" s="12">
        <f>E3305/D3305</f>
        <v>1.1588888888888889</v>
      </c>
      <c r="P3305" s="22">
        <f>IF(ISERROR(E3305/L3305),0,E3305/L3305)</f>
        <v>59.6</v>
      </c>
      <c r="Q3305" s="1" t="s">
        <v>8344</v>
      </c>
      <c r="R3305" s="39" t="s">
        <v>8345</v>
      </c>
      <c r="S3305" s="41">
        <f>(((J3305/60)/60)/24)+DATE(1970,1,1)</f>
        <v>42056.65143518518</v>
      </c>
      <c r="T3305" s="42">
        <f>(((I3305/60)/60)/24)+DATE(1970,1,1)</f>
        <v>42091.609768518523</v>
      </c>
    </row>
    <row r="3306" spans="1:20" customFormat="1" ht="43.5" x14ac:dyDescent="0.35">
      <c r="A3306" s="9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3" t="s">
        <v>8219</v>
      </c>
      <c r="G3306" s="3" t="s">
        <v>8224</v>
      </c>
      <c r="H3306" s="3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3" t="s">
        <v>8271</v>
      </c>
      <c r="O3306" s="12">
        <f>E3306/D3306</f>
        <v>1.0451666666666666</v>
      </c>
      <c r="P3306" s="22">
        <f>IF(ISERROR(E3306/L3306),0,E3306/L3306)</f>
        <v>89.585714285714289</v>
      </c>
      <c r="Q3306" s="1" t="s">
        <v>8344</v>
      </c>
      <c r="R3306" s="39" t="s">
        <v>8345</v>
      </c>
      <c r="S3306" s="41">
        <f>(((J3306/60)/60)/24)+DATE(1970,1,1)</f>
        <v>42696.624444444446</v>
      </c>
      <c r="T3306" s="42">
        <f>(((I3306/60)/60)/24)+DATE(1970,1,1)</f>
        <v>42726.624444444446</v>
      </c>
    </row>
    <row r="3307" spans="1:20" customFormat="1" ht="43.5" x14ac:dyDescent="0.35">
      <c r="A3307" s="9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3" t="s">
        <v>8219</v>
      </c>
      <c r="G3307" s="3" t="s">
        <v>8224</v>
      </c>
      <c r="H3307" s="3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3" t="s">
        <v>8271</v>
      </c>
      <c r="O3307" s="12">
        <f>E3307/D3307</f>
        <v>1.0202500000000001</v>
      </c>
      <c r="P3307" s="22">
        <f>IF(ISERROR(E3307/L3307),0,E3307/L3307)</f>
        <v>204.05</v>
      </c>
      <c r="Q3307" s="1" t="s">
        <v>8344</v>
      </c>
      <c r="R3307" s="39" t="s">
        <v>8345</v>
      </c>
      <c r="S3307" s="41">
        <f>(((J3307/60)/60)/24)+DATE(1970,1,1)</f>
        <v>42186.855879629627</v>
      </c>
      <c r="T3307" s="42">
        <f>(((I3307/60)/60)/24)+DATE(1970,1,1)</f>
        <v>42216.855879629627</v>
      </c>
    </row>
    <row r="3308" spans="1:20" customFormat="1" ht="43.5" x14ac:dyDescent="0.35">
      <c r="A3308" s="9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3" t="s">
        <v>8219</v>
      </c>
      <c r="G3308" s="3" t="s">
        <v>8224</v>
      </c>
      <c r="H3308" s="3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3" t="s">
        <v>8271</v>
      </c>
      <c r="O3308" s="12">
        <f>E3308/D3308</f>
        <v>1.7533333333333334</v>
      </c>
      <c r="P3308" s="22">
        <f>IF(ISERROR(E3308/L3308),0,E3308/L3308)</f>
        <v>48.703703703703702</v>
      </c>
      <c r="Q3308" s="1" t="s">
        <v>8344</v>
      </c>
      <c r="R3308" s="39" t="s">
        <v>8345</v>
      </c>
      <c r="S3308" s="41">
        <f>(((J3308/60)/60)/24)+DATE(1970,1,1)</f>
        <v>42493.219236111108</v>
      </c>
      <c r="T3308" s="42">
        <f>(((I3308/60)/60)/24)+DATE(1970,1,1)</f>
        <v>42531.125</v>
      </c>
    </row>
    <row r="3309" spans="1:20" customFormat="1" ht="43.5" x14ac:dyDescent="0.35">
      <c r="A3309" s="9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3" t="s">
        <v>8219</v>
      </c>
      <c r="G3309" s="3" t="s">
        <v>8224</v>
      </c>
      <c r="H3309" s="3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3" t="s">
        <v>8271</v>
      </c>
      <c r="O3309" s="12">
        <f>E3309/D3309</f>
        <v>1.0668</v>
      </c>
      <c r="P3309" s="22">
        <f>IF(ISERROR(E3309/L3309),0,E3309/L3309)</f>
        <v>53.339999999999996</v>
      </c>
      <c r="Q3309" s="1" t="s">
        <v>8344</v>
      </c>
      <c r="R3309" s="39" t="s">
        <v>8345</v>
      </c>
      <c r="S3309" s="41">
        <f>(((J3309/60)/60)/24)+DATE(1970,1,1)</f>
        <v>42475.057164351849</v>
      </c>
      <c r="T3309" s="42">
        <f>(((I3309/60)/60)/24)+DATE(1970,1,1)</f>
        <v>42505.057164351849</v>
      </c>
    </row>
    <row r="3310" spans="1:20" customFormat="1" ht="43.5" x14ac:dyDescent="0.35">
      <c r="A3310" s="9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3" t="s">
        <v>8219</v>
      </c>
      <c r="G3310" s="3" t="s">
        <v>8224</v>
      </c>
      <c r="H3310" s="3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3" t="s">
        <v>8271</v>
      </c>
      <c r="O3310" s="12">
        <f>E3310/D3310</f>
        <v>1.2228571428571429</v>
      </c>
      <c r="P3310" s="22">
        <f>IF(ISERROR(E3310/L3310),0,E3310/L3310)</f>
        <v>75.087719298245617</v>
      </c>
      <c r="Q3310" s="1" t="s">
        <v>8344</v>
      </c>
      <c r="R3310" s="39" t="s">
        <v>8345</v>
      </c>
      <c r="S3310" s="41">
        <f>(((J3310/60)/60)/24)+DATE(1970,1,1)</f>
        <v>42452.876909722225</v>
      </c>
      <c r="T3310" s="42">
        <f>(((I3310/60)/60)/24)+DATE(1970,1,1)</f>
        <v>42473.876909722225</v>
      </c>
    </row>
    <row r="3311" spans="1:20" customFormat="1" ht="29" x14ac:dyDescent="0.35">
      <c r="A3311" s="9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3" t="s">
        <v>8219</v>
      </c>
      <c r="G3311" s="3" t="s">
        <v>8225</v>
      </c>
      <c r="H3311" s="3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3" t="s">
        <v>8271</v>
      </c>
      <c r="O3311" s="12">
        <f>E3311/D3311</f>
        <v>1.5942857142857143</v>
      </c>
      <c r="P3311" s="22">
        <f>IF(ISERROR(E3311/L3311),0,E3311/L3311)</f>
        <v>18</v>
      </c>
      <c r="Q3311" s="1" t="s">
        <v>8344</v>
      </c>
      <c r="R3311" s="39" t="s">
        <v>8345</v>
      </c>
      <c r="S3311" s="41">
        <f>(((J3311/60)/60)/24)+DATE(1970,1,1)</f>
        <v>42628.650208333333</v>
      </c>
      <c r="T3311" s="42">
        <f>(((I3311/60)/60)/24)+DATE(1970,1,1)</f>
        <v>42659.650208333333</v>
      </c>
    </row>
    <row r="3312" spans="1:20" customFormat="1" ht="29" x14ac:dyDescent="0.35">
      <c r="A3312" s="9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3" t="s">
        <v>8219</v>
      </c>
      <c r="G3312" s="3" t="s">
        <v>8224</v>
      </c>
      <c r="H3312" s="3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3" t="s">
        <v>8271</v>
      </c>
      <c r="O3312" s="12">
        <f>E3312/D3312</f>
        <v>1.0007692307692309</v>
      </c>
      <c r="P3312" s="22">
        <f>IF(ISERROR(E3312/L3312),0,E3312/L3312)</f>
        <v>209.83870967741936</v>
      </c>
      <c r="Q3312" s="1" t="s">
        <v>8344</v>
      </c>
      <c r="R3312" s="39" t="s">
        <v>8345</v>
      </c>
      <c r="S3312" s="41">
        <f>(((J3312/60)/60)/24)+DATE(1970,1,1)</f>
        <v>42253.928530092591</v>
      </c>
      <c r="T3312" s="42">
        <f>(((I3312/60)/60)/24)+DATE(1970,1,1)</f>
        <v>42283.928530092591</v>
      </c>
    </row>
    <row r="3313" spans="1:20" customFormat="1" ht="43.5" x14ac:dyDescent="0.35">
      <c r="A3313" s="9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3" t="s">
        <v>8219</v>
      </c>
      <c r="G3313" s="3" t="s">
        <v>8224</v>
      </c>
      <c r="H3313" s="3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3" t="s">
        <v>8271</v>
      </c>
      <c r="O3313" s="12">
        <f>E3313/D3313</f>
        <v>1.0984</v>
      </c>
      <c r="P3313" s="22">
        <f>IF(ISERROR(E3313/L3313),0,E3313/L3313)</f>
        <v>61.022222222222226</v>
      </c>
      <c r="Q3313" s="1" t="s">
        <v>8344</v>
      </c>
      <c r="R3313" s="39" t="s">
        <v>8345</v>
      </c>
      <c r="S3313" s="41">
        <f>(((J3313/60)/60)/24)+DATE(1970,1,1)</f>
        <v>42264.29178240741</v>
      </c>
      <c r="T3313" s="42">
        <f>(((I3313/60)/60)/24)+DATE(1970,1,1)</f>
        <v>42294.29178240741</v>
      </c>
    </row>
    <row r="3314" spans="1:20" customFormat="1" ht="43.5" x14ac:dyDescent="0.35">
      <c r="A3314" s="9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3" t="s">
        <v>8219</v>
      </c>
      <c r="G3314" s="3" t="s">
        <v>8224</v>
      </c>
      <c r="H3314" s="3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3" t="s">
        <v>8271</v>
      </c>
      <c r="O3314" s="12">
        <f>E3314/D3314</f>
        <v>1.0004</v>
      </c>
      <c r="P3314" s="22">
        <f>IF(ISERROR(E3314/L3314),0,E3314/L3314)</f>
        <v>61</v>
      </c>
      <c r="Q3314" s="1" t="s">
        <v>8344</v>
      </c>
      <c r="R3314" s="39" t="s">
        <v>8345</v>
      </c>
      <c r="S3314" s="41">
        <f>(((J3314/60)/60)/24)+DATE(1970,1,1)</f>
        <v>42664.809560185182</v>
      </c>
      <c r="T3314" s="42">
        <f>(((I3314/60)/60)/24)+DATE(1970,1,1)</f>
        <v>42685.916666666672</v>
      </c>
    </row>
    <row r="3315" spans="1:20" customFormat="1" ht="43.5" x14ac:dyDescent="0.35">
      <c r="A3315" s="9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3" t="s">
        <v>8219</v>
      </c>
      <c r="G3315" s="3" t="s">
        <v>8224</v>
      </c>
      <c r="H3315" s="3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3" t="s">
        <v>8271</v>
      </c>
      <c r="O3315" s="12">
        <f>E3315/D3315</f>
        <v>1.1605000000000001</v>
      </c>
      <c r="P3315" s="22">
        <f>IF(ISERROR(E3315/L3315),0,E3315/L3315)</f>
        <v>80.034482758620683</v>
      </c>
      <c r="Q3315" s="1" t="s">
        <v>8344</v>
      </c>
      <c r="R3315" s="39" t="s">
        <v>8345</v>
      </c>
      <c r="S3315" s="41">
        <f>(((J3315/60)/60)/24)+DATE(1970,1,1)</f>
        <v>42382.244409722218</v>
      </c>
      <c r="T3315" s="42">
        <f>(((I3315/60)/60)/24)+DATE(1970,1,1)</f>
        <v>42396.041666666672</v>
      </c>
    </row>
    <row r="3316" spans="1:20" customFormat="1" ht="43.5" x14ac:dyDescent="0.35">
      <c r="A3316" s="9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3" t="s">
        <v>8219</v>
      </c>
      <c r="G3316" s="3" t="s">
        <v>8225</v>
      </c>
      <c r="H3316" s="3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3" t="s">
        <v>8271</v>
      </c>
      <c r="O3316" s="12">
        <f>E3316/D3316</f>
        <v>2.1074999999999999</v>
      </c>
      <c r="P3316" s="22">
        <f>IF(ISERROR(E3316/L3316),0,E3316/L3316)</f>
        <v>29.068965517241381</v>
      </c>
      <c r="Q3316" s="1" t="s">
        <v>8344</v>
      </c>
      <c r="R3316" s="39" t="s">
        <v>8345</v>
      </c>
      <c r="S3316" s="41">
        <f>(((J3316/60)/60)/24)+DATE(1970,1,1)</f>
        <v>42105.267488425925</v>
      </c>
      <c r="T3316" s="42">
        <f>(((I3316/60)/60)/24)+DATE(1970,1,1)</f>
        <v>42132.836805555555</v>
      </c>
    </row>
    <row r="3317" spans="1:20" customFormat="1" ht="43.5" x14ac:dyDescent="0.35">
      <c r="A3317" s="9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3" t="s">
        <v>8219</v>
      </c>
      <c r="G3317" s="3" t="s">
        <v>8225</v>
      </c>
      <c r="H3317" s="3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3" t="s">
        <v>8271</v>
      </c>
      <c r="O3317" s="12">
        <f>E3317/D3317</f>
        <v>1.1000000000000001</v>
      </c>
      <c r="P3317" s="22">
        <f>IF(ISERROR(E3317/L3317),0,E3317/L3317)</f>
        <v>49.438202247191015</v>
      </c>
      <c r="Q3317" s="1" t="s">
        <v>8344</v>
      </c>
      <c r="R3317" s="39" t="s">
        <v>8345</v>
      </c>
      <c r="S3317" s="41">
        <f>(((J3317/60)/60)/24)+DATE(1970,1,1)</f>
        <v>42466.303715277783</v>
      </c>
      <c r="T3317" s="42">
        <f>(((I3317/60)/60)/24)+DATE(1970,1,1)</f>
        <v>42496.303715277783</v>
      </c>
    </row>
    <row r="3318" spans="1:20" customFormat="1" ht="58" x14ac:dyDescent="0.35">
      <c r="A3318" s="9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3" t="s">
        <v>8219</v>
      </c>
      <c r="G3318" s="3" t="s">
        <v>8224</v>
      </c>
      <c r="H3318" s="3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3" t="s">
        <v>8271</v>
      </c>
      <c r="O3318" s="12">
        <f>E3318/D3318</f>
        <v>1.0008673425918038</v>
      </c>
      <c r="P3318" s="22">
        <f>IF(ISERROR(E3318/L3318),0,E3318/L3318)</f>
        <v>93.977440000000001</v>
      </c>
      <c r="Q3318" s="1" t="s">
        <v>8344</v>
      </c>
      <c r="R3318" s="39" t="s">
        <v>8345</v>
      </c>
      <c r="S3318" s="41">
        <f>(((J3318/60)/60)/24)+DATE(1970,1,1)</f>
        <v>41826.871238425927</v>
      </c>
      <c r="T3318" s="42">
        <f>(((I3318/60)/60)/24)+DATE(1970,1,1)</f>
        <v>41859.57916666667</v>
      </c>
    </row>
    <row r="3319" spans="1:20" customFormat="1" ht="43.5" x14ac:dyDescent="0.35">
      <c r="A3319" s="9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3" t="s">
        <v>8219</v>
      </c>
      <c r="G3319" s="3" t="s">
        <v>8224</v>
      </c>
      <c r="H3319" s="3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3" t="s">
        <v>8271</v>
      </c>
      <c r="O3319" s="12">
        <f>E3319/D3319</f>
        <v>1.0619047619047619</v>
      </c>
      <c r="P3319" s="22">
        <f>IF(ISERROR(E3319/L3319),0,E3319/L3319)</f>
        <v>61.944444444444443</v>
      </c>
      <c r="Q3319" s="1" t="s">
        <v>8344</v>
      </c>
      <c r="R3319" s="39" t="s">
        <v>8345</v>
      </c>
      <c r="S3319" s="41">
        <f>(((J3319/60)/60)/24)+DATE(1970,1,1)</f>
        <v>42499.039629629624</v>
      </c>
      <c r="T3319" s="42">
        <f>(((I3319/60)/60)/24)+DATE(1970,1,1)</f>
        <v>42529.039629629624</v>
      </c>
    </row>
    <row r="3320" spans="1:20" customFormat="1" ht="29" x14ac:dyDescent="0.35">
      <c r="A3320" s="9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3" t="s">
        <v>8219</v>
      </c>
      <c r="G3320" s="3" t="s">
        <v>8229</v>
      </c>
      <c r="H3320" s="3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3" t="s">
        <v>8271</v>
      </c>
      <c r="O3320" s="12">
        <f>E3320/D3320</f>
        <v>1.256</v>
      </c>
      <c r="P3320" s="22">
        <f>IF(ISERROR(E3320/L3320),0,E3320/L3320)</f>
        <v>78.5</v>
      </c>
      <c r="Q3320" s="1" t="s">
        <v>8344</v>
      </c>
      <c r="R3320" s="39" t="s">
        <v>8345</v>
      </c>
      <c r="S3320" s="41">
        <f>(((J3320/60)/60)/24)+DATE(1970,1,1)</f>
        <v>42431.302002314813</v>
      </c>
      <c r="T3320" s="42">
        <f>(((I3320/60)/60)/24)+DATE(1970,1,1)</f>
        <v>42471.104166666672</v>
      </c>
    </row>
    <row r="3321" spans="1:20" customFormat="1" ht="43.5" x14ac:dyDescent="0.35">
      <c r="A3321" s="9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3" t="s">
        <v>8219</v>
      </c>
      <c r="G3321" s="3" t="s">
        <v>8225</v>
      </c>
      <c r="H3321" s="3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3" t="s">
        <v>8271</v>
      </c>
      <c r="O3321" s="12">
        <f>E3321/D3321</f>
        <v>1.08</v>
      </c>
      <c r="P3321" s="22">
        <f>IF(ISERROR(E3321/L3321),0,E3321/L3321)</f>
        <v>33.75</v>
      </c>
      <c r="Q3321" s="1" t="s">
        <v>8344</v>
      </c>
      <c r="R3321" s="39" t="s">
        <v>8345</v>
      </c>
      <c r="S3321" s="41">
        <f>(((J3321/60)/60)/24)+DATE(1970,1,1)</f>
        <v>41990.585486111115</v>
      </c>
      <c r="T3321" s="42">
        <f>(((I3321/60)/60)/24)+DATE(1970,1,1)</f>
        <v>42035.585486111115</v>
      </c>
    </row>
    <row r="3322" spans="1:20" customFormat="1" ht="43.5" x14ac:dyDescent="0.35">
      <c r="A3322" s="9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3" t="s">
        <v>8219</v>
      </c>
      <c r="G3322" s="3" t="s">
        <v>8224</v>
      </c>
      <c r="H3322" s="3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3" t="s">
        <v>8271</v>
      </c>
      <c r="O3322" s="12">
        <f>E3322/D3322</f>
        <v>1.01</v>
      </c>
      <c r="P3322" s="22">
        <f>IF(ISERROR(E3322/L3322),0,E3322/L3322)</f>
        <v>66.44736842105263</v>
      </c>
      <c r="Q3322" s="1" t="s">
        <v>8344</v>
      </c>
      <c r="R3322" s="39" t="s">
        <v>8345</v>
      </c>
      <c r="S3322" s="41">
        <f>(((J3322/60)/60)/24)+DATE(1970,1,1)</f>
        <v>42513.045798611114</v>
      </c>
      <c r="T3322" s="42">
        <f>(((I3322/60)/60)/24)+DATE(1970,1,1)</f>
        <v>42543.045798611114</v>
      </c>
    </row>
    <row r="3323" spans="1:20" customFormat="1" ht="43.5" x14ac:dyDescent="0.35">
      <c r="A3323" s="9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3" t="s">
        <v>8219</v>
      </c>
      <c r="G3323" s="3" t="s">
        <v>8224</v>
      </c>
      <c r="H3323" s="3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3" t="s">
        <v>8271</v>
      </c>
      <c r="O3323" s="12">
        <f>E3323/D3323</f>
        <v>1.0740000000000001</v>
      </c>
      <c r="P3323" s="22">
        <f>IF(ISERROR(E3323/L3323),0,E3323/L3323)</f>
        <v>35.799999999999997</v>
      </c>
      <c r="Q3323" s="1" t="s">
        <v>8344</v>
      </c>
      <c r="R3323" s="39" t="s">
        <v>8345</v>
      </c>
      <c r="S3323" s="41">
        <f>(((J3323/60)/60)/24)+DATE(1970,1,1)</f>
        <v>41914.100289351853</v>
      </c>
      <c r="T3323" s="42">
        <f>(((I3323/60)/60)/24)+DATE(1970,1,1)</f>
        <v>41928.165972222225</v>
      </c>
    </row>
    <row r="3324" spans="1:20" customFormat="1" ht="43.5" x14ac:dyDescent="0.35">
      <c r="A3324" s="9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3" t="s">
        <v>8219</v>
      </c>
      <c r="G3324" s="3" t="s">
        <v>8224</v>
      </c>
      <c r="H3324" s="3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3" t="s">
        <v>8271</v>
      </c>
      <c r="O3324" s="12">
        <f>E3324/D3324</f>
        <v>1.0151515151515151</v>
      </c>
      <c r="P3324" s="22">
        <f>IF(ISERROR(E3324/L3324),0,E3324/L3324)</f>
        <v>145.65217391304347</v>
      </c>
      <c r="Q3324" s="1" t="s">
        <v>8344</v>
      </c>
      <c r="R3324" s="39" t="s">
        <v>8345</v>
      </c>
      <c r="S3324" s="41">
        <f>(((J3324/60)/60)/24)+DATE(1970,1,1)</f>
        <v>42521.010370370372</v>
      </c>
      <c r="T3324" s="42">
        <f>(((I3324/60)/60)/24)+DATE(1970,1,1)</f>
        <v>42543.163194444445</v>
      </c>
    </row>
    <row r="3325" spans="1:20" customFormat="1" ht="43.5" x14ac:dyDescent="0.35">
      <c r="A3325" s="9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3" t="s">
        <v>8219</v>
      </c>
      <c r="G3325" s="3" t="s">
        <v>8225</v>
      </c>
      <c r="H3325" s="3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3" t="s">
        <v>8271</v>
      </c>
      <c r="O3325" s="12">
        <f>E3325/D3325</f>
        <v>1.2589999999999999</v>
      </c>
      <c r="P3325" s="22">
        <f>IF(ISERROR(E3325/L3325),0,E3325/L3325)</f>
        <v>25.693877551020407</v>
      </c>
      <c r="Q3325" s="1" t="s">
        <v>8344</v>
      </c>
      <c r="R3325" s="39" t="s">
        <v>8345</v>
      </c>
      <c r="S3325" s="41">
        <f>(((J3325/60)/60)/24)+DATE(1970,1,1)</f>
        <v>42608.36583333333</v>
      </c>
      <c r="T3325" s="42">
        <f>(((I3325/60)/60)/24)+DATE(1970,1,1)</f>
        <v>42638.36583333333</v>
      </c>
    </row>
    <row r="3326" spans="1:20" customFormat="1" ht="29" x14ac:dyDescent="0.35">
      <c r="A3326" s="9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3" t="s">
        <v>8219</v>
      </c>
      <c r="G3326" s="3" t="s">
        <v>8241</v>
      </c>
      <c r="H3326" s="3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3" t="s">
        <v>8271</v>
      </c>
      <c r="O3326" s="12">
        <f>E3326/D3326</f>
        <v>1.0166666666666666</v>
      </c>
      <c r="P3326" s="22">
        <f>IF(ISERROR(E3326/L3326),0,E3326/L3326)</f>
        <v>152.5</v>
      </c>
      <c r="Q3326" s="1" t="s">
        <v>8344</v>
      </c>
      <c r="R3326" s="39" t="s">
        <v>8345</v>
      </c>
      <c r="S3326" s="41">
        <f>(((J3326/60)/60)/24)+DATE(1970,1,1)</f>
        <v>42512.58321759259</v>
      </c>
      <c r="T3326" s="42">
        <f>(((I3326/60)/60)/24)+DATE(1970,1,1)</f>
        <v>42526.58321759259</v>
      </c>
    </row>
    <row r="3327" spans="1:20" customFormat="1" ht="43.5" x14ac:dyDescent="0.35">
      <c r="A3327" s="9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3" t="s">
        <v>8219</v>
      </c>
      <c r="G3327" s="3" t="s">
        <v>8225</v>
      </c>
      <c r="H3327" s="3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3" t="s">
        <v>8271</v>
      </c>
      <c r="O3327" s="12">
        <f>E3327/D3327</f>
        <v>1.125</v>
      </c>
      <c r="P3327" s="22">
        <f>IF(ISERROR(E3327/L3327),0,E3327/L3327)</f>
        <v>30</v>
      </c>
      <c r="Q3327" s="1" t="s">
        <v>8344</v>
      </c>
      <c r="R3327" s="39" t="s">
        <v>8345</v>
      </c>
      <c r="S3327" s="41">
        <f>(((J3327/60)/60)/24)+DATE(1970,1,1)</f>
        <v>42064.785613425927</v>
      </c>
      <c r="T3327" s="42">
        <f>(((I3327/60)/60)/24)+DATE(1970,1,1)</f>
        <v>42099.743946759263</v>
      </c>
    </row>
    <row r="3328" spans="1:20" customFormat="1" ht="43.5" x14ac:dyDescent="0.35">
      <c r="A3328" s="9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3" t="s">
        <v>8219</v>
      </c>
      <c r="G3328" s="3" t="s">
        <v>8224</v>
      </c>
      <c r="H3328" s="3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3" t="s">
        <v>8271</v>
      </c>
      <c r="O3328" s="12">
        <f>E3328/D3328</f>
        <v>1.0137499999999999</v>
      </c>
      <c r="P3328" s="22">
        <f>IF(ISERROR(E3328/L3328),0,E3328/L3328)</f>
        <v>142.28070175438597</v>
      </c>
      <c r="Q3328" s="1" t="s">
        <v>8344</v>
      </c>
      <c r="R3328" s="39" t="s">
        <v>8345</v>
      </c>
      <c r="S3328" s="41">
        <f>(((J3328/60)/60)/24)+DATE(1970,1,1)</f>
        <v>42041.714178240742</v>
      </c>
      <c r="T3328" s="42">
        <f>(((I3328/60)/60)/24)+DATE(1970,1,1)</f>
        <v>42071.67251157407</v>
      </c>
    </row>
    <row r="3329" spans="1:20" customFormat="1" ht="43.5" x14ac:dyDescent="0.35">
      <c r="A3329" s="9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3" t="s">
        <v>8219</v>
      </c>
      <c r="G3329" s="3" t="s">
        <v>8225</v>
      </c>
      <c r="H3329" s="3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3" t="s">
        <v>8271</v>
      </c>
      <c r="O3329" s="12">
        <f>E3329/D3329</f>
        <v>1.0125</v>
      </c>
      <c r="P3329" s="22">
        <f>IF(ISERROR(E3329/L3329),0,E3329/L3329)</f>
        <v>24.545454545454547</v>
      </c>
      <c r="Q3329" s="1" t="s">
        <v>8344</v>
      </c>
      <c r="R3329" s="39" t="s">
        <v>8345</v>
      </c>
      <c r="S3329" s="41">
        <f>(((J3329/60)/60)/24)+DATE(1970,1,1)</f>
        <v>42468.374606481477</v>
      </c>
      <c r="T3329" s="42">
        <f>(((I3329/60)/60)/24)+DATE(1970,1,1)</f>
        <v>42498.374606481477</v>
      </c>
    </row>
    <row r="3330" spans="1:20" customFormat="1" ht="43.5" x14ac:dyDescent="0.35">
      <c r="A3330" s="9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3" t="s">
        <v>8219</v>
      </c>
      <c r="G3330" s="3" t="s">
        <v>8224</v>
      </c>
      <c r="H3330" s="3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3" t="s">
        <v>8271</v>
      </c>
      <c r="O3330" s="12">
        <f>E3330/D3330</f>
        <v>1.4638888888888888</v>
      </c>
      <c r="P3330" s="22">
        <f>IF(ISERROR(E3330/L3330),0,E3330/L3330)</f>
        <v>292.77777777777777</v>
      </c>
      <c r="Q3330" s="1" t="s">
        <v>8344</v>
      </c>
      <c r="R3330" s="39" t="s">
        <v>8345</v>
      </c>
      <c r="S3330" s="41">
        <f>(((J3330/60)/60)/24)+DATE(1970,1,1)</f>
        <v>41822.57503472222</v>
      </c>
      <c r="T3330" s="42">
        <f>(((I3330/60)/60)/24)+DATE(1970,1,1)</f>
        <v>41825.041666666664</v>
      </c>
    </row>
    <row r="3331" spans="1:20" customFormat="1" ht="43.5" x14ac:dyDescent="0.35">
      <c r="A3331" s="9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3" t="s">
        <v>8219</v>
      </c>
      <c r="G3331" s="3" t="s">
        <v>8225</v>
      </c>
      <c r="H3331" s="3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3" t="s">
        <v>8271</v>
      </c>
      <c r="O3331" s="12">
        <f>E3331/D3331</f>
        <v>1.1679999999999999</v>
      </c>
      <c r="P3331" s="22">
        <f>IF(ISERROR(E3331/L3331),0,E3331/L3331)</f>
        <v>44.92307692307692</v>
      </c>
      <c r="Q3331" s="1" t="s">
        <v>8344</v>
      </c>
      <c r="R3331" s="39" t="s">
        <v>8345</v>
      </c>
      <c r="S3331" s="41">
        <f>(((J3331/60)/60)/24)+DATE(1970,1,1)</f>
        <v>41837.323009259257</v>
      </c>
      <c r="T3331" s="42">
        <f>(((I3331/60)/60)/24)+DATE(1970,1,1)</f>
        <v>41847.958333333336</v>
      </c>
    </row>
    <row r="3332" spans="1:20" customFormat="1" ht="43.5" x14ac:dyDescent="0.35">
      <c r="A3332" s="9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3" t="s">
        <v>8219</v>
      </c>
      <c r="G3332" s="3" t="s">
        <v>8225</v>
      </c>
      <c r="H3332" s="3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3" t="s">
        <v>8271</v>
      </c>
      <c r="O3332" s="12">
        <f>E3332/D3332</f>
        <v>1.0626666666666666</v>
      </c>
      <c r="P3332" s="22">
        <f>IF(ISERROR(E3332/L3332),0,E3332/L3332)</f>
        <v>23.10144927536232</v>
      </c>
      <c r="Q3332" s="1" t="s">
        <v>8344</v>
      </c>
      <c r="R3332" s="39" t="s">
        <v>8345</v>
      </c>
      <c r="S3332" s="41">
        <f>(((J3332/60)/60)/24)+DATE(1970,1,1)</f>
        <v>42065.887361111112</v>
      </c>
      <c r="T3332" s="42">
        <f>(((I3332/60)/60)/24)+DATE(1970,1,1)</f>
        <v>42095.845694444448</v>
      </c>
    </row>
    <row r="3333" spans="1:20" customFormat="1" ht="43.5" x14ac:dyDescent="0.35">
      <c r="A3333" s="9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3" t="s">
        <v>8219</v>
      </c>
      <c r="G3333" s="3" t="s">
        <v>8224</v>
      </c>
      <c r="H3333" s="3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3" t="s">
        <v>8271</v>
      </c>
      <c r="O3333" s="12">
        <f>E3333/D3333</f>
        <v>1.0451999999999999</v>
      </c>
      <c r="P3333" s="22">
        <f>IF(ISERROR(E3333/L3333),0,E3333/L3333)</f>
        <v>80.400000000000006</v>
      </c>
      <c r="Q3333" s="1" t="s">
        <v>8344</v>
      </c>
      <c r="R3333" s="39" t="s">
        <v>8345</v>
      </c>
      <c r="S3333" s="41">
        <f>(((J3333/60)/60)/24)+DATE(1970,1,1)</f>
        <v>42248.697754629626</v>
      </c>
      <c r="T3333" s="42">
        <f>(((I3333/60)/60)/24)+DATE(1970,1,1)</f>
        <v>42283.697754629626</v>
      </c>
    </row>
    <row r="3334" spans="1:20" customFormat="1" ht="43.5" x14ac:dyDescent="0.35">
      <c r="A3334" s="9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3" t="s">
        <v>8219</v>
      </c>
      <c r="G3334" s="3" t="s">
        <v>8224</v>
      </c>
      <c r="H3334" s="3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3" t="s">
        <v>8271</v>
      </c>
      <c r="O3334" s="12">
        <f>E3334/D3334</f>
        <v>1</v>
      </c>
      <c r="P3334" s="22">
        <f>IF(ISERROR(E3334/L3334),0,E3334/L3334)</f>
        <v>72.289156626506028</v>
      </c>
      <c r="Q3334" s="1" t="s">
        <v>8344</v>
      </c>
      <c r="R3334" s="39" t="s">
        <v>8345</v>
      </c>
      <c r="S3334" s="41">
        <f>(((J3334/60)/60)/24)+DATE(1970,1,1)</f>
        <v>41809.860300925924</v>
      </c>
      <c r="T3334" s="42">
        <f>(((I3334/60)/60)/24)+DATE(1970,1,1)</f>
        <v>41839.860300925924</v>
      </c>
    </row>
    <row r="3335" spans="1:20" customFormat="1" ht="43.5" x14ac:dyDescent="0.35">
      <c r="A3335" s="9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3" t="s">
        <v>8219</v>
      </c>
      <c r="G3335" s="3" t="s">
        <v>8224</v>
      </c>
      <c r="H3335" s="3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3" t="s">
        <v>8271</v>
      </c>
      <c r="O3335" s="12">
        <f>E3335/D3335</f>
        <v>1.0457142857142858</v>
      </c>
      <c r="P3335" s="22">
        <f>IF(ISERROR(E3335/L3335),0,E3335/L3335)</f>
        <v>32.972972972972975</v>
      </c>
      <c r="Q3335" s="1" t="s">
        <v>8344</v>
      </c>
      <c r="R3335" s="39" t="s">
        <v>8345</v>
      </c>
      <c r="S3335" s="41">
        <f>(((J3335/60)/60)/24)+DATE(1970,1,1)</f>
        <v>42148.676851851851</v>
      </c>
      <c r="T3335" s="42">
        <f>(((I3335/60)/60)/24)+DATE(1970,1,1)</f>
        <v>42170.676851851851</v>
      </c>
    </row>
    <row r="3336" spans="1:20" customFormat="1" ht="29" x14ac:dyDescent="0.35">
      <c r="A3336" s="9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3" t="s">
        <v>8219</v>
      </c>
      <c r="G3336" s="3" t="s">
        <v>8224</v>
      </c>
      <c r="H3336" s="3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3" t="s">
        <v>8271</v>
      </c>
      <c r="O3336" s="12">
        <f>E3336/D3336</f>
        <v>1.3862051149573753</v>
      </c>
      <c r="P3336" s="22">
        <f>IF(ISERROR(E3336/L3336),0,E3336/L3336)</f>
        <v>116.65217391304348</v>
      </c>
      <c r="Q3336" s="1" t="s">
        <v>8344</v>
      </c>
      <c r="R3336" s="39" t="s">
        <v>8345</v>
      </c>
      <c r="S3336" s="41">
        <f>(((J3336/60)/60)/24)+DATE(1970,1,1)</f>
        <v>42185.521087962959</v>
      </c>
      <c r="T3336" s="42">
        <f>(((I3336/60)/60)/24)+DATE(1970,1,1)</f>
        <v>42215.521087962959</v>
      </c>
    </row>
    <row r="3337" spans="1:20" customFormat="1" ht="43.5" x14ac:dyDescent="0.35">
      <c r="A3337" s="9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3" t="s">
        <v>8219</v>
      </c>
      <c r="G3337" s="3" t="s">
        <v>8225</v>
      </c>
      <c r="H3337" s="3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3" t="s">
        <v>8271</v>
      </c>
      <c r="O3337" s="12">
        <f>E3337/D3337</f>
        <v>1.0032000000000001</v>
      </c>
      <c r="P3337" s="22">
        <f>IF(ISERROR(E3337/L3337),0,E3337/L3337)</f>
        <v>79.61904761904762</v>
      </c>
      <c r="Q3337" s="1" t="s">
        <v>8344</v>
      </c>
      <c r="R3337" s="39" t="s">
        <v>8345</v>
      </c>
      <c r="S3337" s="41">
        <f>(((J3337/60)/60)/24)+DATE(1970,1,1)</f>
        <v>41827.674143518518</v>
      </c>
      <c r="T3337" s="42">
        <f>(((I3337/60)/60)/24)+DATE(1970,1,1)</f>
        <v>41854.958333333336</v>
      </c>
    </row>
    <row r="3338" spans="1:20" customFormat="1" ht="43.5" x14ac:dyDescent="0.35">
      <c r="A3338" s="9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3" t="s">
        <v>8219</v>
      </c>
      <c r="G3338" s="3" t="s">
        <v>8225</v>
      </c>
      <c r="H3338" s="3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3" t="s">
        <v>8271</v>
      </c>
      <c r="O3338" s="12">
        <f>E3338/D3338</f>
        <v>1</v>
      </c>
      <c r="P3338" s="22">
        <f>IF(ISERROR(E3338/L3338),0,E3338/L3338)</f>
        <v>27.777777777777779</v>
      </c>
      <c r="Q3338" s="1" t="s">
        <v>8344</v>
      </c>
      <c r="R3338" s="39" t="s">
        <v>8345</v>
      </c>
      <c r="S3338" s="41">
        <f>(((J3338/60)/60)/24)+DATE(1970,1,1)</f>
        <v>42437.398680555561</v>
      </c>
      <c r="T3338" s="42">
        <f>(((I3338/60)/60)/24)+DATE(1970,1,1)</f>
        <v>42465.35701388889</v>
      </c>
    </row>
    <row r="3339" spans="1:20" customFormat="1" ht="43.5" x14ac:dyDescent="0.35">
      <c r="A3339" s="9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3" t="s">
        <v>8219</v>
      </c>
      <c r="G3339" s="3" t="s">
        <v>8225</v>
      </c>
      <c r="H3339" s="3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3" t="s">
        <v>8271</v>
      </c>
      <c r="O3339" s="12">
        <f>E3339/D3339</f>
        <v>1.1020000000000001</v>
      </c>
      <c r="P3339" s="22">
        <f>IF(ISERROR(E3339/L3339),0,E3339/L3339)</f>
        <v>81.029411764705884</v>
      </c>
      <c r="Q3339" s="1" t="s">
        <v>8344</v>
      </c>
      <c r="R3339" s="39" t="s">
        <v>8345</v>
      </c>
      <c r="S3339" s="41">
        <f>(((J3339/60)/60)/24)+DATE(1970,1,1)</f>
        <v>41901.282025462962</v>
      </c>
      <c r="T3339" s="42">
        <f>(((I3339/60)/60)/24)+DATE(1970,1,1)</f>
        <v>41922.875</v>
      </c>
    </row>
    <row r="3340" spans="1:20" customFormat="1" ht="29" x14ac:dyDescent="0.35">
      <c r="A3340" s="9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3" t="s">
        <v>8219</v>
      </c>
      <c r="G3340" s="3" t="s">
        <v>8224</v>
      </c>
      <c r="H3340" s="3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3" t="s">
        <v>8271</v>
      </c>
      <c r="O3340" s="12">
        <f>E3340/D3340</f>
        <v>1.0218</v>
      </c>
      <c r="P3340" s="22">
        <f>IF(ISERROR(E3340/L3340),0,E3340/L3340)</f>
        <v>136.84821428571428</v>
      </c>
      <c r="Q3340" s="1" t="s">
        <v>8344</v>
      </c>
      <c r="R3340" s="39" t="s">
        <v>8345</v>
      </c>
      <c r="S3340" s="41">
        <f>(((J3340/60)/60)/24)+DATE(1970,1,1)</f>
        <v>42769.574999999997</v>
      </c>
      <c r="T3340" s="42">
        <f>(((I3340/60)/60)/24)+DATE(1970,1,1)</f>
        <v>42790.574999999997</v>
      </c>
    </row>
    <row r="3341" spans="1:20" customFormat="1" ht="29" x14ac:dyDescent="0.35">
      <c r="A3341" s="9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3" t="s">
        <v>8219</v>
      </c>
      <c r="G3341" s="3" t="s">
        <v>8224</v>
      </c>
      <c r="H3341" s="3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3" t="s">
        <v>8271</v>
      </c>
      <c r="O3341" s="12">
        <f>E3341/D3341</f>
        <v>1.0435000000000001</v>
      </c>
      <c r="P3341" s="22">
        <f>IF(ISERROR(E3341/L3341),0,E3341/L3341)</f>
        <v>177.61702127659575</v>
      </c>
      <c r="Q3341" s="1" t="s">
        <v>8344</v>
      </c>
      <c r="R3341" s="39" t="s">
        <v>8345</v>
      </c>
      <c r="S3341" s="41">
        <f>(((J3341/60)/60)/24)+DATE(1970,1,1)</f>
        <v>42549.665717592594</v>
      </c>
      <c r="T3341" s="42">
        <f>(((I3341/60)/60)/24)+DATE(1970,1,1)</f>
        <v>42579.665717592594</v>
      </c>
    </row>
    <row r="3342" spans="1:20" customFormat="1" ht="43.5" x14ac:dyDescent="0.35">
      <c r="A3342" s="9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3" t="s">
        <v>8219</v>
      </c>
      <c r="G3342" s="3" t="s">
        <v>8224</v>
      </c>
      <c r="H3342" s="3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3" t="s">
        <v>8271</v>
      </c>
      <c r="O3342" s="12">
        <f>E3342/D3342</f>
        <v>1.3816666666666666</v>
      </c>
      <c r="P3342" s="22">
        <f>IF(ISERROR(E3342/L3342),0,E3342/L3342)</f>
        <v>109.07894736842105</v>
      </c>
      <c r="Q3342" s="1" t="s">
        <v>8344</v>
      </c>
      <c r="R3342" s="39" t="s">
        <v>8345</v>
      </c>
      <c r="S3342" s="41">
        <f>(((J3342/60)/60)/24)+DATE(1970,1,1)</f>
        <v>42685.974004629628</v>
      </c>
      <c r="T3342" s="42">
        <f>(((I3342/60)/60)/24)+DATE(1970,1,1)</f>
        <v>42710.974004629628</v>
      </c>
    </row>
    <row r="3343" spans="1:20" customFormat="1" ht="43.5" x14ac:dyDescent="0.35">
      <c r="A3343" s="9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3" t="s">
        <v>8219</v>
      </c>
      <c r="G3343" s="3" t="s">
        <v>8225</v>
      </c>
      <c r="H3343" s="3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3" t="s">
        <v>8271</v>
      </c>
      <c r="O3343" s="12">
        <f>E3343/D3343</f>
        <v>1</v>
      </c>
      <c r="P3343" s="22">
        <f>IF(ISERROR(E3343/L3343),0,E3343/L3343)</f>
        <v>119.64285714285714</v>
      </c>
      <c r="Q3343" s="1" t="s">
        <v>8344</v>
      </c>
      <c r="R3343" s="39" t="s">
        <v>8345</v>
      </c>
      <c r="S3343" s="41">
        <f>(((J3343/60)/60)/24)+DATE(1970,1,1)</f>
        <v>42510.798854166671</v>
      </c>
      <c r="T3343" s="42">
        <f>(((I3343/60)/60)/24)+DATE(1970,1,1)</f>
        <v>42533.708333333328</v>
      </c>
    </row>
    <row r="3344" spans="1:20" customFormat="1" ht="29" x14ac:dyDescent="0.35">
      <c r="A3344" s="9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3" t="s">
        <v>8219</v>
      </c>
      <c r="G3344" s="3" t="s">
        <v>8224</v>
      </c>
      <c r="H3344" s="3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3" t="s">
        <v>8271</v>
      </c>
      <c r="O3344" s="12">
        <f>E3344/D3344</f>
        <v>1.0166666666666666</v>
      </c>
      <c r="P3344" s="22">
        <f>IF(ISERROR(E3344/L3344),0,E3344/L3344)</f>
        <v>78.205128205128204</v>
      </c>
      <c r="Q3344" s="1" t="s">
        <v>8344</v>
      </c>
      <c r="R3344" s="39" t="s">
        <v>8345</v>
      </c>
      <c r="S3344" s="41">
        <f>(((J3344/60)/60)/24)+DATE(1970,1,1)</f>
        <v>42062.296412037031</v>
      </c>
      <c r="T3344" s="42">
        <f>(((I3344/60)/60)/24)+DATE(1970,1,1)</f>
        <v>42095.207638888889</v>
      </c>
    </row>
    <row r="3345" spans="1:20" customFormat="1" ht="43.5" x14ac:dyDescent="0.35">
      <c r="A3345" s="9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3" t="s">
        <v>8219</v>
      </c>
      <c r="G3345" s="3" t="s">
        <v>8225</v>
      </c>
      <c r="H3345" s="3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3" t="s">
        <v>8271</v>
      </c>
      <c r="O3345" s="12">
        <f>E3345/D3345</f>
        <v>1.7142857142857142</v>
      </c>
      <c r="P3345" s="22">
        <f>IF(ISERROR(E3345/L3345),0,E3345/L3345)</f>
        <v>52.173913043478258</v>
      </c>
      <c r="Q3345" s="1" t="s">
        <v>8344</v>
      </c>
      <c r="R3345" s="39" t="s">
        <v>8345</v>
      </c>
      <c r="S3345" s="41">
        <f>(((J3345/60)/60)/24)+DATE(1970,1,1)</f>
        <v>42452.916481481487</v>
      </c>
      <c r="T3345" s="42">
        <f>(((I3345/60)/60)/24)+DATE(1970,1,1)</f>
        <v>42473.554166666669</v>
      </c>
    </row>
    <row r="3346" spans="1:20" customFormat="1" ht="43.5" x14ac:dyDescent="0.35">
      <c r="A3346" s="9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3" t="s">
        <v>8219</v>
      </c>
      <c r="G3346" s="3" t="s">
        <v>8224</v>
      </c>
      <c r="H3346" s="3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3" t="s">
        <v>8271</v>
      </c>
      <c r="O3346" s="12">
        <f>E3346/D3346</f>
        <v>1.0144444444444445</v>
      </c>
      <c r="P3346" s="22">
        <f>IF(ISERROR(E3346/L3346),0,E3346/L3346)</f>
        <v>114.125</v>
      </c>
      <c r="Q3346" s="1" t="s">
        <v>8344</v>
      </c>
      <c r="R3346" s="39" t="s">
        <v>8345</v>
      </c>
      <c r="S3346" s="41">
        <f>(((J3346/60)/60)/24)+DATE(1970,1,1)</f>
        <v>41851.200150462959</v>
      </c>
      <c r="T3346" s="42">
        <f>(((I3346/60)/60)/24)+DATE(1970,1,1)</f>
        <v>41881.200150462959</v>
      </c>
    </row>
    <row r="3347" spans="1:20" customFormat="1" ht="43.5" x14ac:dyDescent="0.35">
      <c r="A3347" s="9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3" t="s">
        <v>8219</v>
      </c>
      <c r="G3347" s="3" t="s">
        <v>8224</v>
      </c>
      <c r="H3347" s="3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3" t="s">
        <v>8271</v>
      </c>
      <c r="O3347" s="12">
        <f>E3347/D3347</f>
        <v>1.3</v>
      </c>
      <c r="P3347" s="22">
        <f>IF(ISERROR(E3347/L3347),0,E3347/L3347)</f>
        <v>50</v>
      </c>
      <c r="Q3347" s="1" t="s">
        <v>8344</v>
      </c>
      <c r="R3347" s="39" t="s">
        <v>8345</v>
      </c>
      <c r="S3347" s="41">
        <f>(((J3347/60)/60)/24)+DATE(1970,1,1)</f>
        <v>42053.106111111112</v>
      </c>
      <c r="T3347" s="42">
        <f>(((I3347/60)/60)/24)+DATE(1970,1,1)</f>
        <v>42112.025694444441</v>
      </c>
    </row>
    <row r="3348" spans="1:20" customFormat="1" ht="43.5" x14ac:dyDescent="0.35">
      <c r="A3348" s="9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3" t="s">
        <v>8219</v>
      </c>
      <c r="G3348" s="3" t="s">
        <v>8224</v>
      </c>
      <c r="H3348" s="3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3" t="s">
        <v>8271</v>
      </c>
      <c r="O3348" s="12">
        <f>E3348/D3348</f>
        <v>1.1000000000000001</v>
      </c>
      <c r="P3348" s="22">
        <f>IF(ISERROR(E3348/L3348),0,E3348/L3348)</f>
        <v>91.666666666666671</v>
      </c>
      <c r="Q3348" s="1" t="s">
        <v>8344</v>
      </c>
      <c r="R3348" s="39" t="s">
        <v>8345</v>
      </c>
      <c r="S3348" s="41">
        <f>(((J3348/60)/60)/24)+DATE(1970,1,1)</f>
        <v>42054.024421296301</v>
      </c>
      <c r="T3348" s="42">
        <f>(((I3348/60)/60)/24)+DATE(1970,1,1)</f>
        <v>42061.024421296301</v>
      </c>
    </row>
    <row r="3349" spans="1:20" customFormat="1" ht="43.5" x14ac:dyDescent="0.35">
      <c r="A3349" s="9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3" t="s">
        <v>8219</v>
      </c>
      <c r="G3349" s="3" t="s">
        <v>8225</v>
      </c>
      <c r="H3349" s="3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3" t="s">
        <v>8271</v>
      </c>
      <c r="O3349" s="12">
        <f>E3349/D3349</f>
        <v>1.1944999999999999</v>
      </c>
      <c r="P3349" s="22">
        <f>IF(ISERROR(E3349/L3349),0,E3349/L3349)</f>
        <v>108.59090909090909</v>
      </c>
      <c r="Q3349" s="1" t="s">
        <v>8344</v>
      </c>
      <c r="R3349" s="39" t="s">
        <v>8345</v>
      </c>
      <c r="S3349" s="41">
        <f>(((J3349/60)/60)/24)+DATE(1970,1,1)</f>
        <v>42484.551550925928</v>
      </c>
      <c r="T3349" s="42">
        <f>(((I3349/60)/60)/24)+DATE(1970,1,1)</f>
        <v>42498.875</v>
      </c>
    </row>
    <row r="3350" spans="1:20" customFormat="1" ht="43.5" x14ac:dyDescent="0.35">
      <c r="A3350" s="9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3" t="s">
        <v>8219</v>
      </c>
      <c r="G3350" s="3" t="s">
        <v>8224</v>
      </c>
      <c r="H3350" s="3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3" t="s">
        <v>8271</v>
      </c>
      <c r="O3350" s="12">
        <f>E3350/D3350</f>
        <v>1.002909090909091</v>
      </c>
      <c r="P3350" s="22">
        <f>IF(ISERROR(E3350/L3350),0,E3350/L3350)</f>
        <v>69.822784810126578</v>
      </c>
      <c r="Q3350" s="1" t="s">
        <v>8344</v>
      </c>
      <c r="R3350" s="39" t="s">
        <v>8345</v>
      </c>
      <c r="S3350" s="41">
        <f>(((J3350/60)/60)/24)+DATE(1970,1,1)</f>
        <v>42466.558796296296</v>
      </c>
      <c r="T3350" s="42">
        <f>(((I3350/60)/60)/24)+DATE(1970,1,1)</f>
        <v>42490.165972222225</v>
      </c>
    </row>
    <row r="3351" spans="1:20" customFormat="1" ht="43.5" x14ac:dyDescent="0.35">
      <c r="A3351" s="9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3" t="s">
        <v>8219</v>
      </c>
      <c r="G3351" s="3" t="s">
        <v>8224</v>
      </c>
      <c r="H3351" s="3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3" t="s">
        <v>8271</v>
      </c>
      <c r="O3351" s="12">
        <f>E3351/D3351</f>
        <v>1.534</v>
      </c>
      <c r="P3351" s="22">
        <f>IF(ISERROR(E3351/L3351),0,E3351/L3351)</f>
        <v>109.57142857142857</v>
      </c>
      <c r="Q3351" s="1" t="s">
        <v>8344</v>
      </c>
      <c r="R3351" s="39" t="s">
        <v>8345</v>
      </c>
      <c r="S3351" s="41">
        <f>(((J3351/60)/60)/24)+DATE(1970,1,1)</f>
        <v>42513.110787037032</v>
      </c>
      <c r="T3351" s="42">
        <f>(((I3351/60)/60)/24)+DATE(1970,1,1)</f>
        <v>42534.708333333328</v>
      </c>
    </row>
    <row r="3352" spans="1:20" customFormat="1" ht="43.5" x14ac:dyDescent="0.35">
      <c r="A3352" s="9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3" t="s">
        <v>8219</v>
      </c>
      <c r="G3352" s="3" t="s">
        <v>8243</v>
      </c>
      <c r="H3352" s="3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3" t="s">
        <v>8271</v>
      </c>
      <c r="O3352" s="12">
        <f>E3352/D3352</f>
        <v>1.0442857142857143</v>
      </c>
      <c r="P3352" s="22">
        <f>IF(ISERROR(E3352/L3352),0,E3352/L3352)</f>
        <v>71.666666666666671</v>
      </c>
      <c r="Q3352" s="1" t="s">
        <v>8344</v>
      </c>
      <c r="R3352" s="39" t="s">
        <v>8345</v>
      </c>
      <c r="S3352" s="41">
        <f>(((J3352/60)/60)/24)+DATE(1970,1,1)</f>
        <v>42302.701516203699</v>
      </c>
      <c r="T3352" s="42">
        <f>(((I3352/60)/60)/24)+DATE(1970,1,1)</f>
        <v>42337.958333333328</v>
      </c>
    </row>
    <row r="3353" spans="1:20" customFormat="1" ht="43.5" x14ac:dyDescent="0.35">
      <c r="A3353" s="9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3" t="s">
        <v>8219</v>
      </c>
      <c r="G3353" s="3" t="s">
        <v>8225</v>
      </c>
      <c r="H3353" s="3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3" t="s">
        <v>8271</v>
      </c>
      <c r="O3353" s="12">
        <f>E3353/D3353</f>
        <v>1.0109999999999999</v>
      </c>
      <c r="P3353" s="22">
        <f>IF(ISERROR(E3353/L3353),0,E3353/L3353)</f>
        <v>93.611111111111114</v>
      </c>
      <c r="Q3353" s="1" t="s">
        <v>8344</v>
      </c>
      <c r="R3353" s="39" t="s">
        <v>8345</v>
      </c>
      <c r="S3353" s="41">
        <f>(((J3353/60)/60)/24)+DATE(1970,1,1)</f>
        <v>41806.395428240743</v>
      </c>
      <c r="T3353" s="42">
        <f>(((I3353/60)/60)/24)+DATE(1970,1,1)</f>
        <v>41843.458333333336</v>
      </c>
    </row>
    <row r="3354" spans="1:20" customFormat="1" ht="43.5" x14ac:dyDescent="0.35">
      <c r="A3354" s="9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3" t="s">
        <v>8219</v>
      </c>
      <c r="G3354" s="3" t="s">
        <v>8225</v>
      </c>
      <c r="H3354" s="3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3" t="s">
        <v>8271</v>
      </c>
      <c r="O3354" s="12">
        <f>E3354/D3354</f>
        <v>1.0751999999999999</v>
      </c>
      <c r="P3354" s="22">
        <f>IF(ISERROR(E3354/L3354),0,E3354/L3354)</f>
        <v>76.8</v>
      </c>
      <c r="Q3354" s="1" t="s">
        <v>8344</v>
      </c>
      <c r="R3354" s="39" t="s">
        <v>8345</v>
      </c>
      <c r="S3354" s="41">
        <f>(((J3354/60)/60)/24)+DATE(1970,1,1)</f>
        <v>42495.992800925931</v>
      </c>
      <c r="T3354" s="42">
        <f>(((I3354/60)/60)/24)+DATE(1970,1,1)</f>
        <v>42552.958333333328</v>
      </c>
    </row>
    <row r="3355" spans="1:20" customFormat="1" ht="43.5" x14ac:dyDescent="0.35">
      <c r="A3355" s="9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3" t="s">
        <v>8219</v>
      </c>
      <c r="G3355" s="3" t="s">
        <v>8225</v>
      </c>
      <c r="H3355" s="3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3" t="s">
        <v>8271</v>
      </c>
      <c r="O3355" s="12">
        <f>E3355/D3355</f>
        <v>3.15</v>
      </c>
      <c r="P3355" s="22">
        <f>IF(ISERROR(E3355/L3355),0,E3355/L3355)</f>
        <v>35.795454545454547</v>
      </c>
      <c r="Q3355" s="1" t="s">
        <v>8344</v>
      </c>
      <c r="R3355" s="39" t="s">
        <v>8345</v>
      </c>
      <c r="S3355" s="41">
        <f>(((J3355/60)/60)/24)+DATE(1970,1,1)</f>
        <v>42479.432291666672</v>
      </c>
      <c r="T3355" s="42">
        <f>(((I3355/60)/60)/24)+DATE(1970,1,1)</f>
        <v>42492.958333333328</v>
      </c>
    </row>
    <row r="3356" spans="1:20" customFormat="1" ht="29" x14ac:dyDescent="0.35">
      <c r="A3356" s="9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3" t="s">
        <v>8219</v>
      </c>
      <c r="G3356" s="3" t="s">
        <v>8224</v>
      </c>
      <c r="H3356" s="3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3" t="s">
        <v>8271</v>
      </c>
      <c r="O3356" s="12">
        <f>E3356/D3356</f>
        <v>1.0193333333333334</v>
      </c>
      <c r="P3356" s="22">
        <f>IF(ISERROR(E3356/L3356),0,E3356/L3356)</f>
        <v>55.6</v>
      </c>
      <c r="Q3356" s="1" t="s">
        <v>8344</v>
      </c>
      <c r="R3356" s="39" t="s">
        <v>8345</v>
      </c>
      <c r="S3356" s="41">
        <f>(((J3356/60)/60)/24)+DATE(1970,1,1)</f>
        <v>42270.7269212963</v>
      </c>
      <c r="T3356" s="42">
        <f>(((I3356/60)/60)/24)+DATE(1970,1,1)</f>
        <v>42306.167361111111</v>
      </c>
    </row>
    <row r="3357" spans="1:20" customFormat="1" ht="43.5" x14ac:dyDescent="0.35">
      <c r="A3357" s="9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3" t="s">
        <v>8219</v>
      </c>
      <c r="G3357" s="3" t="s">
        <v>8225</v>
      </c>
      <c r="H3357" s="3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3" t="s">
        <v>8271</v>
      </c>
      <c r="O3357" s="12">
        <f>E3357/D3357</f>
        <v>1.2628571428571429</v>
      </c>
      <c r="P3357" s="22">
        <f>IF(ISERROR(E3357/L3357),0,E3357/L3357)</f>
        <v>147.33333333333334</v>
      </c>
      <c r="Q3357" s="1" t="s">
        <v>8344</v>
      </c>
      <c r="R3357" s="39" t="s">
        <v>8345</v>
      </c>
      <c r="S3357" s="41">
        <f>(((J3357/60)/60)/24)+DATE(1970,1,1)</f>
        <v>42489.619525462964</v>
      </c>
      <c r="T3357" s="42">
        <f>(((I3357/60)/60)/24)+DATE(1970,1,1)</f>
        <v>42500.470138888893</v>
      </c>
    </row>
    <row r="3358" spans="1:20" customFormat="1" ht="43.5" x14ac:dyDescent="0.35">
      <c r="A3358" s="9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3" t="s">
        <v>8219</v>
      </c>
      <c r="G3358" s="3" t="s">
        <v>8225</v>
      </c>
      <c r="H3358" s="3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3" t="s">
        <v>8271</v>
      </c>
      <c r="O3358" s="12">
        <f>E3358/D3358</f>
        <v>1.014</v>
      </c>
      <c r="P3358" s="22">
        <f>IF(ISERROR(E3358/L3358),0,E3358/L3358)</f>
        <v>56.333333333333336</v>
      </c>
      <c r="Q3358" s="1" t="s">
        <v>8344</v>
      </c>
      <c r="R3358" s="39" t="s">
        <v>8345</v>
      </c>
      <c r="S3358" s="41">
        <f>(((J3358/60)/60)/24)+DATE(1970,1,1)</f>
        <v>42536.815648148149</v>
      </c>
      <c r="T3358" s="42">
        <f>(((I3358/60)/60)/24)+DATE(1970,1,1)</f>
        <v>42566.815648148149</v>
      </c>
    </row>
    <row r="3359" spans="1:20" customFormat="1" ht="43.5" x14ac:dyDescent="0.35">
      <c r="A3359" s="9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3" t="s">
        <v>8219</v>
      </c>
      <c r="G3359" s="3" t="s">
        <v>8225</v>
      </c>
      <c r="H3359" s="3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3" t="s">
        <v>8271</v>
      </c>
      <c r="O3359" s="12">
        <f>E3359/D3359</f>
        <v>1.01</v>
      </c>
      <c r="P3359" s="22">
        <f>IF(ISERROR(E3359/L3359),0,E3359/L3359)</f>
        <v>96.19047619047619</v>
      </c>
      <c r="Q3359" s="1" t="s">
        <v>8344</v>
      </c>
      <c r="R3359" s="39" t="s">
        <v>8345</v>
      </c>
      <c r="S3359" s="41">
        <f>(((J3359/60)/60)/24)+DATE(1970,1,1)</f>
        <v>41822.417939814812</v>
      </c>
      <c r="T3359" s="42">
        <f>(((I3359/60)/60)/24)+DATE(1970,1,1)</f>
        <v>41852.417939814812</v>
      </c>
    </row>
    <row r="3360" spans="1:20" customFormat="1" ht="43.5" x14ac:dyDescent="0.35">
      <c r="A3360" s="9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3" t="s">
        <v>8219</v>
      </c>
      <c r="G3360" s="3" t="s">
        <v>8224</v>
      </c>
      <c r="H3360" s="3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3" t="s">
        <v>8271</v>
      </c>
      <c r="O3360" s="12">
        <f>E3360/D3360</f>
        <v>1.0299</v>
      </c>
      <c r="P3360" s="22">
        <f>IF(ISERROR(E3360/L3360),0,E3360/L3360)</f>
        <v>63.574074074074076</v>
      </c>
      <c r="Q3360" s="1" t="s">
        <v>8344</v>
      </c>
      <c r="R3360" s="39" t="s">
        <v>8345</v>
      </c>
      <c r="S3360" s="41">
        <f>(((J3360/60)/60)/24)+DATE(1970,1,1)</f>
        <v>41932.311099537037</v>
      </c>
      <c r="T3360" s="42">
        <f>(((I3360/60)/60)/24)+DATE(1970,1,1)</f>
        <v>41962.352766203709</v>
      </c>
    </row>
    <row r="3361" spans="1:20" customFormat="1" ht="29" x14ac:dyDescent="0.35">
      <c r="A3361" s="9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3" t="s">
        <v>8219</v>
      </c>
      <c r="G3361" s="3" t="s">
        <v>8224</v>
      </c>
      <c r="H3361" s="3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3" t="s">
        <v>8271</v>
      </c>
      <c r="O3361" s="12">
        <f>E3361/D3361</f>
        <v>1.0625</v>
      </c>
      <c r="P3361" s="22">
        <f>IF(ISERROR(E3361/L3361),0,E3361/L3361)</f>
        <v>184.78260869565219</v>
      </c>
      <c r="Q3361" s="1" t="s">
        <v>8344</v>
      </c>
      <c r="R3361" s="39" t="s">
        <v>8345</v>
      </c>
      <c r="S3361" s="41">
        <f>(((J3361/60)/60)/24)+DATE(1970,1,1)</f>
        <v>42746.057106481487</v>
      </c>
      <c r="T3361" s="42">
        <f>(((I3361/60)/60)/24)+DATE(1970,1,1)</f>
        <v>42791.057106481487</v>
      </c>
    </row>
    <row r="3362" spans="1:20" customFormat="1" ht="29" x14ac:dyDescent="0.35">
      <c r="A3362" s="9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3" t="s">
        <v>8219</v>
      </c>
      <c r="G3362" s="3" t="s">
        <v>8244</v>
      </c>
      <c r="H3362" s="3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3" t="s">
        <v>8271</v>
      </c>
      <c r="O3362" s="12">
        <f>E3362/D3362</f>
        <v>1.0137777777777779</v>
      </c>
      <c r="P3362" s="22">
        <f>IF(ISERROR(E3362/L3362),0,E3362/L3362)</f>
        <v>126.72222222222223</v>
      </c>
      <c r="Q3362" s="1" t="s">
        <v>8344</v>
      </c>
      <c r="R3362" s="39" t="s">
        <v>8345</v>
      </c>
      <c r="S3362" s="41">
        <f>(((J3362/60)/60)/24)+DATE(1970,1,1)</f>
        <v>42697.082673611112</v>
      </c>
      <c r="T3362" s="42">
        <f>(((I3362/60)/60)/24)+DATE(1970,1,1)</f>
        <v>42718.665972222225</v>
      </c>
    </row>
    <row r="3363" spans="1:20" customFormat="1" ht="43.5" x14ac:dyDescent="0.35">
      <c r="A3363" s="9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3" t="s">
        <v>8219</v>
      </c>
      <c r="G3363" s="3" t="s">
        <v>8224</v>
      </c>
      <c r="H3363" s="3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3" t="s">
        <v>8271</v>
      </c>
      <c r="O3363" s="12">
        <f>E3363/D3363</f>
        <v>1.1346000000000001</v>
      </c>
      <c r="P3363" s="22">
        <f>IF(ISERROR(E3363/L3363),0,E3363/L3363)</f>
        <v>83.42647058823529</v>
      </c>
      <c r="Q3363" s="1" t="s">
        <v>8344</v>
      </c>
      <c r="R3363" s="39" t="s">
        <v>8345</v>
      </c>
      <c r="S3363" s="41">
        <f>(((J3363/60)/60)/24)+DATE(1970,1,1)</f>
        <v>41866.025347222225</v>
      </c>
      <c r="T3363" s="42">
        <f>(((I3363/60)/60)/24)+DATE(1970,1,1)</f>
        <v>41883.665972222225</v>
      </c>
    </row>
    <row r="3364" spans="1:20" customFormat="1" ht="43.5" x14ac:dyDescent="0.35">
      <c r="A3364" s="9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3" t="s">
        <v>8219</v>
      </c>
      <c r="G3364" s="3" t="s">
        <v>8224</v>
      </c>
      <c r="H3364" s="3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3" t="s">
        <v>8271</v>
      </c>
      <c r="O3364" s="12">
        <f>E3364/D3364</f>
        <v>2.1800000000000002</v>
      </c>
      <c r="P3364" s="22">
        <f>IF(ISERROR(E3364/L3364),0,E3364/L3364)</f>
        <v>54.5</v>
      </c>
      <c r="Q3364" s="1" t="s">
        <v>8344</v>
      </c>
      <c r="R3364" s="39" t="s">
        <v>8345</v>
      </c>
      <c r="S3364" s="41">
        <f>(((J3364/60)/60)/24)+DATE(1970,1,1)</f>
        <v>42056.091631944444</v>
      </c>
      <c r="T3364" s="42">
        <f>(((I3364/60)/60)/24)+DATE(1970,1,1)</f>
        <v>42070.204861111109</v>
      </c>
    </row>
    <row r="3365" spans="1:20" customFormat="1" ht="43.5" x14ac:dyDescent="0.35">
      <c r="A3365" s="9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3" t="s">
        <v>8219</v>
      </c>
      <c r="G3365" s="3" t="s">
        <v>8224</v>
      </c>
      <c r="H3365" s="3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3" t="s">
        <v>8271</v>
      </c>
      <c r="O3365" s="12">
        <f>E3365/D3365</f>
        <v>1.0141935483870967</v>
      </c>
      <c r="P3365" s="22">
        <f>IF(ISERROR(E3365/L3365),0,E3365/L3365)</f>
        <v>302.30769230769232</v>
      </c>
      <c r="Q3365" s="1" t="s">
        <v>8344</v>
      </c>
      <c r="R3365" s="39" t="s">
        <v>8345</v>
      </c>
      <c r="S3365" s="41">
        <f>(((J3365/60)/60)/24)+DATE(1970,1,1)</f>
        <v>41851.771354166667</v>
      </c>
      <c r="T3365" s="42">
        <f>(((I3365/60)/60)/24)+DATE(1970,1,1)</f>
        <v>41870.666666666664</v>
      </c>
    </row>
    <row r="3366" spans="1:20" customFormat="1" ht="43.5" x14ac:dyDescent="0.35">
      <c r="A3366" s="9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3" t="s">
        <v>8219</v>
      </c>
      <c r="G3366" s="3" t="s">
        <v>8225</v>
      </c>
      <c r="H3366" s="3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3" t="s">
        <v>8271</v>
      </c>
      <c r="O3366" s="12">
        <f>E3366/D3366</f>
        <v>1.0593333333333332</v>
      </c>
      <c r="P3366" s="22">
        <f>IF(ISERROR(E3366/L3366),0,E3366/L3366)</f>
        <v>44.138888888888886</v>
      </c>
      <c r="Q3366" s="1" t="s">
        <v>8344</v>
      </c>
      <c r="R3366" s="39" t="s">
        <v>8345</v>
      </c>
      <c r="S3366" s="41">
        <f>(((J3366/60)/60)/24)+DATE(1970,1,1)</f>
        <v>42422.977418981478</v>
      </c>
      <c r="T3366" s="42">
        <f>(((I3366/60)/60)/24)+DATE(1970,1,1)</f>
        <v>42444.875</v>
      </c>
    </row>
    <row r="3367" spans="1:20" customFormat="1" ht="43.5" x14ac:dyDescent="0.35">
      <c r="A3367" s="9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3" t="s">
        <v>8219</v>
      </c>
      <c r="G3367" s="3" t="s">
        <v>8224</v>
      </c>
      <c r="H3367" s="3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3" t="s">
        <v>8271</v>
      </c>
      <c r="O3367" s="12">
        <f>E3367/D3367</f>
        <v>1.04</v>
      </c>
      <c r="P3367" s="22">
        <f>IF(ISERROR(E3367/L3367),0,E3367/L3367)</f>
        <v>866.66666666666663</v>
      </c>
      <c r="Q3367" s="1" t="s">
        <v>8344</v>
      </c>
      <c r="R3367" s="39" t="s">
        <v>8345</v>
      </c>
      <c r="S3367" s="41">
        <f>(((J3367/60)/60)/24)+DATE(1970,1,1)</f>
        <v>42321.101759259262</v>
      </c>
      <c r="T3367" s="42">
        <f>(((I3367/60)/60)/24)+DATE(1970,1,1)</f>
        <v>42351.101759259262</v>
      </c>
    </row>
    <row r="3368" spans="1:20" customFormat="1" ht="43.5" x14ac:dyDescent="0.35">
      <c r="A3368" s="9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3" t="s">
        <v>8219</v>
      </c>
      <c r="G3368" s="3" t="s">
        <v>8224</v>
      </c>
      <c r="H3368" s="3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3" t="s">
        <v>8271</v>
      </c>
      <c r="O3368" s="12">
        <f>E3368/D3368</f>
        <v>2.21</v>
      </c>
      <c r="P3368" s="22">
        <f>IF(ISERROR(E3368/L3368),0,E3368/L3368)</f>
        <v>61.388888888888886</v>
      </c>
      <c r="Q3368" s="1" t="s">
        <v>8344</v>
      </c>
      <c r="R3368" s="39" t="s">
        <v>8345</v>
      </c>
      <c r="S3368" s="41">
        <f>(((J3368/60)/60)/24)+DATE(1970,1,1)</f>
        <v>42107.067557870367</v>
      </c>
      <c r="T3368" s="42">
        <f>(((I3368/60)/60)/24)+DATE(1970,1,1)</f>
        <v>42137.067557870367</v>
      </c>
    </row>
    <row r="3369" spans="1:20" customFormat="1" ht="43.5" x14ac:dyDescent="0.35">
      <c r="A3369" s="9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3" t="s">
        <v>8219</v>
      </c>
      <c r="G3369" s="3" t="s">
        <v>8225</v>
      </c>
      <c r="H3369" s="3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3" t="s">
        <v>8271</v>
      </c>
      <c r="O3369" s="12">
        <f>E3369/D3369</f>
        <v>1.1866666666666668</v>
      </c>
      <c r="P3369" s="22">
        <f>IF(ISERROR(E3369/L3369),0,E3369/L3369)</f>
        <v>29.666666666666668</v>
      </c>
      <c r="Q3369" s="1" t="s">
        <v>8344</v>
      </c>
      <c r="R3369" s="39" t="s">
        <v>8345</v>
      </c>
      <c r="S3369" s="41">
        <f>(((J3369/60)/60)/24)+DATE(1970,1,1)</f>
        <v>42192.933958333335</v>
      </c>
      <c r="T3369" s="42">
        <f>(((I3369/60)/60)/24)+DATE(1970,1,1)</f>
        <v>42217.933958333335</v>
      </c>
    </row>
    <row r="3370" spans="1:20" customFormat="1" ht="29" x14ac:dyDescent="0.35">
      <c r="A3370" s="9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3" t="s">
        <v>8219</v>
      </c>
      <c r="G3370" s="3" t="s">
        <v>8224</v>
      </c>
      <c r="H3370" s="3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3" t="s">
        <v>8271</v>
      </c>
      <c r="O3370" s="12">
        <f>E3370/D3370</f>
        <v>1.046</v>
      </c>
      <c r="P3370" s="22">
        <f>IF(ISERROR(E3370/L3370),0,E3370/L3370)</f>
        <v>45.478260869565219</v>
      </c>
      <c r="Q3370" s="1" t="s">
        <v>8344</v>
      </c>
      <c r="R3370" s="39" t="s">
        <v>8345</v>
      </c>
      <c r="S3370" s="41">
        <f>(((J3370/60)/60)/24)+DATE(1970,1,1)</f>
        <v>41969.199756944443</v>
      </c>
      <c r="T3370" s="42">
        <f>(((I3370/60)/60)/24)+DATE(1970,1,1)</f>
        <v>42005.208333333328</v>
      </c>
    </row>
    <row r="3371" spans="1:20" customFormat="1" ht="43.5" x14ac:dyDescent="0.35">
      <c r="A3371" s="9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3" t="s">
        <v>8219</v>
      </c>
      <c r="G3371" s="3" t="s">
        <v>8241</v>
      </c>
      <c r="H3371" s="3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3" t="s">
        <v>8271</v>
      </c>
      <c r="O3371" s="12">
        <f>E3371/D3371</f>
        <v>1.0389999999999999</v>
      </c>
      <c r="P3371" s="22">
        <f>IF(ISERROR(E3371/L3371),0,E3371/L3371)</f>
        <v>96.203703703703709</v>
      </c>
      <c r="Q3371" s="1" t="s">
        <v>8344</v>
      </c>
      <c r="R3371" s="39" t="s">
        <v>8345</v>
      </c>
      <c r="S3371" s="41">
        <f>(((J3371/60)/60)/24)+DATE(1970,1,1)</f>
        <v>42690.041435185187</v>
      </c>
      <c r="T3371" s="42">
        <f>(((I3371/60)/60)/24)+DATE(1970,1,1)</f>
        <v>42750.041435185187</v>
      </c>
    </row>
    <row r="3372" spans="1:20" customFormat="1" ht="29" x14ac:dyDescent="0.35">
      <c r="A3372" s="9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3" t="s">
        <v>8219</v>
      </c>
      <c r="G3372" s="3" t="s">
        <v>8224</v>
      </c>
      <c r="H3372" s="3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3" t="s">
        <v>8271</v>
      </c>
      <c r="O3372" s="12">
        <f>E3372/D3372</f>
        <v>1.1773333333333333</v>
      </c>
      <c r="P3372" s="22">
        <f>IF(ISERROR(E3372/L3372),0,E3372/L3372)</f>
        <v>67.92307692307692</v>
      </c>
      <c r="Q3372" s="1" t="s">
        <v>8344</v>
      </c>
      <c r="R3372" s="39" t="s">
        <v>8345</v>
      </c>
      <c r="S3372" s="41">
        <f>(((J3372/60)/60)/24)+DATE(1970,1,1)</f>
        <v>42690.334317129629</v>
      </c>
      <c r="T3372" s="42">
        <f>(((I3372/60)/60)/24)+DATE(1970,1,1)</f>
        <v>42721.333333333328</v>
      </c>
    </row>
    <row r="3373" spans="1:20" customFormat="1" ht="29" x14ac:dyDescent="0.35">
      <c r="A3373" s="9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3" t="s">
        <v>8219</v>
      </c>
      <c r="G3373" s="3" t="s">
        <v>8224</v>
      </c>
      <c r="H3373" s="3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3" t="s">
        <v>8271</v>
      </c>
      <c r="O3373" s="12">
        <f>E3373/D3373</f>
        <v>1.385</v>
      </c>
      <c r="P3373" s="22">
        <f>IF(ISERROR(E3373/L3373),0,E3373/L3373)</f>
        <v>30.777777777777779</v>
      </c>
      <c r="Q3373" s="1" t="s">
        <v>8344</v>
      </c>
      <c r="R3373" s="39" t="s">
        <v>8345</v>
      </c>
      <c r="S3373" s="41">
        <f>(((J3373/60)/60)/24)+DATE(1970,1,1)</f>
        <v>42312.874594907407</v>
      </c>
      <c r="T3373" s="42">
        <f>(((I3373/60)/60)/24)+DATE(1970,1,1)</f>
        <v>42340.874594907407</v>
      </c>
    </row>
    <row r="3374" spans="1:20" customFormat="1" ht="43.5" x14ac:dyDescent="0.35">
      <c r="A3374" s="9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3" t="s">
        <v>8219</v>
      </c>
      <c r="G3374" s="3" t="s">
        <v>8224</v>
      </c>
      <c r="H3374" s="3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3" t="s">
        <v>8271</v>
      </c>
      <c r="O3374" s="12">
        <f>E3374/D3374</f>
        <v>1.0349999999999999</v>
      </c>
      <c r="P3374" s="22">
        <f>IF(ISERROR(E3374/L3374),0,E3374/L3374)</f>
        <v>38.333333333333336</v>
      </c>
      <c r="Q3374" s="1" t="s">
        <v>8344</v>
      </c>
      <c r="R3374" s="39" t="s">
        <v>8345</v>
      </c>
      <c r="S3374" s="41">
        <f>(((J3374/60)/60)/24)+DATE(1970,1,1)</f>
        <v>41855.548101851848</v>
      </c>
      <c r="T3374" s="42">
        <f>(((I3374/60)/60)/24)+DATE(1970,1,1)</f>
        <v>41876.207638888889</v>
      </c>
    </row>
    <row r="3375" spans="1:20" customFormat="1" ht="43.5" x14ac:dyDescent="0.35">
      <c r="A3375" s="9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3" t="s">
        <v>8219</v>
      </c>
      <c r="G3375" s="3" t="s">
        <v>8225</v>
      </c>
      <c r="H3375" s="3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3" t="s">
        <v>8271</v>
      </c>
      <c r="O3375" s="12">
        <f>E3375/D3375</f>
        <v>1.0024999999999999</v>
      </c>
      <c r="P3375" s="22">
        <f>IF(ISERROR(E3375/L3375),0,E3375/L3375)</f>
        <v>66.833333333333329</v>
      </c>
      <c r="Q3375" s="1" t="s">
        <v>8344</v>
      </c>
      <c r="R3375" s="39" t="s">
        <v>8345</v>
      </c>
      <c r="S3375" s="41">
        <f>(((J3375/60)/60)/24)+DATE(1970,1,1)</f>
        <v>42179.854629629626</v>
      </c>
      <c r="T3375" s="42">
        <f>(((I3375/60)/60)/24)+DATE(1970,1,1)</f>
        <v>42203.666666666672</v>
      </c>
    </row>
    <row r="3376" spans="1:20" customFormat="1" ht="43.5" x14ac:dyDescent="0.35">
      <c r="A3376" s="9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3" t="s">
        <v>8219</v>
      </c>
      <c r="G3376" s="3" t="s">
        <v>8229</v>
      </c>
      <c r="H3376" s="3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3" t="s">
        <v>8271</v>
      </c>
      <c r="O3376" s="12">
        <f>E3376/D3376</f>
        <v>1.0657142857142856</v>
      </c>
      <c r="P3376" s="22">
        <f>IF(ISERROR(E3376/L3376),0,E3376/L3376)</f>
        <v>71.730769230769226</v>
      </c>
      <c r="Q3376" s="1" t="s">
        <v>8344</v>
      </c>
      <c r="R3376" s="39" t="s">
        <v>8345</v>
      </c>
      <c r="S3376" s="41">
        <f>(((J3376/60)/60)/24)+DATE(1970,1,1)</f>
        <v>42275.731666666667</v>
      </c>
      <c r="T3376" s="42">
        <f>(((I3376/60)/60)/24)+DATE(1970,1,1)</f>
        <v>42305.731666666667</v>
      </c>
    </row>
    <row r="3377" spans="1:20" customFormat="1" ht="43.5" x14ac:dyDescent="0.35">
      <c r="A3377" s="9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3" t="s">
        <v>8219</v>
      </c>
      <c r="G3377" s="3" t="s">
        <v>8225</v>
      </c>
      <c r="H3377" s="3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3" t="s">
        <v>8271</v>
      </c>
      <c r="O3377" s="12">
        <f>E3377/D3377</f>
        <v>1</v>
      </c>
      <c r="P3377" s="22">
        <f>IF(ISERROR(E3377/L3377),0,E3377/L3377)</f>
        <v>176.47058823529412</v>
      </c>
      <c r="Q3377" s="1" t="s">
        <v>8344</v>
      </c>
      <c r="R3377" s="39" t="s">
        <v>8345</v>
      </c>
      <c r="S3377" s="41">
        <f>(((J3377/60)/60)/24)+DATE(1970,1,1)</f>
        <v>41765.610798611109</v>
      </c>
      <c r="T3377" s="42">
        <f>(((I3377/60)/60)/24)+DATE(1970,1,1)</f>
        <v>41777.610798611109</v>
      </c>
    </row>
    <row r="3378" spans="1:20" customFormat="1" ht="43.5" x14ac:dyDescent="0.35">
      <c r="A3378" s="9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3" t="s">
        <v>8219</v>
      </c>
      <c r="G3378" s="3" t="s">
        <v>8224</v>
      </c>
      <c r="H3378" s="3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3" t="s">
        <v>8271</v>
      </c>
      <c r="O3378" s="12">
        <f>E3378/D3378</f>
        <v>1.0001249999999999</v>
      </c>
      <c r="P3378" s="22">
        <f>IF(ISERROR(E3378/L3378),0,E3378/L3378)</f>
        <v>421.10526315789474</v>
      </c>
      <c r="Q3378" s="1" t="s">
        <v>8344</v>
      </c>
      <c r="R3378" s="39" t="s">
        <v>8345</v>
      </c>
      <c r="S3378" s="41">
        <f>(((J3378/60)/60)/24)+DATE(1970,1,1)</f>
        <v>42059.701319444444</v>
      </c>
      <c r="T3378" s="42">
        <f>(((I3378/60)/60)/24)+DATE(1970,1,1)</f>
        <v>42119.659652777773</v>
      </c>
    </row>
    <row r="3379" spans="1:20" customFormat="1" ht="43.5" x14ac:dyDescent="0.35">
      <c r="A3379" s="9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3" t="s">
        <v>8219</v>
      </c>
      <c r="G3379" s="3" t="s">
        <v>8225</v>
      </c>
      <c r="H3379" s="3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3" t="s">
        <v>8271</v>
      </c>
      <c r="O3379" s="12">
        <f>E3379/D3379</f>
        <v>1.0105</v>
      </c>
      <c r="P3379" s="22">
        <f>IF(ISERROR(E3379/L3379),0,E3379/L3379)</f>
        <v>104.98701298701299</v>
      </c>
      <c r="Q3379" s="1" t="s">
        <v>8344</v>
      </c>
      <c r="R3379" s="39" t="s">
        <v>8345</v>
      </c>
      <c r="S3379" s="41">
        <f>(((J3379/60)/60)/24)+DATE(1970,1,1)</f>
        <v>42053.732627314821</v>
      </c>
      <c r="T3379" s="42">
        <f>(((I3379/60)/60)/24)+DATE(1970,1,1)</f>
        <v>42083.705555555556</v>
      </c>
    </row>
    <row r="3380" spans="1:20" customFormat="1" ht="43.5" x14ac:dyDescent="0.35">
      <c r="A3380" s="9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3" t="s">
        <v>8219</v>
      </c>
      <c r="G3380" s="3" t="s">
        <v>8225</v>
      </c>
      <c r="H3380" s="3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3" t="s">
        <v>8271</v>
      </c>
      <c r="O3380" s="12">
        <f>E3380/D3380</f>
        <v>1.0763636363636364</v>
      </c>
      <c r="P3380" s="22">
        <f>IF(ISERROR(E3380/L3380),0,E3380/L3380)</f>
        <v>28.19047619047619</v>
      </c>
      <c r="Q3380" s="1" t="s">
        <v>8344</v>
      </c>
      <c r="R3380" s="39" t="s">
        <v>8345</v>
      </c>
      <c r="S3380" s="41">
        <f>(((J3380/60)/60)/24)+DATE(1970,1,1)</f>
        <v>41858.355393518519</v>
      </c>
      <c r="T3380" s="42">
        <f>(((I3380/60)/60)/24)+DATE(1970,1,1)</f>
        <v>41882.547222222223</v>
      </c>
    </row>
    <row r="3381" spans="1:20" customFormat="1" ht="43.5" x14ac:dyDescent="0.35">
      <c r="A3381" s="9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3" t="s">
        <v>8219</v>
      </c>
      <c r="G3381" s="3" t="s">
        <v>8225</v>
      </c>
      <c r="H3381" s="3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3" t="s">
        <v>8271</v>
      </c>
      <c r="O3381" s="12">
        <f>E3381/D3381</f>
        <v>1.0365</v>
      </c>
      <c r="P3381" s="22">
        <f>IF(ISERROR(E3381/L3381),0,E3381/L3381)</f>
        <v>54.55263157894737</v>
      </c>
      <c r="Q3381" s="1" t="s">
        <v>8344</v>
      </c>
      <c r="R3381" s="39" t="s">
        <v>8345</v>
      </c>
      <c r="S3381" s="41">
        <f>(((J3381/60)/60)/24)+DATE(1970,1,1)</f>
        <v>42225.513888888891</v>
      </c>
      <c r="T3381" s="42">
        <f>(((I3381/60)/60)/24)+DATE(1970,1,1)</f>
        <v>42242.958333333328</v>
      </c>
    </row>
    <row r="3382" spans="1:20" customFormat="1" ht="43.5" x14ac:dyDescent="0.35">
      <c r="A3382" s="9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3" t="s">
        <v>8219</v>
      </c>
      <c r="G3382" s="3" t="s">
        <v>8224</v>
      </c>
      <c r="H3382" s="3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3" t="s">
        <v>8271</v>
      </c>
      <c r="O3382" s="12">
        <f>E3382/D3382</f>
        <v>1.0443333333333333</v>
      </c>
      <c r="P3382" s="22">
        <f>IF(ISERROR(E3382/L3382),0,E3382/L3382)</f>
        <v>111.89285714285714</v>
      </c>
      <c r="Q3382" s="1" t="s">
        <v>8344</v>
      </c>
      <c r="R3382" s="39" t="s">
        <v>8345</v>
      </c>
      <c r="S3382" s="41">
        <f>(((J3382/60)/60)/24)+DATE(1970,1,1)</f>
        <v>41937.95344907407</v>
      </c>
      <c r="T3382" s="42">
        <f>(((I3382/60)/60)/24)+DATE(1970,1,1)</f>
        <v>41972.995115740734</v>
      </c>
    </row>
    <row r="3383" spans="1:20" customFormat="1" ht="43.5" x14ac:dyDescent="0.35">
      <c r="A3383" s="9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3" t="s">
        <v>8219</v>
      </c>
      <c r="G3383" s="3" t="s">
        <v>8224</v>
      </c>
      <c r="H3383" s="3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3" t="s">
        <v>8271</v>
      </c>
      <c r="O3383" s="12">
        <f>E3383/D3383</f>
        <v>1.0225</v>
      </c>
      <c r="P3383" s="22">
        <f>IF(ISERROR(E3383/L3383),0,E3383/L3383)</f>
        <v>85.208333333333329</v>
      </c>
      <c r="Q3383" s="1" t="s">
        <v>8344</v>
      </c>
      <c r="R3383" s="39" t="s">
        <v>8345</v>
      </c>
      <c r="S3383" s="41">
        <f>(((J3383/60)/60)/24)+DATE(1970,1,1)</f>
        <v>42044.184988425928</v>
      </c>
      <c r="T3383" s="42">
        <f>(((I3383/60)/60)/24)+DATE(1970,1,1)</f>
        <v>42074.143321759257</v>
      </c>
    </row>
    <row r="3384" spans="1:20" customFormat="1" ht="43.5" x14ac:dyDescent="0.35">
      <c r="A3384" s="9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3" t="s">
        <v>8219</v>
      </c>
      <c r="G3384" s="3" t="s">
        <v>8225</v>
      </c>
      <c r="H3384" s="3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3" t="s">
        <v>8271</v>
      </c>
      <c r="O3384" s="12">
        <f>E3384/D3384</f>
        <v>1.0074285714285713</v>
      </c>
      <c r="P3384" s="22">
        <f>IF(ISERROR(E3384/L3384),0,E3384/L3384)</f>
        <v>76.652173913043484</v>
      </c>
      <c r="Q3384" s="1" t="s">
        <v>8344</v>
      </c>
      <c r="R3384" s="39" t="s">
        <v>8345</v>
      </c>
      <c r="S3384" s="41">
        <f>(((J3384/60)/60)/24)+DATE(1970,1,1)</f>
        <v>42559.431203703702</v>
      </c>
      <c r="T3384" s="42">
        <f>(((I3384/60)/60)/24)+DATE(1970,1,1)</f>
        <v>42583.957638888889</v>
      </c>
    </row>
    <row r="3385" spans="1:20" customFormat="1" ht="43.5" x14ac:dyDescent="0.35">
      <c r="A3385" s="9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3" t="s">
        <v>8219</v>
      </c>
      <c r="G3385" s="3" t="s">
        <v>8224</v>
      </c>
      <c r="H3385" s="3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3" t="s">
        <v>8271</v>
      </c>
      <c r="O3385" s="12">
        <f>E3385/D3385</f>
        <v>1.1171428571428572</v>
      </c>
      <c r="P3385" s="22">
        <f>IF(ISERROR(E3385/L3385),0,E3385/L3385)</f>
        <v>65.166666666666671</v>
      </c>
      <c r="Q3385" s="1" t="s">
        <v>8344</v>
      </c>
      <c r="R3385" s="39" t="s">
        <v>8345</v>
      </c>
      <c r="S3385" s="41">
        <f>(((J3385/60)/60)/24)+DATE(1970,1,1)</f>
        <v>42524.782638888893</v>
      </c>
      <c r="T3385" s="42">
        <f>(((I3385/60)/60)/24)+DATE(1970,1,1)</f>
        <v>42544.782638888893</v>
      </c>
    </row>
    <row r="3386" spans="1:20" customFormat="1" ht="43.5" x14ac:dyDescent="0.35">
      <c r="A3386" s="9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3" t="s">
        <v>8219</v>
      </c>
      <c r="G3386" s="3" t="s">
        <v>8224</v>
      </c>
      <c r="H3386" s="3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3" t="s">
        <v>8271</v>
      </c>
      <c r="O3386" s="12">
        <f>E3386/D3386</f>
        <v>1.0001100000000001</v>
      </c>
      <c r="P3386" s="22">
        <f>IF(ISERROR(E3386/L3386),0,E3386/L3386)</f>
        <v>93.760312499999998</v>
      </c>
      <c r="Q3386" s="1" t="s">
        <v>8344</v>
      </c>
      <c r="R3386" s="39" t="s">
        <v>8345</v>
      </c>
      <c r="S3386" s="41">
        <f>(((J3386/60)/60)/24)+DATE(1970,1,1)</f>
        <v>42292.087592592594</v>
      </c>
      <c r="T3386" s="42">
        <f>(((I3386/60)/60)/24)+DATE(1970,1,1)</f>
        <v>42329.125</v>
      </c>
    </row>
    <row r="3387" spans="1:20" customFormat="1" ht="43.5" x14ac:dyDescent="0.35">
      <c r="A3387" s="9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3" t="s">
        <v>8219</v>
      </c>
      <c r="G3387" s="3" t="s">
        <v>8224</v>
      </c>
      <c r="H3387" s="3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3" t="s">
        <v>8271</v>
      </c>
      <c r="O3387" s="12">
        <f>E3387/D3387</f>
        <v>1</v>
      </c>
      <c r="P3387" s="22">
        <f>IF(ISERROR(E3387/L3387),0,E3387/L3387)</f>
        <v>133.33333333333334</v>
      </c>
      <c r="Q3387" s="1" t="s">
        <v>8344</v>
      </c>
      <c r="R3387" s="39" t="s">
        <v>8345</v>
      </c>
      <c r="S3387" s="41">
        <f>(((J3387/60)/60)/24)+DATE(1970,1,1)</f>
        <v>41953.8675</v>
      </c>
      <c r="T3387" s="42">
        <f>(((I3387/60)/60)/24)+DATE(1970,1,1)</f>
        <v>41983.8675</v>
      </c>
    </row>
    <row r="3388" spans="1:20" customFormat="1" ht="43.5" x14ac:dyDescent="0.35">
      <c r="A3388" s="9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3" t="s">
        <v>8219</v>
      </c>
      <c r="G3388" s="3" t="s">
        <v>8224</v>
      </c>
      <c r="H3388" s="3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3" t="s">
        <v>8271</v>
      </c>
      <c r="O3388" s="12">
        <f>E3388/D3388</f>
        <v>1.05</v>
      </c>
      <c r="P3388" s="22">
        <f>IF(ISERROR(E3388/L3388),0,E3388/L3388)</f>
        <v>51.219512195121951</v>
      </c>
      <c r="Q3388" s="1" t="s">
        <v>8344</v>
      </c>
      <c r="R3388" s="39" t="s">
        <v>8345</v>
      </c>
      <c r="S3388" s="41">
        <f>(((J3388/60)/60)/24)+DATE(1970,1,1)</f>
        <v>41946.644745370373</v>
      </c>
      <c r="T3388" s="42">
        <f>(((I3388/60)/60)/24)+DATE(1970,1,1)</f>
        <v>41976.644745370373</v>
      </c>
    </row>
    <row r="3389" spans="1:20" customFormat="1" ht="43.5" x14ac:dyDescent="0.35">
      <c r="A3389" s="9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3" t="s">
        <v>8219</v>
      </c>
      <c r="G3389" s="3" t="s">
        <v>8224</v>
      </c>
      <c r="H3389" s="3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3" t="s">
        <v>8271</v>
      </c>
      <c r="O3389" s="12">
        <f>E3389/D3389</f>
        <v>1.1686666666666667</v>
      </c>
      <c r="P3389" s="22">
        <f>IF(ISERROR(E3389/L3389),0,E3389/L3389)</f>
        <v>100.17142857142858</v>
      </c>
      <c r="Q3389" s="1" t="s">
        <v>8344</v>
      </c>
      <c r="R3389" s="39" t="s">
        <v>8345</v>
      </c>
      <c r="S3389" s="41">
        <f>(((J3389/60)/60)/24)+DATE(1970,1,1)</f>
        <v>41947.762592592589</v>
      </c>
      <c r="T3389" s="42">
        <f>(((I3389/60)/60)/24)+DATE(1970,1,1)</f>
        <v>41987.762592592597</v>
      </c>
    </row>
    <row r="3390" spans="1:20" customFormat="1" ht="43.5" x14ac:dyDescent="0.35">
      <c r="A3390" s="9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3" t="s">
        <v>8219</v>
      </c>
      <c r="G3390" s="3" t="s">
        <v>8225</v>
      </c>
      <c r="H3390" s="3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3" t="s">
        <v>8271</v>
      </c>
      <c r="O3390" s="12">
        <f>E3390/D3390</f>
        <v>1.038</v>
      </c>
      <c r="P3390" s="22">
        <f>IF(ISERROR(E3390/L3390),0,E3390/L3390)</f>
        <v>34.6</v>
      </c>
      <c r="Q3390" s="1" t="s">
        <v>8344</v>
      </c>
      <c r="R3390" s="39" t="s">
        <v>8345</v>
      </c>
      <c r="S3390" s="41">
        <f>(((J3390/60)/60)/24)+DATE(1970,1,1)</f>
        <v>42143.461122685185</v>
      </c>
      <c r="T3390" s="42">
        <f>(((I3390/60)/60)/24)+DATE(1970,1,1)</f>
        <v>42173.461122685185</v>
      </c>
    </row>
    <row r="3391" spans="1:20" customFormat="1" ht="43.5" x14ac:dyDescent="0.35">
      <c r="A3391" s="9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3" t="s">
        <v>8219</v>
      </c>
      <c r="G3391" s="3" t="s">
        <v>8224</v>
      </c>
      <c r="H3391" s="3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3" t="s">
        <v>8271</v>
      </c>
      <c r="O3391" s="12">
        <f>E3391/D3391</f>
        <v>1.145</v>
      </c>
      <c r="P3391" s="22">
        <f>IF(ISERROR(E3391/L3391),0,E3391/L3391)</f>
        <v>184.67741935483872</v>
      </c>
      <c r="Q3391" s="1" t="s">
        <v>8344</v>
      </c>
      <c r="R3391" s="39" t="s">
        <v>8345</v>
      </c>
      <c r="S3391" s="41">
        <f>(((J3391/60)/60)/24)+DATE(1970,1,1)</f>
        <v>42494.563449074078</v>
      </c>
      <c r="T3391" s="42">
        <f>(((I3391/60)/60)/24)+DATE(1970,1,1)</f>
        <v>42524.563449074078</v>
      </c>
    </row>
    <row r="3392" spans="1:20" customFormat="1" ht="43.5" x14ac:dyDescent="0.35">
      <c r="A3392" s="9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3" t="s">
        <v>8219</v>
      </c>
      <c r="G3392" s="3" t="s">
        <v>8224</v>
      </c>
      <c r="H3392" s="3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3" t="s">
        <v>8271</v>
      </c>
      <c r="O3392" s="12">
        <f>E3392/D3392</f>
        <v>1.024</v>
      </c>
      <c r="P3392" s="22">
        <f>IF(ISERROR(E3392/L3392),0,E3392/L3392)</f>
        <v>69.818181818181813</v>
      </c>
      <c r="Q3392" s="1" t="s">
        <v>8344</v>
      </c>
      <c r="R3392" s="39" t="s">
        <v>8345</v>
      </c>
      <c r="S3392" s="41">
        <f>(((J3392/60)/60)/24)+DATE(1970,1,1)</f>
        <v>41815.774826388886</v>
      </c>
      <c r="T3392" s="42">
        <f>(((I3392/60)/60)/24)+DATE(1970,1,1)</f>
        <v>41830.774826388886</v>
      </c>
    </row>
    <row r="3393" spans="1:20" customFormat="1" ht="43.5" x14ac:dyDescent="0.35">
      <c r="A3393" s="9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3" t="s">
        <v>8219</v>
      </c>
      <c r="G3393" s="3" t="s">
        <v>8224</v>
      </c>
      <c r="H3393" s="3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3" t="s">
        <v>8271</v>
      </c>
      <c r="O3393" s="12">
        <f>E3393/D3393</f>
        <v>2.23</v>
      </c>
      <c r="P3393" s="22">
        <f>IF(ISERROR(E3393/L3393),0,E3393/L3393)</f>
        <v>61.944444444444443</v>
      </c>
      <c r="Q3393" s="1" t="s">
        <v>8344</v>
      </c>
      <c r="R3393" s="39" t="s">
        <v>8345</v>
      </c>
      <c r="S3393" s="41">
        <f>(((J3393/60)/60)/24)+DATE(1970,1,1)</f>
        <v>41830.545694444445</v>
      </c>
      <c r="T3393" s="42">
        <f>(((I3393/60)/60)/24)+DATE(1970,1,1)</f>
        <v>41859.936111111114</v>
      </c>
    </row>
    <row r="3394" spans="1:20" customFormat="1" ht="43.5" x14ac:dyDescent="0.35">
      <c r="A3394" s="9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3" t="s">
        <v>8219</v>
      </c>
      <c r="G3394" s="3" t="s">
        <v>8225</v>
      </c>
      <c r="H3394" s="3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3" t="s">
        <v>8271</v>
      </c>
      <c r="O3394" s="12">
        <f>E3394/D3394</f>
        <v>1</v>
      </c>
      <c r="P3394" s="22">
        <f>IF(ISERROR(E3394/L3394),0,E3394/L3394)</f>
        <v>41.666666666666664</v>
      </c>
      <c r="Q3394" s="1" t="s">
        <v>8344</v>
      </c>
      <c r="R3394" s="39" t="s">
        <v>8345</v>
      </c>
      <c r="S3394" s="41">
        <f>(((J3394/60)/60)/24)+DATE(1970,1,1)</f>
        <v>42446.845543981486</v>
      </c>
      <c r="T3394" s="42">
        <f>(((I3394/60)/60)/24)+DATE(1970,1,1)</f>
        <v>42496.845543981486</v>
      </c>
    </row>
    <row r="3395" spans="1:20" customFormat="1" ht="43.5" x14ac:dyDescent="0.35">
      <c r="A3395" s="9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3" t="s">
        <v>8219</v>
      </c>
      <c r="G3395" s="3" t="s">
        <v>8224</v>
      </c>
      <c r="H3395" s="3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3" t="s">
        <v>8271</v>
      </c>
      <c r="O3395" s="12">
        <f>E3395/D3395</f>
        <v>1.0580000000000001</v>
      </c>
      <c r="P3395" s="22">
        <f>IF(ISERROR(E3395/L3395),0,E3395/L3395)</f>
        <v>36.06818181818182</v>
      </c>
      <c r="Q3395" s="1" t="s">
        <v>8344</v>
      </c>
      <c r="R3395" s="39" t="s">
        <v>8345</v>
      </c>
      <c r="S3395" s="41">
        <f>(((J3395/60)/60)/24)+DATE(1970,1,1)</f>
        <v>41923.921643518523</v>
      </c>
      <c r="T3395" s="42">
        <f>(((I3395/60)/60)/24)+DATE(1970,1,1)</f>
        <v>41949.031944444447</v>
      </c>
    </row>
    <row r="3396" spans="1:20" customFormat="1" ht="43.5" x14ac:dyDescent="0.35">
      <c r="A3396" s="9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3" t="s">
        <v>8219</v>
      </c>
      <c r="G3396" s="3" t="s">
        <v>8225</v>
      </c>
      <c r="H3396" s="3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3" t="s">
        <v>8271</v>
      </c>
      <c r="O3396" s="12">
        <f>E3396/D3396</f>
        <v>1.4236363636363636</v>
      </c>
      <c r="P3396" s="22">
        <f>IF(ISERROR(E3396/L3396),0,E3396/L3396)</f>
        <v>29</v>
      </c>
      <c r="Q3396" s="1" t="s">
        <v>8344</v>
      </c>
      <c r="R3396" s="39" t="s">
        <v>8345</v>
      </c>
      <c r="S3396" s="41">
        <f>(((J3396/60)/60)/24)+DATE(1970,1,1)</f>
        <v>41817.59542824074</v>
      </c>
      <c r="T3396" s="42">
        <f>(((I3396/60)/60)/24)+DATE(1970,1,1)</f>
        <v>41847.59542824074</v>
      </c>
    </row>
    <row r="3397" spans="1:20" customFormat="1" ht="29" x14ac:dyDescent="0.35">
      <c r="A3397" s="9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3" t="s">
        <v>8219</v>
      </c>
      <c r="G3397" s="3" t="s">
        <v>8225</v>
      </c>
      <c r="H3397" s="3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3" t="s">
        <v>8271</v>
      </c>
      <c r="O3397" s="12">
        <f>E3397/D3397</f>
        <v>1.84</v>
      </c>
      <c r="P3397" s="22">
        <f>IF(ISERROR(E3397/L3397),0,E3397/L3397)</f>
        <v>24.210526315789473</v>
      </c>
      <c r="Q3397" s="1" t="s">
        <v>8344</v>
      </c>
      <c r="R3397" s="39" t="s">
        <v>8345</v>
      </c>
      <c r="S3397" s="41">
        <f>(((J3397/60)/60)/24)+DATE(1970,1,1)</f>
        <v>42140.712314814817</v>
      </c>
      <c r="T3397" s="42">
        <f>(((I3397/60)/60)/24)+DATE(1970,1,1)</f>
        <v>42154.756944444445</v>
      </c>
    </row>
    <row r="3398" spans="1:20" customFormat="1" ht="43.5" x14ac:dyDescent="0.35">
      <c r="A3398" s="9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3" t="s">
        <v>8219</v>
      </c>
      <c r="G3398" s="3" t="s">
        <v>8224</v>
      </c>
      <c r="H3398" s="3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3" t="s">
        <v>8271</v>
      </c>
      <c r="O3398" s="12">
        <f>E3398/D3398</f>
        <v>1.0433333333333332</v>
      </c>
      <c r="P3398" s="22">
        <f>IF(ISERROR(E3398/L3398),0,E3398/L3398)</f>
        <v>55.892857142857146</v>
      </c>
      <c r="Q3398" s="1" t="s">
        <v>8344</v>
      </c>
      <c r="R3398" s="39" t="s">
        <v>8345</v>
      </c>
      <c r="S3398" s="41">
        <f>(((J3398/60)/60)/24)+DATE(1970,1,1)</f>
        <v>41764.44663194444</v>
      </c>
      <c r="T3398" s="42">
        <f>(((I3398/60)/60)/24)+DATE(1970,1,1)</f>
        <v>41791.165972222225</v>
      </c>
    </row>
    <row r="3399" spans="1:20" customFormat="1" ht="29" x14ac:dyDescent="0.35">
      <c r="A3399" s="9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3" t="s">
        <v>8219</v>
      </c>
      <c r="G3399" s="3" t="s">
        <v>8225</v>
      </c>
      <c r="H3399" s="3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3" t="s">
        <v>8271</v>
      </c>
      <c r="O3399" s="12">
        <f>E3399/D3399</f>
        <v>1.1200000000000001</v>
      </c>
      <c r="P3399" s="22">
        <f>IF(ISERROR(E3399/L3399),0,E3399/L3399)</f>
        <v>11.666666666666666</v>
      </c>
      <c r="Q3399" s="1" t="s">
        <v>8344</v>
      </c>
      <c r="R3399" s="39" t="s">
        <v>8345</v>
      </c>
      <c r="S3399" s="41">
        <f>(((J3399/60)/60)/24)+DATE(1970,1,1)</f>
        <v>42378.478344907402</v>
      </c>
      <c r="T3399" s="42">
        <f>(((I3399/60)/60)/24)+DATE(1970,1,1)</f>
        <v>42418.916666666672</v>
      </c>
    </row>
    <row r="3400" spans="1:20" customFormat="1" ht="43.5" x14ac:dyDescent="0.35">
      <c r="A3400" s="9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3" t="s">
        <v>8219</v>
      </c>
      <c r="G3400" s="3" t="s">
        <v>8224</v>
      </c>
      <c r="H3400" s="3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3" t="s">
        <v>8271</v>
      </c>
      <c r="O3400" s="12">
        <f>E3400/D3400</f>
        <v>1.1107499999999999</v>
      </c>
      <c r="P3400" s="22">
        <f>IF(ISERROR(E3400/L3400),0,E3400/L3400)</f>
        <v>68.353846153846149</v>
      </c>
      <c r="Q3400" s="1" t="s">
        <v>8344</v>
      </c>
      <c r="R3400" s="39" t="s">
        <v>8345</v>
      </c>
      <c r="S3400" s="41">
        <f>(((J3400/60)/60)/24)+DATE(1970,1,1)</f>
        <v>41941.75203703704</v>
      </c>
      <c r="T3400" s="42">
        <f>(((I3400/60)/60)/24)+DATE(1970,1,1)</f>
        <v>41964.708333333328</v>
      </c>
    </row>
    <row r="3401" spans="1:20" customFormat="1" ht="43.5" x14ac:dyDescent="0.35">
      <c r="A3401" s="9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3" t="s">
        <v>8219</v>
      </c>
      <c r="G3401" s="3" t="s">
        <v>8225</v>
      </c>
      <c r="H3401" s="3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3" t="s">
        <v>8271</v>
      </c>
      <c r="O3401" s="12">
        <f>E3401/D3401</f>
        <v>1.0375000000000001</v>
      </c>
      <c r="P3401" s="22">
        <f>IF(ISERROR(E3401/L3401),0,E3401/L3401)</f>
        <v>27.065217391304348</v>
      </c>
      <c r="Q3401" s="1" t="s">
        <v>8344</v>
      </c>
      <c r="R3401" s="39" t="s">
        <v>8345</v>
      </c>
      <c r="S3401" s="41">
        <f>(((J3401/60)/60)/24)+DATE(1970,1,1)</f>
        <v>42026.920428240745</v>
      </c>
      <c r="T3401" s="42">
        <f>(((I3401/60)/60)/24)+DATE(1970,1,1)</f>
        <v>42056.920428240745</v>
      </c>
    </row>
    <row r="3402" spans="1:20" customFormat="1" ht="43.5" x14ac:dyDescent="0.35">
      <c r="A3402" s="9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3" t="s">
        <v>8219</v>
      </c>
      <c r="G3402" s="3" t="s">
        <v>8224</v>
      </c>
      <c r="H3402" s="3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3" t="s">
        <v>8271</v>
      </c>
      <c r="O3402" s="12">
        <f>E3402/D3402</f>
        <v>1.0041</v>
      </c>
      <c r="P3402" s="22">
        <f>IF(ISERROR(E3402/L3402),0,E3402/L3402)</f>
        <v>118.12941176470588</v>
      </c>
      <c r="Q3402" s="1" t="s">
        <v>8344</v>
      </c>
      <c r="R3402" s="39" t="s">
        <v>8345</v>
      </c>
      <c r="S3402" s="41">
        <f>(((J3402/60)/60)/24)+DATE(1970,1,1)</f>
        <v>41834.953865740739</v>
      </c>
      <c r="T3402" s="42">
        <f>(((I3402/60)/60)/24)+DATE(1970,1,1)</f>
        <v>41879.953865740739</v>
      </c>
    </row>
    <row r="3403" spans="1:20" customFormat="1" ht="43.5" x14ac:dyDescent="0.35">
      <c r="A3403" s="9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3" t="s">
        <v>8219</v>
      </c>
      <c r="G3403" s="3" t="s">
        <v>8225</v>
      </c>
      <c r="H3403" s="3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3" t="s">
        <v>8271</v>
      </c>
      <c r="O3403" s="12">
        <f>E3403/D3403</f>
        <v>1.0186206896551724</v>
      </c>
      <c r="P3403" s="22">
        <f>IF(ISERROR(E3403/L3403),0,E3403/L3403)</f>
        <v>44.757575757575758</v>
      </c>
      <c r="Q3403" s="1" t="s">
        <v>8344</v>
      </c>
      <c r="R3403" s="39" t="s">
        <v>8345</v>
      </c>
      <c r="S3403" s="41">
        <f>(((J3403/60)/60)/24)+DATE(1970,1,1)</f>
        <v>42193.723912037036</v>
      </c>
      <c r="T3403" s="42">
        <f>(((I3403/60)/60)/24)+DATE(1970,1,1)</f>
        <v>42223.723912037036</v>
      </c>
    </row>
    <row r="3404" spans="1:20" customFormat="1" ht="43.5" x14ac:dyDescent="0.35">
      <c r="A3404" s="9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3" t="s">
        <v>8219</v>
      </c>
      <c r="G3404" s="3" t="s">
        <v>8224</v>
      </c>
      <c r="H3404" s="3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3" t="s">
        <v>8271</v>
      </c>
      <c r="O3404" s="12">
        <f>E3404/D3404</f>
        <v>1.0976666666666666</v>
      </c>
      <c r="P3404" s="22">
        <f>IF(ISERROR(E3404/L3404),0,E3404/L3404)</f>
        <v>99.787878787878782</v>
      </c>
      <c r="Q3404" s="1" t="s">
        <v>8344</v>
      </c>
      <c r="R3404" s="39" t="s">
        <v>8345</v>
      </c>
      <c r="S3404" s="41">
        <f>(((J3404/60)/60)/24)+DATE(1970,1,1)</f>
        <v>42290.61855324074</v>
      </c>
      <c r="T3404" s="42">
        <f>(((I3404/60)/60)/24)+DATE(1970,1,1)</f>
        <v>42320.104861111111</v>
      </c>
    </row>
    <row r="3405" spans="1:20" customFormat="1" ht="43.5" x14ac:dyDescent="0.35">
      <c r="A3405" s="9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3" t="s">
        <v>8219</v>
      </c>
      <c r="G3405" s="3" t="s">
        <v>8225</v>
      </c>
      <c r="H3405" s="3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3" t="s">
        <v>8271</v>
      </c>
      <c r="O3405" s="12">
        <f>E3405/D3405</f>
        <v>1</v>
      </c>
      <c r="P3405" s="22">
        <f>IF(ISERROR(E3405/L3405),0,E3405/L3405)</f>
        <v>117.64705882352941</v>
      </c>
      <c r="Q3405" s="1" t="s">
        <v>8344</v>
      </c>
      <c r="R3405" s="39" t="s">
        <v>8345</v>
      </c>
      <c r="S3405" s="41">
        <f>(((J3405/60)/60)/24)+DATE(1970,1,1)</f>
        <v>42150.462083333332</v>
      </c>
      <c r="T3405" s="42">
        <f>(((I3405/60)/60)/24)+DATE(1970,1,1)</f>
        <v>42180.462083333332</v>
      </c>
    </row>
    <row r="3406" spans="1:20" customFormat="1" ht="43.5" x14ac:dyDescent="0.35">
      <c r="A3406" s="9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3" t="s">
        <v>8219</v>
      </c>
      <c r="G3406" s="3" t="s">
        <v>8224</v>
      </c>
      <c r="H3406" s="3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3" t="s">
        <v>8271</v>
      </c>
      <c r="O3406" s="12">
        <f>E3406/D3406</f>
        <v>1.22</v>
      </c>
      <c r="P3406" s="22">
        <f>IF(ISERROR(E3406/L3406),0,E3406/L3406)</f>
        <v>203.33333333333334</v>
      </c>
      <c r="Q3406" s="1" t="s">
        <v>8344</v>
      </c>
      <c r="R3406" s="39" t="s">
        <v>8345</v>
      </c>
      <c r="S3406" s="41">
        <f>(((J3406/60)/60)/24)+DATE(1970,1,1)</f>
        <v>42152.503495370373</v>
      </c>
      <c r="T3406" s="42">
        <f>(((I3406/60)/60)/24)+DATE(1970,1,1)</f>
        <v>42172.503495370373</v>
      </c>
    </row>
    <row r="3407" spans="1:20" customFormat="1" ht="43.5" x14ac:dyDescent="0.35">
      <c r="A3407" s="9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3" t="s">
        <v>8219</v>
      </c>
      <c r="G3407" s="3" t="s">
        <v>8225</v>
      </c>
      <c r="H3407" s="3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3" t="s">
        <v>8271</v>
      </c>
      <c r="O3407" s="12">
        <f>E3407/D3407</f>
        <v>1.3757142857142857</v>
      </c>
      <c r="P3407" s="22">
        <f>IF(ISERROR(E3407/L3407),0,E3407/L3407)</f>
        <v>28.323529411764707</v>
      </c>
      <c r="Q3407" s="1" t="s">
        <v>8344</v>
      </c>
      <c r="R3407" s="39" t="s">
        <v>8345</v>
      </c>
      <c r="S3407" s="41">
        <f>(((J3407/60)/60)/24)+DATE(1970,1,1)</f>
        <v>42410.017199074078</v>
      </c>
      <c r="T3407" s="42">
        <f>(((I3407/60)/60)/24)+DATE(1970,1,1)</f>
        <v>42430.999305555553</v>
      </c>
    </row>
    <row r="3408" spans="1:20" customFormat="1" ht="29" x14ac:dyDescent="0.35">
      <c r="A3408" s="9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3" t="s">
        <v>8219</v>
      </c>
      <c r="G3408" s="3" t="s">
        <v>8224</v>
      </c>
      <c r="H3408" s="3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3" t="s">
        <v>8271</v>
      </c>
      <c r="O3408" s="12">
        <f>E3408/D3408</f>
        <v>1.0031000000000001</v>
      </c>
      <c r="P3408" s="22">
        <f>IF(ISERROR(E3408/L3408),0,E3408/L3408)</f>
        <v>110.23076923076923</v>
      </c>
      <c r="Q3408" s="1" t="s">
        <v>8344</v>
      </c>
      <c r="R3408" s="39" t="s">
        <v>8345</v>
      </c>
      <c r="S3408" s="41">
        <f>(((J3408/60)/60)/24)+DATE(1970,1,1)</f>
        <v>41791.492777777778</v>
      </c>
      <c r="T3408" s="42">
        <f>(((I3408/60)/60)/24)+DATE(1970,1,1)</f>
        <v>41836.492777777778</v>
      </c>
    </row>
    <row r="3409" spans="1:20" customFormat="1" ht="43.5" x14ac:dyDescent="0.35">
      <c r="A3409" s="9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3" t="s">
        <v>8219</v>
      </c>
      <c r="G3409" s="3" t="s">
        <v>8225</v>
      </c>
      <c r="H3409" s="3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3" t="s">
        <v>8271</v>
      </c>
      <c r="O3409" s="12">
        <f>E3409/D3409</f>
        <v>1.071</v>
      </c>
      <c r="P3409" s="22">
        <f>IF(ISERROR(E3409/L3409),0,E3409/L3409)</f>
        <v>31.970149253731343</v>
      </c>
      <c r="Q3409" s="1" t="s">
        <v>8344</v>
      </c>
      <c r="R3409" s="39" t="s">
        <v>8345</v>
      </c>
      <c r="S3409" s="41">
        <f>(((J3409/60)/60)/24)+DATE(1970,1,1)</f>
        <v>41796.422326388885</v>
      </c>
      <c r="T3409" s="42">
        <f>(((I3409/60)/60)/24)+DATE(1970,1,1)</f>
        <v>41826.422326388885</v>
      </c>
    </row>
    <row r="3410" spans="1:20" customFormat="1" ht="43.5" x14ac:dyDescent="0.35">
      <c r="A3410" s="9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3" t="s">
        <v>8219</v>
      </c>
      <c r="G3410" s="3" t="s">
        <v>8224</v>
      </c>
      <c r="H3410" s="3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3" t="s">
        <v>8271</v>
      </c>
      <c r="O3410" s="12">
        <f>E3410/D3410</f>
        <v>2.11</v>
      </c>
      <c r="P3410" s="22">
        <f>IF(ISERROR(E3410/L3410),0,E3410/L3410)</f>
        <v>58.611111111111114</v>
      </c>
      <c r="Q3410" s="1" t="s">
        <v>8344</v>
      </c>
      <c r="R3410" s="39" t="s">
        <v>8345</v>
      </c>
      <c r="S3410" s="41">
        <f>(((J3410/60)/60)/24)+DATE(1970,1,1)</f>
        <v>41808.991944444446</v>
      </c>
      <c r="T3410" s="42">
        <f>(((I3410/60)/60)/24)+DATE(1970,1,1)</f>
        <v>41838.991944444446</v>
      </c>
    </row>
    <row r="3411" spans="1:20" customFormat="1" ht="29" x14ac:dyDescent="0.35">
      <c r="A3411" s="9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3" t="s">
        <v>8219</v>
      </c>
      <c r="G3411" s="3" t="s">
        <v>8225</v>
      </c>
      <c r="H3411" s="3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3" t="s">
        <v>8271</v>
      </c>
      <c r="O3411" s="12">
        <f>E3411/D3411</f>
        <v>1.236</v>
      </c>
      <c r="P3411" s="22">
        <f>IF(ISERROR(E3411/L3411),0,E3411/L3411)</f>
        <v>29.428571428571427</v>
      </c>
      <c r="Q3411" s="1" t="s">
        <v>8344</v>
      </c>
      <c r="R3411" s="39" t="s">
        <v>8345</v>
      </c>
      <c r="S3411" s="41">
        <f>(((J3411/60)/60)/24)+DATE(1970,1,1)</f>
        <v>42544.814328703709</v>
      </c>
      <c r="T3411" s="42">
        <f>(((I3411/60)/60)/24)+DATE(1970,1,1)</f>
        <v>42582.873611111107</v>
      </c>
    </row>
    <row r="3412" spans="1:20" customFormat="1" ht="43.5" x14ac:dyDescent="0.35">
      <c r="A3412" s="9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3" t="s">
        <v>8219</v>
      </c>
      <c r="G3412" s="3" t="s">
        <v>8224</v>
      </c>
      <c r="H3412" s="3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3" t="s">
        <v>8271</v>
      </c>
      <c r="O3412" s="12">
        <f>E3412/D3412</f>
        <v>1.085</v>
      </c>
      <c r="P3412" s="22">
        <f>IF(ISERROR(E3412/L3412),0,E3412/L3412)</f>
        <v>81.375</v>
      </c>
      <c r="Q3412" s="1" t="s">
        <v>8344</v>
      </c>
      <c r="R3412" s="39" t="s">
        <v>8345</v>
      </c>
      <c r="S3412" s="41">
        <f>(((J3412/60)/60)/24)+DATE(1970,1,1)</f>
        <v>42500.041550925926</v>
      </c>
      <c r="T3412" s="42">
        <f>(((I3412/60)/60)/24)+DATE(1970,1,1)</f>
        <v>42527.291666666672</v>
      </c>
    </row>
    <row r="3413" spans="1:20" customFormat="1" ht="43.5" x14ac:dyDescent="0.35">
      <c r="A3413" s="9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3" t="s">
        <v>8219</v>
      </c>
      <c r="G3413" s="3" t="s">
        <v>8224</v>
      </c>
      <c r="H3413" s="3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3" t="s">
        <v>8271</v>
      </c>
      <c r="O3413" s="12">
        <f>E3413/D3413</f>
        <v>1.0356666666666667</v>
      </c>
      <c r="P3413" s="22">
        <f>IF(ISERROR(E3413/L3413),0,E3413/L3413)</f>
        <v>199.16666666666666</v>
      </c>
      <c r="Q3413" s="1" t="s">
        <v>8344</v>
      </c>
      <c r="R3413" s="39" t="s">
        <v>8345</v>
      </c>
      <c r="S3413" s="41">
        <f>(((J3413/60)/60)/24)+DATE(1970,1,1)</f>
        <v>42265.022824074069</v>
      </c>
      <c r="T3413" s="42">
        <f>(((I3413/60)/60)/24)+DATE(1970,1,1)</f>
        <v>42285.022824074069</v>
      </c>
    </row>
    <row r="3414" spans="1:20" customFormat="1" ht="43.5" x14ac:dyDescent="0.35">
      <c r="A3414" s="9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3" t="s">
        <v>8219</v>
      </c>
      <c r="G3414" s="3" t="s">
        <v>8225</v>
      </c>
      <c r="H3414" s="3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3" t="s">
        <v>8271</v>
      </c>
      <c r="O3414" s="12">
        <f>E3414/D3414</f>
        <v>1</v>
      </c>
      <c r="P3414" s="22">
        <f>IF(ISERROR(E3414/L3414),0,E3414/L3414)</f>
        <v>115.38461538461539</v>
      </c>
      <c r="Q3414" s="1" t="s">
        <v>8344</v>
      </c>
      <c r="R3414" s="39" t="s">
        <v>8345</v>
      </c>
      <c r="S3414" s="41">
        <f>(((J3414/60)/60)/24)+DATE(1970,1,1)</f>
        <v>41879.959050925929</v>
      </c>
      <c r="T3414" s="42">
        <f>(((I3414/60)/60)/24)+DATE(1970,1,1)</f>
        <v>41909.959050925929</v>
      </c>
    </row>
    <row r="3415" spans="1:20" customFormat="1" ht="43.5" x14ac:dyDescent="0.35">
      <c r="A3415" s="9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3" t="s">
        <v>8219</v>
      </c>
      <c r="G3415" s="3" t="s">
        <v>8224</v>
      </c>
      <c r="H3415" s="3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3" t="s">
        <v>8271</v>
      </c>
      <c r="O3415" s="12">
        <f>E3415/D3415</f>
        <v>1.3</v>
      </c>
      <c r="P3415" s="22">
        <f>IF(ISERROR(E3415/L3415),0,E3415/L3415)</f>
        <v>46.428571428571431</v>
      </c>
      <c r="Q3415" s="1" t="s">
        <v>8344</v>
      </c>
      <c r="R3415" s="39" t="s">
        <v>8345</v>
      </c>
      <c r="S3415" s="41">
        <f>(((J3415/60)/60)/24)+DATE(1970,1,1)</f>
        <v>42053.733078703706</v>
      </c>
      <c r="T3415" s="42">
        <f>(((I3415/60)/60)/24)+DATE(1970,1,1)</f>
        <v>42063.207638888889</v>
      </c>
    </row>
    <row r="3416" spans="1:20" customFormat="1" ht="43.5" x14ac:dyDescent="0.35">
      <c r="A3416" s="9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3" t="s">
        <v>8219</v>
      </c>
      <c r="G3416" s="3" t="s">
        <v>8224</v>
      </c>
      <c r="H3416" s="3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3" t="s">
        <v>8271</v>
      </c>
      <c r="O3416" s="12">
        <f>E3416/D3416</f>
        <v>1.0349999999999999</v>
      </c>
      <c r="P3416" s="22">
        <f>IF(ISERROR(E3416/L3416),0,E3416/L3416)</f>
        <v>70.568181818181813</v>
      </c>
      <c r="Q3416" s="1" t="s">
        <v>8344</v>
      </c>
      <c r="R3416" s="39" t="s">
        <v>8345</v>
      </c>
      <c r="S3416" s="41">
        <f>(((J3416/60)/60)/24)+DATE(1970,1,1)</f>
        <v>42675.832465277781</v>
      </c>
      <c r="T3416" s="42">
        <f>(((I3416/60)/60)/24)+DATE(1970,1,1)</f>
        <v>42705.332638888889</v>
      </c>
    </row>
    <row r="3417" spans="1:20" customFormat="1" ht="29" x14ac:dyDescent="0.35">
      <c r="A3417" s="9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3" t="s">
        <v>8219</v>
      </c>
      <c r="G3417" s="3" t="s">
        <v>8224</v>
      </c>
      <c r="H3417" s="3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3" t="s">
        <v>8271</v>
      </c>
      <c r="O3417" s="12">
        <f>E3417/D3417</f>
        <v>1</v>
      </c>
      <c r="P3417" s="22">
        <f>IF(ISERROR(E3417/L3417),0,E3417/L3417)</f>
        <v>22.222222222222221</v>
      </c>
      <c r="Q3417" s="1" t="s">
        <v>8344</v>
      </c>
      <c r="R3417" s="39" t="s">
        <v>8345</v>
      </c>
      <c r="S3417" s="41">
        <f>(((J3417/60)/60)/24)+DATE(1970,1,1)</f>
        <v>42467.144166666665</v>
      </c>
      <c r="T3417" s="42">
        <f>(((I3417/60)/60)/24)+DATE(1970,1,1)</f>
        <v>42477.979166666672</v>
      </c>
    </row>
    <row r="3418" spans="1:20" customFormat="1" ht="43.5" x14ac:dyDescent="0.35">
      <c r="A3418" s="9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3" t="s">
        <v>8219</v>
      </c>
      <c r="G3418" s="3" t="s">
        <v>8225</v>
      </c>
      <c r="H3418" s="3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3" t="s">
        <v>8271</v>
      </c>
      <c r="O3418" s="12">
        <f>E3418/D3418</f>
        <v>1.196</v>
      </c>
      <c r="P3418" s="22">
        <f>IF(ISERROR(E3418/L3418),0,E3418/L3418)</f>
        <v>159.46666666666667</v>
      </c>
      <c r="Q3418" s="1" t="s">
        <v>8344</v>
      </c>
      <c r="R3418" s="39" t="s">
        <v>8345</v>
      </c>
      <c r="S3418" s="41">
        <f>(((J3418/60)/60)/24)+DATE(1970,1,1)</f>
        <v>42089.412557870368</v>
      </c>
      <c r="T3418" s="42">
        <f>(((I3418/60)/60)/24)+DATE(1970,1,1)</f>
        <v>42117.770833333328</v>
      </c>
    </row>
    <row r="3419" spans="1:20" customFormat="1" ht="43.5" x14ac:dyDescent="0.35">
      <c r="A3419" s="9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3" t="s">
        <v>8219</v>
      </c>
      <c r="G3419" s="3" t="s">
        <v>8224</v>
      </c>
      <c r="H3419" s="3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3" t="s">
        <v>8271</v>
      </c>
      <c r="O3419" s="12">
        <f>E3419/D3419</f>
        <v>1.0000058823529412</v>
      </c>
      <c r="P3419" s="22">
        <f>IF(ISERROR(E3419/L3419),0,E3419/L3419)</f>
        <v>37.777999999999999</v>
      </c>
      <c r="Q3419" s="1" t="s">
        <v>8344</v>
      </c>
      <c r="R3419" s="39" t="s">
        <v>8345</v>
      </c>
      <c r="S3419" s="41">
        <f>(((J3419/60)/60)/24)+DATE(1970,1,1)</f>
        <v>41894.91375</v>
      </c>
      <c r="T3419" s="42">
        <f>(((I3419/60)/60)/24)+DATE(1970,1,1)</f>
        <v>41938.029861111114</v>
      </c>
    </row>
    <row r="3420" spans="1:20" customFormat="1" ht="43.5" x14ac:dyDescent="0.35">
      <c r="A3420" s="9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3" t="s">
        <v>8219</v>
      </c>
      <c r="G3420" s="3" t="s">
        <v>8224</v>
      </c>
      <c r="H3420" s="3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3" t="s">
        <v>8271</v>
      </c>
      <c r="O3420" s="12">
        <f>E3420/D3420</f>
        <v>1.00875</v>
      </c>
      <c r="P3420" s="22">
        <f>IF(ISERROR(E3420/L3420),0,E3420/L3420)</f>
        <v>72.053571428571431</v>
      </c>
      <c r="Q3420" s="1" t="s">
        <v>8344</v>
      </c>
      <c r="R3420" s="39" t="s">
        <v>8345</v>
      </c>
      <c r="S3420" s="41">
        <f>(((J3420/60)/60)/24)+DATE(1970,1,1)</f>
        <v>41752.83457175926</v>
      </c>
      <c r="T3420" s="42">
        <f>(((I3420/60)/60)/24)+DATE(1970,1,1)</f>
        <v>41782.83457175926</v>
      </c>
    </row>
    <row r="3421" spans="1:20" customFormat="1" ht="43.5" x14ac:dyDescent="0.35">
      <c r="A3421" s="9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3" t="s">
        <v>8219</v>
      </c>
      <c r="G3421" s="3" t="s">
        <v>8241</v>
      </c>
      <c r="H3421" s="3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3" t="s">
        <v>8271</v>
      </c>
      <c r="O3421" s="12">
        <f>E3421/D3421</f>
        <v>1.0654545454545454</v>
      </c>
      <c r="P3421" s="22">
        <f>IF(ISERROR(E3421/L3421),0,E3421/L3421)</f>
        <v>63.695652173913047</v>
      </c>
      <c r="Q3421" s="1" t="s">
        <v>8344</v>
      </c>
      <c r="R3421" s="39" t="s">
        <v>8345</v>
      </c>
      <c r="S3421" s="41">
        <f>(((J3421/60)/60)/24)+DATE(1970,1,1)</f>
        <v>42448.821585648147</v>
      </c>
      <c r="T3421" s="42">
        <f>(((I3421/60)/60)/24)+DATE(1970,1,1)</f>
        <v>42466.895833333328</v>
      </c>
    </row>
    <row r="3422" spans="1:20" customFormat="1" ht="43.5" x14ac:dyDescent="0.35">
      <c r="A3422" s="9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3" t="s">
        <v>8219</v>
      </c>
      <c r="G3422" s="3" t="s">
        <v>8225</v>
      </c>
      <c r="H3422" s="3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3" t="s">
        <v>8271</v>
      </c>
      <c r="O3422" s="12">
        <f>E3422/D3422</f>
        <v>1.38</v>
      </c>
      <c r="P3422" s="22">
        <f>IF(ISERROR(E3422/L3422),0,E3422/L3422)</f>
        <v>28.411764705882351</v>
      </c>
      <c r="Q3422" s="1" t="s">
        <v>8344</v>
      </c>
      <c r="R3422" s="39" t="s">
        <v>8345</v>
      </c>
      <c r="S3422" s="41">
        <f>(((J3422/60)/60)/24)+DATE(1970,1,1)</f>
        <v>42405.090300925927</v>
      </c>
      <c r="T3422" s="42">
        <f>(((I3422/60)/60)/24)+DATE(1970,1,1)</f>
        <v>42414</v>
      </c>
    </row>
    <row r="3423" spans="1:20" customFormat="1" ht="43.5" x14ac:dyDescent="0.35">
      <c r="A3423" s="9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3" t="s">
        <v>8219</v>
      </c>
      <c r="G3423" s="3" t="s">
        <v>8224</v>
      </c>
      <c r="H3423" s="3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3" t="s">
        <v>8271</v>
      </c>
      <c r="O3423" s="12">
        <f>E3423/D3423</f>
        <v>1.0115000000000001</v>
      </c>
      <c r="P3423" s="22">
        <f>IF(ISERROR(E3423/L3423),0,E3423/L3423)</f>
        <v>103.21428571428571</v>
      </c>
      <c r="Q3423" s="1" t="s">
        <v>8344</v>
      </c>
      <c r="R3423" s="39" t="s">
        <v>8345</v>
      </c>
      <c r="S3423" s="41">
        <f>(((J3423/60)/60)/24)+DATE(1970,1,1)</f>
        <v>42037.791238425925</v>
      </c>
      <c r="T3423" s="42">
        <f>(((I3423/60)/60)/24)+DATE(1970,1,1)</f>
        <v>42067.791238425925</v>
      </c>
    </row>
    <row r="3424" spans="1:20" customFormat="1" ht="43.5" x14ac:dyDescent="0.35">
      <c r="A3424" s="9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3" t="s">
        <v>8219</v>
      </c>
      <c r="G3424" s="3" t="s">
        <v>8225</v>
      </c>
      <c r="H3424" s="3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3" t="s">
        <v>8271</v>
      </c>
      <c r="O3424" s="12">
        <f>E3424/D3424</f>
        <v>1.091</v>
      </c>
      <c r="P3424" s="22">
        <f>IF(ISERROR(E3424/L3424),0,E3424/L3424)</f>
        <v>71.152173913043484</v>
      </c>
      <c r="Q3424" s="1" t="s">
        <v>8344</v>
      </c>
      <c r="R3424" s="39" t="s">
        <v>8345</v>
      </c>
      <c r="S3424" s="41">
        <f>(((J3424/60)/60)/24)+DATE(1970,1,1)</f>
        <v>42323.562222222223</v>
      </c>
      <c r="T3424" s="42">
        <f>(((I3424/60)/60)/24)+DATE(1970,1,1)</f>
        <v>42352</v>
      </c>
    </row>
    <row r="3425" spans="1:20" customFormat="1" ht="43.5" x14ac:dyDescent="0.35">
      <c r="A3425" s="9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3" t="s">
        <v>8219</v>
      </c>
      <c r="G3425" s="3" t="s">
        <v>8224</v>
      </c>
      <c r="H3425" s="3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3" t="s">
        <v>8271</v>
      </c>
      <c r="O3425" s="12">
        <f>E3425/D3425</f>
        <v>1.4</v>
      </c>
      <c r="P3425" s="22">
        <f>IF(ISERROR(E3425/L3425),0,E3425/L3425)</f>
        <v>35</v>
      </c>
      <c r="Q3425" s="1" t="s">
        <v>8344</v>
      </c>
      <c r="R3425" s="39" t="s">
        <v>8345</v>
      </c>
      <c r="S3425" s="41">
        <f>(((J3425/60)/60)/24)+DATE(1970,1,1)</f>
        <v>42088.911354166667</v>
      </c>
      <c r="T3425" s="42">
        <f>(((I3425/60)/60)/24)+DATE(1970,1,1)</f>
        <v>42118.911354166667</v>
      </c>
    </row>
    <row r="3426" spans="1:20" customFormat="1" ht="43.5" x14ac:dyDescent="0.35">
      <c r="A3426" s="9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3" t="s">
        <v>8219</v>
      </c>
      <c r="G3426" s="3" t="s">
        <v>8224</v>
      </c>
      <c r="H3426" s="3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3" t="s">
        <v>8271</v>
      </c>
      <c r="O3426" s="12">
        <f>E3426/D3426</f>
        <v>1.0358333333333334</v>
      </c>
      <c r="P3426" s="22">
        <f>IF(ISERROR(E3426/L3426),0,E3426/L3426)</f>
        <v>81.776315789473685</v>
      </c>
      <c r="Q3426" s="1" t="s">
        <v>8344</v>
      </c>
      <c r="R3426" s="39" t="s">
        <v>8345</v>
      </c>
      <c r="S3426" s="41">
        <f>(((J3426/60)/60)/24)+DATE(1970,1,1)</f>
        <v>42018.676898148144</v>
      </c>
      <c r="T3426" s="42">
        <f>(((I3426/60)/60)/24)+DATE(1970,1,1)</f>
        <v>42040.290972222225</v>
      </c>
    </row>
    <row r="3427" spans="1:20" customFormat="1" ht="43.5" x14ac:dyDescent="0.35">
      <c r="A3427" s="9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3" t="s">
        <v>8219</v>
      </c>
      <c r="G3427" s="3" t="s">
        <v>8224</v>
      </c>
      <c r="H3427" s="3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3" t="s">
        <v>8271</v>
      </c>
      <c r="O3427" s="12">
        <f>E3427/D3427</f>
        <v>1.0297033333333332</v>
      </c>
      <c r="P3427" s="22">
        <f>IF(ISERROR(E3427/L3427),0,E3427/L3427)</f>
        <v>297.02980769230766</v>
      </c>
      <c r="Q3427" s="1" t="s">
        <v>8344</v>
      </c>
      <c r="R3427" s="39" t="s">
        <v>8345</v>
      </c>
      <c r="S3427" s="41">
        <f>(((J3427/60)/60)/24)+DATE(1970,1,1)</f>
        <v>41884.617314814815</v>
      </c>
      <c r="T3427" s="42">
        <f>(((I3427/60)/60)/24)+DATE(1970,1,1)</f>
        <v>41916.617314814815</v>
      </c>
    </row>
    <row r="3428" spans="1:20" customFormat="1" ht="43.5" x14ac:dyDescent="0.35">
      <c r="A3428" s="9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3" t="s">
        <v>8219</v>
      </c>
      <c r="G3428" s="3" t="s">
        <v>8224</v>
      </c>
      <c r="H3428" s="3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3" t="s">
        <v>8271</v>
      </c>
      <c r="O3428" s="12">
        <f>E3428/D3428</f>
        <v>1.0813333333333333</v>
      </c>
      <c r="P3428" s="22">
        <f>IF(ISERROR(E3428/L3428),0,E3428/L3428)</f>
        <v>46.609195402298852</v>
      </c>
      <c r="Q3428" s="1" t="s">
        <v>8344</v>
      </c>
      <c r="R3428" s="39" t="s">
        <v>8345</v>
      </c>
      <c r="S3428" s="41">
        <f>(((J3428/60)/60)/24)+DATE(1970,1,1)</f>
        <v>41884.056747685187</v>
      </c>
      <c r="T3428" s="42">
        <f>(((I3428/60)/60)/24)+DATE(1970,1,1)</f>
        <v>41903.083333333336</v>
      </c>
    </row>
    <row r="3429" spans="1:20" customFormat="1" ht="43.5" x14ac:dyDescent="0.35">
      <c r="A3429" s="9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3" t="s">
        <v>8219</v>
      </c>
      <c r="G3429" s="3" t="s">
        <v>8225</v>
      </c>
      <c r="H3429" s="3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3" t="s">
        <v>8271</v>
      </c>
      <c r="O3429" s="12">
        <f>E3429/D3429</f>
        <v>1</v>
      </c>
      <c r="P3429" s="22">
        <f>IF(ISERROR(E3429/L3429),0,E3429/L3429)</f>
        <v>51.724137931034484</v>
      </c>
      <c r="Q3429" s="1" t="s">
        <v>8344</v>
      </c>
      <c r="R3429" s="39" t="s">
        <v>8345</v>
      </c>
      <c r="S3429" s="41">
        <f>(((J3429/60)/60)/24)+DATE(1970,1,1)</f>
        <v>41792.645277777774</v>
      </c>
      <c r="T3429" s="42">
        <f>(((I3429/60)/60)/24)+DATE(1970,1,1)</f>
        <v>41822.645277777774</v>
      </c>
    </row>
    <row r="3430" spans="1:20" customFormat="1" ht="43.5" x14ac:dyDescent="0.35">
      <c r="A3430" s="9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3" t="s">
        <v>8219</v>
      </c>
      <c r="G3430" s="3" t="s">
        <v>8225</v>
      </c>
      <c r="H3430" s="3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3" t="s">
        <v>8271</v>
      </c>
      <c r="O3430" s="12">
        <f>E3430/D3430</f>
        <v>1.0275000000000001</v>
      </c>
      <c r="P3430" s="22">
        <f>IF(ISERROR(E3430/L3430),0,E3430/L3430)</f>
        <v>40.294117647058826</v>
      </c>
      <c r="Q3430" s="1" t="s">
        <v>8344</v>
      </c>
      <c r="R3430" s="39" t="s">
        <v>8345</v>
      </c>
      <c r="S3430" s="41">
        <f>(((J3430/60)/60)/24)+DATE(1970,1,1)</f>
        <v>42038.720451388886</v>
      </c>
      <c r="T3430" s="42">
        <f>(((I3430/60)/60)/24)+DATE(1970,1,1)</f>
        <v>42063.708333333328</v>
      </c>
    </row>
    <row r="3431" spans="1:20" customFormat="1" ht="43.5" x14ac:dyDescent="0.35">
      <c r="A3431" s="9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3" t="s">
        <v>8219</v>
      </c>
      <c r="G3431" s="3" t="s">
        <v>8225</v>
      </c>
      <c r="H3431" s="3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3" t="s">
        <v>8271</v>
      </c>
      <c r="O3431" s="12">
        <f>E3431/D3431</f>
        <v>1.3</v>
      </c>
      <c r="P3431" s="22">
        <f>IF(ISERROR(E3431/L3431),0,E3431/L3431)</f>
        <v>16.25</v>
      </c>
      <c r="Q3431" s="1" t="s">
        <v>8344</v>
      </c>
      <c r="R3431" s="39" t="s">
        <v>8345</v>
      </c>
      <c r="S3431" s="41">
        <f>(((J3431/60)/60)/24)+DATE(1970,1,1)</f>
        <v>42662.021539351852</v>
      </c>
      <c r="T3431" s="42">
        <f>(((I3431/60)/60)/24)+DATE(1970,1,1)</f>
        <v>42676.021539351852</v>
      </c>
    </row>
    <row r="3432" spans="1:20" customFormat="1" ht="43.5" x14ac:dyDescent="0.35">
      <c r="A3432" s="9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3" t="s">
        <v>8219</v>
      </c>
      <c r="G3432" s="3" t="s">
        <v>8225</v>
      </c>
      <c r="H3432" s="3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3" t="s">
        <v>8271</v>
      </c>
      <c r="O3432" s="12">
        <f>E3432/D3432</f>
        <v>1.0854949999999999</v>
      </c>
      <c r="P3432" s="22">
        <f>IF(ISERROR(E3432/L3432),0,E3432/L3432)</f>
        <v>30.152638888888887</v>
      </c>
      <c r="Q3432" s="1" t="s">
        <v>8344</v>
      </c>
      <c r="R3432" s="39" t="s">
        <v>8345</v>
      </c>
      <c r="S3432" s="41">
        <f>(((J3432/60)/60)/24)+DATE(1970,1,1)</f>
        <v>41820.945613425924</v>
      </c>
      <c r="T3432" s="42">
        <f>(((I3432/60)/60)/24)+DATE(1970,1,1)</f>
        <v>41850.945613425924</v>
      </c>
    </row>
    <row r="3433" spans="1:20" customFormat="1" ht="43.5" x14ac:dyDescent="0.35">
      <c r="A3433" s="9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3" t="s">
        <v>8219</v>
      </c>
      <c r="G3433" s="3" t="s">
        <v>8224</v>
      </c>
      <c r="H3433" s="3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3" t="s">
        <v>8271</v>
      </c>
      <c r="O3433" s="12">
        <f>E3433/D3433</f>
        <v>1</v>
      </c>
      <c r="P3433" s="22">
        <f>IF(ISERROR(E3433/L3433),0,E3433/L3433)</f>
        <v>95.238095238095241</v>
      </c>
      <c r="Q3433" s="1" t="s">
        <v>8344</v>
      </c>
      <c r="R3433" s="39" t="s">
        <v>8345</v>
      </c>
      <c r="S3433" s="41">
        <f>(((J3433/60)/60)/24)+DATE(1970,1,1)</f>
        <v>41839.730937500004</v>
      </c>
      <c r="T3433" s="42">
        <f>(((I3433/60)/60)/24)+DATE(1970,1,1)</f>
        <v>41869.730937500004</v>
      </c>
    </row>
    <row r="3434" spans="1:20" customFormat="1" ht="43.5" x14ac:dyDescent="0.35">
      <c r="A3434" s="9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3" t="s">
        <v>8219</v>
      </c>
      <c r="G3434" s="3" t="s">
        <v>8224</v>
      </c>
      <c r="H3434" s="3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3" t="s">
        <v>8271</v>
      </c>
      <c r="O3434" s="12">
        <f>E3434/D3434</f>
        <v>1.0965</v>
      </c>
      <c r="P3434" s="22">
        <f>IF(ISERROR(E3434/L3434),0,E3434/L3434)</f>
        <v>52.214285714285715</v>
      </c>
      <c r="Q3434" s="1" t="s">
        <v>8344</v>
      </c>
      <c r="R3434" s="39" t="s">
        <v>8345</v>
      </c>
      <c r="S3434" s="41">
        <f>(((J3434/60)/60)/24)+DATE(1970,1,1)</f>
        <v>42380.581180555557</v>
      </c>
      <c r="T3434" s="42">
        <f>(((I3434/60)/60)/24)+DATE(1970,1,1)</f>
        <v>42405.916666666672</v>
      </c>
    </row>
    <row r="3435" spans="1:20" customFormat="1" ht="43.5" x14ac:dyDescent="0.35">
      <c r="A3435" s="9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3" t="s">
        <v>8219</v>
      </c>
      <c r="G3435" s="3" t="s">
        <v>8224</v>
      </c>
      <c r="H3435" s="3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3" t="s">
        <v>8271</v>
      </c>
      <c r="O3435" s="12">
        <f>E3435/D3435</f>
        <v>1.0026315789473683</v>
      </c>
      <c r="P3435" s="22">
        <f>IF(ISERROR(E3435/L3435),0,E3435/L3435)</f>
        <v>134.1549295774648</v>
      </c>
      <c r="Q3435" s="1" t="s">
        <v>8344</v>
      </c>
      <c r="R3435" s="39" t="s">
        <v>8345</v>
      </c>
      <c r="S3435" s="41">
        <f>(((J3435/60)/60)/24)+DATE(1970,1,1)</f>
        <v>41776.063136574077</v>
      </c>
      <c r="T3435" s="42">
        <f>(((I3435/60)/60)/24)+DATE(1970,1,1)</f>
        <v>41807.125</v>
      </c>
    </row>
    <row r="3436" spans="1:20" customFormat="1" ht="43.5" x14ac:dyDescent="0.35">
      <c r="A3436" s="9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3" t="s">
        <v>8219</v>
      </c>
      <c r="G3436" s="3" t="s">
        <v>8224</v>
      </c>
      <c r="H3436" s="3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3" t="s">
        <v>8271</v>
      </c>
      <c r="O3436" s="12">
        <f>E3436/D3436</f>
        <v>1.0555000000000001</v>
      </c>
      <c r="P3436" s="22">
        <f>IF(ISERROR(E3436/L3436),0,E3436/L3436)</f>
        <v>62.827380952380949</v>
      </c>
      <c r="Q3436" s="1" t="s">
        <v>8344</v>
      </c>
      <c r="R3436" s="39" t="s">
        <v>8345</v>
      </c>
      <c r="S3436" s="41">
        <f>(((J3436/60)/60)/24)+DATE(1970,1,1)</f>
        <v>41800.380428240744</v>
      </c>
      <c r="T3436" s="42">
        <f>(((I3436/60)/60)/24)+DATE(1970,1,1)</f>
        <v>41830.380428240744</v>
      </c>
    </row>
    <row r="3437" spans="1:20" customFormat="1" ht="43.5" x14ac:dyDescent="0.35">
      <c r="A3437" s="9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3" t="s">
        <v>8219</v>
      </c>
      <c r="G3437" s="3" t="s">
        <v>8224</v>
      </c>
      <c r="H3437" s="3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3" t="s">
        <v>8271</v>
      </c>
      <c r="O3437" s="12">
        <f>E3437/D3437</f>
        <v>1.1200000000000001</v>
      </c>
      <c r="P3437" s="22">
        <f>IF(ISERROR(E3437/L3437),0,E3437/L3437)</f>
        <v>58.94736842105263</v>
      </c>
      <c r="Q3437" s="1" t="s">
        <v>8344</v>
      </c>
      <c r="R3437" s="39" t="s">
        <v>8345</v>
      </c>
      <c r="S3437" s="41">
        <f>(((J3437/60)/60)/24)+DATE(1970,1,1)</f>
        <v>42572.61681712963</v>
      </c>
      <c r="T3437" s="42">
        <f>(((I3437/60)/60)/24)+DATE(1970,1,1)</f>
        <v>42589.125</v>
      </c>
    </row>
    <row r="3438" spans="1:20" customFormat="1" ht="43.5" x14ac:dyDescent="0.35">
      <c r="A3438" s="9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3" t="s">
        <v>8219</v>
      </c>
      <c r="G3438" s="3" t="s">
        <v>8224</v>
      </c>
      <c r="H3438" s="3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3" t="s">
        <v>8271</v>
      </c>
      <c r="O3438" s="12">
        <f>E3438/D3438</f>
        <v>1.0589999999999999</v>
      </c>
      <c r="P3438" s="22">
        <f>IF(ISERROR(E3438/L3438),0,E3438/L3438)</f>
        <v>143.1081081081081</v>
      </c>
      <c r="Q3438" s="1" t="s">
        <v>8344</v>
      </c>
      <c r="R3438" s="39" t="s">
        <v>8345</v>
      </c>
      <c r="S3438" s="41">
        <f>(((J3438/60)/60)/24)+DATE(1970,1,1)</f>
        <v>41851.541585648149</v>
      </c>
      <c r="T3438" s="42">
        <f>(((I3438/60)/60)/24)+DATE(1970,1,1)</f>
        <v>41872.686111111114</v>
      </c>
    </row>
    <row r="3439" spans="1:20" customFormat="1" ht="43.5" x14ac:dyDescent="0.35">
      <c r="A3439" s="9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3" t="s">
        <v>8219</v>
      </c>
      <c r="G3439" s="3" t="s">
        <v>8224</v>
      </c>
      <c r="H3439" s="3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3" t="s">
        <v>8271</v>
      </c>
      <c r="O3439" s="12">
        <f>E3439/D3439</f>
        <v>1.01</v>
      </c>
      <c r="P3439" s="22">
        <f>IF(ISERROR(E3439/L3439),0,E3439/L3439)</f>
        <v>84.166666666666671</v>
      </c>
      <c r="Q3439" s="1" t="s">
        <v>8344</v>
      </c>
      <c r="R3439" s="39" t="s">
        <v>8345</v>
      </c>
      <c r="S3439" s="41">
        <f>(((J3439/60)/60)/24)+DATE(1970,1,1)</f>
        <v>42205.710879629631</v>
      </c>
      <c r="T3439" s="42">
        <f>(((I3439/60)/60)/24)+DATE(1970,1,1)</f>
        <v>42235.710879629631</v>
      </c>
    </row>
    <row r="3440" spans="1:20" customFormat="1" ht="43.5" x14ac:dyDescent="0.35">
      <c r="A3440" s="9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3" t="s">
        <v>8219</v>
      </c>
      <c r="G3440" s="3" t="s">
        <v>8225</v>
      </c>
      <c r="H3440" s="3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3" t="s">
        <v>8271</v>
      </c>
      <c r="O3440" s="12">
        <f>E3440/D3440</f>
        <v>1.042</v>
      </c>
      <c r="P3440" s="22">
        <f>IF(ISERROR(E3440/L3440),0,E3440/L3440)</f>
        <v>186.07142857142858</v>
      </c>
      <c r="Q3440" s="1" t="s">
        <v>8344</v>
      </c>
      <c r="R3440" s="39" t="s">
        <v>8345</v>
      </c>
      <c r="S3440" s="41">
        <f>(((J3440/60)/60)/24)+DATE(1970,1,1)</f>
        <v>42100.927858796291</v>
      </c>
      <c r="T3440" s="42">
        <f>(((I3440/60)/60)/24)+DATE(1970,1,1)</f>
        <v>42126.875</v>
      </c>
    </row>
    <row r="3441" spans="1:20" customFormat="1" ht="29" x14ac:dyDescent="0.35">
      <c r="A3441" s="9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3" t="s">
        <v>8219</v>
      </c>
      <c r="G3441" s="3" t="s">
        <v>8224</v>
      </c>
      <c r="H3441" s="3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3" t="s">
        <v>8271</v>
      </c>
      <c r="O3441" s="12">
        <f>E3441/D3441</f>
        <v>1.3467833333333334</v>
      </c>
      <c r="P3441" s="22">
        <f>IF(ISERROR(E3441/L3441),0,E3441/L3441)</f>
        <v>89.785555555555561</v>
      </c>
      <c r="Q3441" s="1" t="s">
        <v>8344</v>
      </c>
      <c r="R3441" s="39" t="s">
        <v>8345</v>
      </c>
      <c r="S3441" s="41">
        <f>(((J3441/60)/60)/24)+DATE(1970,1,1)</f>
        <v>42374.911226851851</v>
      </c>
      <c r="T3441" s="42">
        <f>(((I3441/60)/60)/24)+DATE(1970,1,1)</f>
        <v>42388.207638888889</v>
      </c>
    </row>
    <row r="3442" spans="1:20" customFormat="1" ht="43.5" x14ac:dyDescent="0.35">
      <c r="A3442" s="9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3" t="s">
        <v>8219</v>
      </c>
      <c r="G3442" s="3" t="s">
        <v>8224</v>
      </c>
      <c r="H3442" s="3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3" t="s">
        <v>8271</v>
      </c>
      <c r="O3442" s="12">
        <f>E3442/D3442</f>
        <v>1.052184</v>
      </c>
      <c r="P3442" s="22">
        <f>IF(ISERROR(E3442/L3442),0,E3442/L3442)</f>
        <v>64.157560975609755</v>
      </c>
      <c r="Q3442" s="1" t="s">
        <v>8344</v>
      </c>
      <c r="R3442" s="39" t="s">
        <v>8345</v>
      </c>
      <c r="S3442" s="41">
        <f>(((J3442/60)/60)/24)+DATE(1970,1,1)</f>
        <v>41809.12300925926</v>
      </c>
      <c r="T3442" s="42">
        <f>(((I3442/60)/60)/24)+DATE(1970,1,1)</f>
        <v>41831.677083333336</v>
      </c>
    </row>
    <row r="3443" spans="1:20" customFormat="1" ht="43.5" x14ac:dyDescent="0.35">
      <c r="A3443" s="9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3" t="s">
        <v>8219</v>
      </c>
      <c r="G3443" s="3" t="s">
        <v>8224</v>
      </c>
      <c r="H3443" s="3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3" t="s">
        <v>8271</v>
      </c>
      <c r="O3443" s="12">
        <f>E3443/D3443</f>
        <v>1.026</v>
      </c>
      <c r="P3443" s="22">
        <f>IF(ISERROR(E3443/L3443),0,E3443/L3443)</f>
        <v>59.651162790697676</v>
      </c>
      <c r="Q3443" s="1" t="s">
        <v>8344</v>
      </c>
      <c r="R3443" s="39" t="s">
        <v>8345</v>
      </c>
      <c r="S3443" s="41">
        <f>(((J3443/60)/60)/24)+DATE(1970,1,1)</f>
        <v>42294.429641203707</v>
      </c>
      <c r="T3443" s="42">
        <f>(((I3443/60)/60)/24)+DATE(1970,1,1)</f>
        <v>42321.845138888893</v>
      </c>
    </row>
    <row r="3444" spans="1:20" customFormat="1" ht="43.5" x14ac:dyDescent="0.35">
      <c r="A3444" s="9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3" t="s">
        <v>8219</v>
      </c>
      <c r="G3444" s="3" t="s">
        <v>8224</v>
      </c>
      <c r="H3444" s="3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3" t="s">
        <v>8271</v>
      </c>
      <c r="O3444" s="12">
        <f>E3444/D3444</f>
        <v>1</v>
      </c>
      <c r="P3444" s="22">
        <f>IF(ISERROR(E3444/L3444),0,E3444/L3444)</f>
        <v>31.25</v>
      </c>
      <c r="Q3444" s="1" t="s">
        <v>8344</v>
      </c>
      <c r="R3444" s="39" t="s">
        <v>8345</v>
      </c>
      <c r="S3444" s="41">
        <f>(((J3444/60)/60)/24)+DATE(1970,1,1)</f>
        <v>42124.841111111105</v>
      </c>
      <c r="T3444" s="42">
        <f>(((I3444/60)/60)/24)+DATE(1970,1,1)</f>
        <v>42154.841111111105</v>
      </c>
    </row>
    <row r="3445" spans="1:20" customFormat="1" ht="43.5" x14ac:dyDescent="0.35">
      <c r="A3445" s="9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3" t="s">
        <v>8219</v>
      </c>
      <c r="G3445" s="3" t="s">
        <v>8224</v>
      </c>
      <c r="H3445" s="3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3" t="s">
        <v>8271</v>
      </c>
      <c r="O3445" s="12">
        <f>E3445/D3445</f>
        <v>1.855</v>
      </c>
      <c r="P3445" s="22">
        <f>IF(ISERROR(E3445/L3445),0,E3445/L3445)</f>
        <v>41.222222222222221</v>
      </c>
      <c r="Q3445" s="1" t="s">
        <v>8344</v>
      </c>
      <c r="R3445" s="39" t="s">
        <v>8345</v>
      </c>
      <c r="S3445" s="41">
        <f>(((J3445/60)/60)/24)+DATE(1970,1,1)</f>
        <v>41861.524837962963</v>
      </c>
      <c r="T3445" s="42">
        <f>(((I3445/60)/60)/24)+DATE(1970,1,1)</f>
        <v>41891.524837962963</v>
      </c>
    </row>
    <row r="3446" spans="1:20" customFormat="1" ht="43.5" x14ac:dyDescent="0.35">
      <c r="A3446" s="9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3" t="s">
        <v>8219</v>
      </c>
      <c r="G3446" s="3" t="s">
        <v>8226</v>
      </c>
      <c r="H3446" s="3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3" t="s">
        <v>8271</v>
      </c>
      <c r="O3446" s="12">
        <f>E3446/D3446</f>
        <v>2.89</v>
      </c>
      <c r="P3446" s="22">
        <f>IF(ISERROR(E3446/L3446),0,E3446/L3446)</f>
        <v>43.35</v>
      </c>
      <c r="Q3446" s="1" t="s">
        <v>8344</v>
      </c>
      <c r="R3446" s="39" t="s">
        <v>8345</v>
      </c>
      <c r="S3446" s="41">
        <f>(((J3446/60)/60)/24)+DATE(1970,1,1)</f>
        <v>42521.291504629626</v>
      </c>
      <c r="T3446" s="42">
        <f>(((I3446/60)/60)/24)+DATE(1970,1,1)</f>
        <v>42529.582638888889</v>
      </c>
    </row>
    <row r="3447" spans="1:20" customFormat="1" ht="29" x14ac:dyDescent="0.35">
      <c r="A3447" s="9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3" t="s">
        <v>8219</v>
      </c>
      <c r="G3447" s="3" t="s">
        <v>8225</v>
      </c>
      <c r="H3447" s="3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3" t="s">
        <v>8271</v>
      </c>
      <c r="O3447" s="12">
        <f>E3447/D3447</f>
        <v>1</v>
      </c>
      <c r="P3447" s="22">
        <f>IF(ISERROR(E3447/L3447),0,E3447/L3447)</f>
        <v>64.516129032258064</v>
      </c>
      <c r="Q3447" s="1" t="s">
        <v>8344</v>
      </c>
      <c r="R3447" s="39" t="s">
        <v>8345</v>
      </c>
      <c r="S3447" s="41">
        <f>(((J3447/60)/60)/24)+DATE(1970,1,1)</f>
        <v>42272.530509259261</v>
      </c>
      <c r="T3447" s="42">
        <f>(((I3447/60)/60)/24)+DATE(1970,1,1)</f>
        <v>42300.530509259261</v>
      </c>
    </row>
    <row r="3448" spans="1:20" customFormat="1" ht="43.5" x14ac:dyDescent="0.35">
      <c r="A3448" s="9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3" t="s">
        <v>8219</v>
      </c>
      <c r="G3448" s="3" t="s">
        <v>8225</v>
      </c>
      <c r="H3448" s="3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3" t="s">
        <v>8271</v>
      </c>
      <c r="O3448" s="12">
        <f>E3448/D3448</f>
        <v>1.0820000000000001</v>
      </c>
      <c r="P3448" s="22">
        <f>IF(ISERROR(E3448/L3448),0,E3448/L3448)</f>
        <v>43.28</v>
      </c>
      <c r="Q3448" s="1" t="s">
        <v>8344</v>
      </c>
      <c r="R3448" s="39" t="s">
        <v>8345</v>
      </c>
      <c r="S3448" s="41">
        <f>(((J3448/60)/60)/24)+DATE(1970,1,1)</f>
        <v>42016.832465277781</v>
      </c>
      <c r="T3448" s="42">
        <f>(((I3448/60)/60)/24)+DATE(1970,1,1)</f>
        <v>42040.513888888891</v>
      </c>
    </row>
    <row r="3449" spans="1:20" customFormat="1" ht="29" x14ac:dyDescent="0.35">
      <c r="A3449" s="9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3" t="s">
        <v>8219</v>
      </c>
      <c r="G3449" s="3" t="s">
        <v>8224</v>
      </c>
      <c r="H3449" s="3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3" t="s">
        <v>8271</v>
      </c>
      <c r="O3449" s="12">
        <f>E3449/D3449</f>
        <v>1.0780000000000001</v>
      </c>
      <c r="P3449" s="22">
        <f>IF(ISERROR(E3449/L3449),0,E3449/L3449)</f>
        <v>77</v>
      </c>
      <c r="Q3449" s="1" t="s">
        <v>8344</v>
      </c>
      <c r="R3449" s="39" t="s">
        <v>8345</v>
      </c>
      <c r="S3449" s="41">
        <f>(((J3449/60)/60)/24)+DATE(1970,1,1)</f>
        <v>42402.889027777783</v>
      </c>
      <c r="T3449" s="42">
        <f>(((I3449/60)/60)/24)+DATE(1970,1,1)</f>
        <v>42447.847361111111</v>
      </c>
    </row>
    <row r="3450" spans="1:20" customFormat="1" ht="43.5" x14ac:dyDescent="0.35">
      <c r="A3450" s="9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3" t="s">
        <v>8219</v>
      </c>
      <c r="G3450" s="3" t="s">
        <v>8224</v>
      </c>
      <c r="H3450" s="3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3" t="s">
        <v>8271</v>
      </c>
      <c r="O3450" s="12">
        <f>E3450/D3450</f>
        <v>1.0976190476190477</v>
      </c>
      <c r="P3450" s="22">
        <f>IF(ISERROR(E3450/L3450),0,E3450/L3450)</f>
        <v>51.222222222222221</v>
      </c>
      <c r="Q3450" s="1" t="s">
        <v>8344</v>
      </c>
      <c r="R3450" s="39" t="s">
        <v>8345</v>
      </c>
      <c r="S3450" s="41">
        <f>(((J3450/60)/60)/24)+DATE(1970,1,1)</f>
        <v>41960.119085648148</v>
      </c>
      <c r="T3450" s="42">
        <f>(((I3450/60)/60)/24)+DATE(1970,1,1)</f>
        <v>41990.119085648148</v>
      </c>
    </row>
    <row r="3451" spans="1:20" customFormat="1" ht="43.5" x14ac:dyDescent="0.35">
      <c r="A3451" s="9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3" t="s">
        <v>8219</v>
      </c>
      <c r="G3451" s="3" t="s">
        <v>8224</v>
      </c>
      <c r="H3451" s="3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3" t="s">
        <v>8271</v>
      </c>
      <c r="O3451" s="12">
        <f>E3451/D3451</f>
        <v>1.70625</v>
      </c>
      <c r="P3451" s="22">
        <f>IF(ISERROR(E3451/L3451),0,E3451/L3451)</f>
        <v>68.25</v>
      </c>
      <c r="Q3451" s="1" t="s">
        <v>8344</v>
      </c>
      <c r="R3451" s="39" t="s">
        <v>8345</v>
      </c>
      <c r="S3451" s="41">
        <f>(((J3451/60)/60)/24)+DATE(1970,1,1)</f>
        <v>42532.052523148144</v>
      </c>
      <c r="T3451" s="42">
        <f>(((I3451/60)/60)/24)+DATE(1970,1,1)</f>
        <v>42560.166666666672</v>
      </c>
    </row>
    <row r="3452" spans="1:20" customFormat="1" ht="43.5" x14ac:dyDescent="0.35">
      <c r="A3452" s="9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3" t="s">
        <v>8219</v>
      </c>
      <c r="G3452" s="3" t="s">
        <v>8225</v>
      </c>
      <c r="H3452" s="3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3" t="s">
        <v>8271</v>
      </c>
      <c r="O3452" s="12">
        <f>E3452/D3452</f>
        <v>1.52</v>
      </c>
      <c r="P3452" s="22">
        <f>IF(ISERROR(E3452/L3452),0,E3452/L3452)</f>
        <v>19.487179487179485</v>
      </c>
      <c r="Q3452" s="1" t="s">
        <v>8344</v>
      </c>
      <c r="R3452" s="39" t="s">
        <v>8345</v>
      </c>
      <c r="S3452" s="41">
        <f>(((J3452/60)/60)/24)+DATE(1970,1,1)</f>
        <v>42036.704525462963</v>
      </c>
      <c r="T3452" s="42">
        <f>(((I3452/60)/60)/24)+DATE(1970,1,1)</f>
        <v>42096.662858796291</v>
      </c>
    </row>
    <row r="3453" spans="1:20" customFormat="1" ht="43.5" x14ac:dyDescent="0.35">
      <c r="A3453" s="9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3" t="s">
        <v>8219</v>
      </c>
      <c r="G3453" s="3" t="s">
        <v>8224</v>
      </c>
      <c r="H3453" s="3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3" t="s">
        <v>8271</v>
      </c>
      <c r="O3453" s="12">
        <f>E3453/D3453</f>
        <v>1.0123076923076924</v>
      </c>
      <c r="P3453" s="22">
        <f>IF(ISERROR(E3453/L3453),0,E3453/L3453)</f>
        <v>41.125</v>
      </c>
      <c r="Q3453" s="1" t="s">
        <v>8344</v>
      </c>
      <c r="R3453" s="39" t="s">
        <v>8345</v>
      </c>
      <c r="S3453" s="41">
        <f>(((J3453/60)/60)/24)+DATE(1970,1,1)</f>
        <v>42088.723692129628</v>
      </c>
      <c r="T3453" s="42">
        <f>(((I3453/60)/60)/24)+DATE(1970,1,1)</f>
        <v>42115.723692129628</v>
      </c>
    </row>
    <row r="3454" spans="1:20" customFormat="1" ht="43.5" x14ac:dyDescent="0.35">
      <c r="A3454" s="9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3" t="s">
        <v>8219</v>
      </c>
      <c r="G3454" s="3" t="s">
        <v>8224</v>
      </c>
      <c r="H3454" s="3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3" t="s">
        <v>8271</v>
      </c>
      <c r="O3454" s="12">
        <f>E3454/D3454</f>
        <v>1.532</v>
      </c>
      <c r="P3454" s="22">
        <f>IF(ISERROR(E3454/L3454),0,E3454/L3454)</f>
        <v>41.405405405405403</v>
      </c>
      <c r="Q3454" s="1" t="s">
        <v>8344</v>
      </c>
      <c r="R3454" s="39" t="s">
        <v>8345</v>
      </c>
      <c r="S3454" s="41">
        <f>(((J3454/60)/60)/24)+DATE(1970,1,1)</f>
        <v>41820.639189814814</v>
      </c>
      <c r="T3454" s="42">
        <f>(((I3454/60)/60)/24)+DATE(1970,1,1)</f>
        <v>41843.165972222225</v>
      </c>
    </row>
    <row r="3455" spans="1:20" customFormat="1" ht="43.5" x14ac:dyDescent="0.35">
      <c r="A3455" s="9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3" t="s">
        <v>8219</v>
      </c>
      <c r="G3455" s="3" t="s">
        <v>8225</v>
      </c>
      <c r="H3455" s="3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3" t="s">
        <v>8271</v>
      </c>
      <c r="O3455" s="12">
        <f>E3455/D3455</f>
        <v>1.2833333333333334</v>
      </c>
      <c r="P3455" s="22">
        <f>IF(ISERROR(E3455/L3455),0,E3455/L3455)</f>
        <v>27.5</v>
      </c>
      <c r="Q3455" s="1" t="s">
        <v>8344</v>
      </c>
      <c r="R3455" s="39" t="s">
        <v>8345</v>
      </c>
      <c r="S3455" s="41">
        <f>(((J3455/60)/60)/24)+DATE(1970,1,1)</f>
        <v>42535.97865740741</v>
      </c>
      <c r="T3455" s="42">
        <f>(((I3455/60)/60)/24)+DATE(1970,1,1)</f>
        <v>42595.97865740741</v>
      </c>
    </row>
    <row r="3456" spans="1:20" customFormat="1" ht="43.5" x14ac:dyDescent="0.35">
      <c r="A3456" s="9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3" t="s">
        <v>8219</v>
      </c>
      <c r="G3456" s="3" t="s">
        <v>8225</v>
      </c>
      <c r="H3456" s="3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3" t="s">
        <v>8271</v>
      </c>
      <c r="O3456" s="12">
        <f>E3456/D3456</f>
        <v>1.0071428571428571</v>
      </c>
      <c r="P3456" s="22">
        <f>IF(ISERROR(E3456/L3456),0,E3456/L3456)</f>
        <v>33.571428571428569</v>
      </c>
      <c r="Q3456" s="1" t="s">
        <v>8344</v>
      </c>
      <c r="R3456" s="39" t="s">
        <v>8345</v>
      </c>
      <c r="S3456" s="41">
        <f>(((J3456/60)/60)/24)+DATE(1970,1,1)</f>
        <v>41821.698599537034</v>
      </c>
      <c r="T3456" s="42">
        <f>(((I3456/60)/60)/24)+DATE(1970,1,1)</f>
        <v>41851.698599537034</v>
      </c>
    </row>
    <row r="3457" spans="1:20" customFormat="1" ht="43.5" x14ac:dyDescent="0.35">
      <c r="A3457" s="9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3" t="s">
        <v>8219</v>
      </c>
      <c r="G3457" s="3" t="s">
        <v>8224</v>
      </c>
      <c r="H3457" s="3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3" t="s">
        <v>8271</v>
      </c>
      <c r="O3457" s="12">
        <f>E3457/D3457</f>
        <v>1.0065</v>
      </c>
      <c r="P3457" s="22">
        <f>IF(ISERROR(E3457/L3457),0,E3457/L3457)</f>
        <v>145.86956521739131</v>
      </c>
      <c r="Q3457" s="1" t="s">
        <v>8344</v>
      </c>
      <c r="R3457" s="39" t="s">
        <v>8345</v>
      </c>
      <c r="S3457" s="41">
        <f>(((J3457/60)/60)/24)+DATE(1970,1,1)</f>
        <v>42626.7503125</v>
      </c>
      <c r="T3457" s="42">
        <f>(((I3457/60)/60)/24)+DATE(1970,1,1)</f>
        <v>42656.7503125</v>
      </c>
    </row>
    <row r="3458" spans="1:20" customFormat="1" ht="43.5" x14ac:dyDescent="0.35">
      <c r="A3458" s="9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3" t="s">
        <v>8219</v>
      </c>
      <c r="G3458" s="3" t="s">
        <v>8224</v>
      </c>
      <c r="H3458" s="3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3" t="s">
        <v>8271</v>
      </c>
      <c r="O3458" s="12">
        <f>E3458/D3458</f>
        <v>1.913</v>
      </c>
      <c r="P3458" s="22">
        <f>IF(ISERROR(E3458/L3458),0,E3458/L3458)</f>
        <v>358.6875</v>
      </c>
      <c r="Q3458" s="1" t="s">
        <v>8344</v>
      </c>
      <c r="R3458" s="39" t="s">
        <v>8345</v>
      </c>
      <c r="S3458" s="41">
        <f>(((J3458/60)/60)/24)+DATE(1970,1,1)</f>
        <v>41821.205636574072</v>
      </c>
      <c r="T3458" s="42">
        <f>(((I3458/60)/60)/24)+DATE(1970,1,1)</f>
        <v>41852.290972222225</v>
      </c>
    </row>
    <row r="3459" spans="1:20" customFormat="1" ht="29" x14ac:dyDescent="0.35">
      <c r="A3459" s="9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3" t="s">
        <v>8219</v>
      </c>
      <c r="G3459" s="3" t="s">
        <v>8224</v>
      </c>
      <c r="H3459" s="3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3" t="s">
        <v>8271</v>
      </c>
      <c r="O3459" s="12">
        <f>E3459/D3459</f>
        <v>1.4019999999999999</v>
      </c>
      <c r="P3459" s="22">
        <f>IF(ISERROR(E3459/L3459),0,E3459/L3459)</f>
        <v>50.981818181818184</v>
      </c>
      <c r="Q3459" s="1" t="s">
        <v>8344</v>
      </c>
      <c r="R3459" s="39" t="s">
        <v>8345</v>
      </c>
      <c r="S3459" s="41">
        <f>(((J3459/60)/60)/24)+DATE(1970,1,1)</f>
        <v>42016.706678240742</v>
      </c>
      <c r="T3459" s="42">
        <f>(((I3459/60)/60)/24)+DATE(1970,1,1)</f>
        <v>42047.249305555553</v>
      </c>
    </row>
    <row r="3460" spans="1:20" customFormat="1" ht="43.5" x14ac:dyDescent="0.35">
      <c r="A3460" s="9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3" t="s">
        <v>8219</v>
      </c>
      <c r="G3460" s="3" t="s">
        <v>8224</v>
      </c>
      <c r="H3460" s="3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3" t="s">
        <v>8271</v>
      </c>
      <c r="O3460" s="12">
        <f>E3460/D3460</f>
        <v>1.2433537832310839</v>
      </c>
      <c r="P3460" s="22">
        <f>IF(ISERROR(E3460/L3460),0,E3460/L3460)</f>
        <v>45.037037037037038</v>
      </c>
      <c r="Q3460" s="1" t="s">
        <v>8344</v>
      </c>
      <c r="R3460" s="39" t="s">
        <v>8345</v>
      </c>
      <c r="S3460" s="41">
        <f>(((J3460/60)/60)/24)+DATE(1970,1,1)</f>
        <v>42011.202581018515</v>
      </c>
      <c r="T3460" s="42">
        <f>(((I3460/60)/60)/24)+DATE(1970,1,1)</f>
        <v>42038.185416666667</v>
      </c>
    </row>
    <row r="3461" spans="1:20" customFormat="1" ht="43.5" x14ac:dyDescent="0.35">
      <c r="A3461" s="9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3" t="s">
        <v>8219</v>
      </c>
      <c r="G3461" s="3" t="s">
        <v>8225</v>
      </c>
      <c r="H3461" s="3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3" t="s">
        <v>8271</v>
      </c>
      <c r="O3461" s="12">
        <f>E3461/D3461</f>
        <v>1.262</v>
      </c>
      <c r="P3461" s="22">
        <f>IF(ISERROR(E3461/L3461),0,E3461/L3461)</f>
        <v>17.527777777777779</v>
      </c>
      <c r="Q3461" s="1" t="s">
        <v>8344</v>
      </c>
      <c r="R3461" s="39" t="s">
        <v>8345</v>
      </c>
      <c r="S3461" s="41">
        <f>(((J3461/60)/60)/24)+DATE(1970,1,1)</f>
        <v>42480.479861111111</v>
      </c>
      <c r="T3461" s="42">
        <f>(((I3461/60)/60)/24)+DATE(1970,1,1)</f>
        <v>42510.479861111111</v>
      </c>
    </row>
    <row r="3462" spans="1:20" customFormat="1" ht="43.5" x14ac:dyDescent="0.35">
      <c r="A3462" s="9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3" t="s">
        <v>8219</v>
      </c>
      <c r="G3462" s="3" t="s">
        <v>8225</v>
      </c>
      <c r="H3462" s="3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3" t="s">
        <v>8271</v>
      </c>
      <c r="O3462" s="12">
        <f>E3462/D3462</f>
        <v>1.9</v>
      </c>
      <c r="P3462" s="22">
        <f>IF(ISERROR(E3462/L3462),0,E3462/L3462)</f>
        <v>50</v>
      </c>
      <c r="Q3462" s="1" t="s">
        <v>8344</v>
      </c>
      <c r="R3462" s="39" t="s">
        <v>8345</v>
      </c>
      <c r="S3462" s="41">
        <f>(((J3462/60)/60)/24)+DATE(1970,1,1)</f>
        <v>41852.527222222219</v>
      </c>
      <c r="T3462" s="42">
        <f>(((I3462/60)/60)/24)+DATE(1970,1,1)</f>
        <v>41866.527222222219</v>
      </c>
    </row>
    <row r="3463" spans="1:20" customFormat="1" ht="43.5" x14ac:dyDescent="0.35">
      <c r="A3463" s="9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3" t="s">
        <v>8219</v>
      </c>
      <c r="G3463" s="3" t="s">
        <v>8224</v>
      </c>
      <c r="H3463" s="3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3" t="s">
        <v>8271</v>
      </c>
      <c r="O3463" s="12">
        <f>E3463/D3463</f>
        <v>1.39</v>
      </c>
      <c r="P3463" s="22">
        <f>IF(ISERROR(E3463/L3463),0,E3463/L3463)</f>
        <v>57.916666666666664</v>
      </c>
      <c r="Q3463" s="1" t="s">
        <v>8344</v>
      </c>
      <c r="R3463" s="39" t="s">
        <v>8345</v>
      </c>
      <c r="S3463" s="41">
        <f>(((J3463/60)/60)/24)+DATE(1970,1,1)</f>
        <v>42643.632858796293</v>
      </c>
      <c r="T3463" s="42">
        <f>(((I3463/60)/60)/24)+DATE(1970,1,1)</f>
        <v>42672.125</v>
      </c>
    </row>
    <row r="3464" spans="1:20" customFormat="1" ht="43.5" x14ac:dyDescent="0.35">
      <c r="A3464" s="9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3" t="s">
        <v>8219</v>
      </c>
      <c r="G3464" s="3" t="s">
        <v>8224</v>
      </c>
      <c r="H3464" s="3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3" t="s">
        <v>8271</v>
      </c>
      <c r="O3464" s="12">
        <f>E3464/D3464</f>
        <v>2.02</v>
      </c>
      <c r="P3464" s="22">
        <f>IF(ISERROR(E3464/L3464),0,E3464/L3464)</f>
        <v>29.705882352941178</v>
      </c>
      <c r="Q3464" s="1" t="s">
        <v>8344</v>
      </c>
      <c r="R3464" s="39" t="s">
        <v>8345</v>
      </c>
      <c r="S3464" s="41">
        <f>(((J3464/60)/60)/24)+DATE(1970,1,1)</f>
        <v>42179.898472222223</v>
      </c>
      <c r="T3464" s="42">
        <f>(((I3464/60)/60)/24)+DATE(1970,1,1)</f>
        <v>42195.75</v>
      </c>
    </row>
    <row r="3465" spans="1:20" customFormat="1" ht="43.5" x14ac:dyDescent="0.35">
      <c r="A3465" s="9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3" t="s">
        <v>8219</v>
      </c>
      <c r="G3465" s="3" t="s">
        <v>8229</v>
      </c>
      <c r="H3465" s="3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3" t="s">
        <v>8271</v>
      </c>
      <c r="O3465" s="12">
        <f>E3465/D3465</f>
        <v>1.0338000000000001</v>
      </c>
      <c r="P3465" s="22">
        <f>IF(ISERROR(E3465/L3465),0,E3465/L3465)</f>
        <v>90.684210526315795</v>
      </c>
      <c r="Q3465" s="1" t="s">
        <v>8344</v>
      </c>
      <c r="R3465" s="39" t="s">
        <v>8345</v>
      </c>
      <c r="S3465" s="41">
        <f>(((J3465/60)/60)/24)+DATE(1970,1,1)</f>
        <v>42612.918807870374</v>
      </c>
      <c r="T3465" s="42">
        <f>(((I3465/60)/60)/24)+DATE(1970,1,1)</f>
        <v>42654.165972222225</v>
      </c>
    </row>
    <row r="3466" spans="1:20" customFormat="1" ht="43.5" x14ac:dyDescent="0.35">
      <c r="A3466" s="9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3" t="s">
        <v>8219</v>
      </c>
      <c r="G3466" s="3" t="s">
        <v>8224</v>
      </c>
      <c r="H3466" s="3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3" t="s">
        <v>8271</v>
      </c>
      <c r="O3466" s="12">
        <f>E3466/D3466</f>
        <v>1.023236</v>
      </c>
      <c r="P3466" s="22">
        <f>IF(ISERROR(E3466/L3466),0,E3466/L3466)</f>
        <v>55.012688172043013</v>
      </c>
      <c r="Q3466" s="1" t="s">
        <v>8344</v>
      </c>
      <c r="R3466" s="39" t="s">
        <v>8345</v>
      </c>
      <c r="S3466" s="41">
        <f>(((J3466/60)/60)/24)+DATE(1970,1,1)</f>
        <v>42575.130057870367</v>
      </c>
      <c r="T3466" s="42">
        <f>(((I3466/60)/60)/24)+DATE(1970,1,1)</f>
        <v>42605.130057870367</v>
      </c>
    </row>
    <row r="3467" spans="1:20" customFormat="1" ht="43.5" x14ac:dyDescent="0.35">
      <c r="A3467" s="9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3" t="s">
        <v>8219</v>
      </c>
      <c r="G3467" s="3" t="s">
        <v>8225</v>
      </c>
      <c r="H3467" s="3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3" t="s">
        <v>8271</v>
      </c>
      <c r="O3467" s="12">
        <f>E3467/D3467</f>
        <v>1.03</v>
      </c>
      <c r="P3467" s="22">
        <f>IF(ISERROR(E3467/L3467),0,E3467/L3467)</f>
        <v>57.222222222222221</v>
      </c>
      <c r="Q3467" s="1" t="s">
        <v>8344</v>
      </c>
      <c r="R3467" s="39" t="s">
        <v>8345</v>
      </c>
      <c r="S3467" s="41">
        <f>(((J3467/60)/60)/24)+DATE(1970,1,1)</f>
        <v>42200.625833333332</v>
      </c>
      <c r="T3467" s="42">
        <f>(((I3467/60)/60)/24)+DATE(1970,1,1)</f>
        <v>42225.666666666672</v>
      </c>
    </row>
    <row r="3468" spans="1:20" customFormat="1" ht="29" x14ac:dyDescent="0.35">
      <c r="A3468" s="9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3" t="s">
        <v>8219</v>
      </c>
      <c r="G3468" s="3" t="s">
        <v>8224</v>
      </c>
      <c r="H3468" s="3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3" t="s">
        <v>8271</v>
      </c>
      <c r="O3468" s="12">
        <f>E3468/D3468</f>
        <v>1.2714285714285714</v>
      </c>
      <c r="P3468" s="22">
        <f>IF(ISERROR(E3468/L3468),0,E3468/L3468)</f>
        <v>72.950819672131146</v>
      </c>
      <c r="Q3468" s="1" t="s">
        <v>8344</v>
      </c>
      <c r="R3468" s="39" t="s">
        <v>8345</v>
      </c>
      <c r="S3468" s="41">
        <f>(((J3468/60)/60)/24)+DATE(1970,1,1)</f>
        <v>42420.019097222219</v>
      </c>
      <c r="T3468" s="42">
        <f>(((I3468/60)/60)/24)+DATE(1970,1,1)</f>
        <v>42479.977430555555</v>
      </c>
    </row>
    <row r="3469" spans="1:20" customFormat="1" x14ac:dyDescent="0.35">
      <c r="A3469" s="9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3" t="s">
        <v>8219</v>
      </c>
      <c r="G3469" s="3" t="s">
        <v>8224</v>
      </c>
      <c r="H3469" s="3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3" t="s">
        <v>8271</v>
      </c>
      <c r="O3469" s="12">
        <f>E3469/D3469</f>
        <v>1.01</v>
      </c>
      <c r="P3469" s="22">
        <f>IF(ISERROR(E3469/L3469),0,E3469/L3469)</f>
        <v>64.468085106382972</v>
      </c>
      <c r="Q3469" s="1" t="s">
        <v>8344</v>
      </c>
      <c r="R3469" s="39" t="s">
        <v>8345</v>
      </c>
      <c r="S3469" s="41">
        <f>(((J3469/60)/60)/24)+DATE(1970,1,1)</f>
        <v>42053.671666666662</v>
      </c>
      <c r="T3469" s="42">
        <f>(((I3469/60)/60)/24)+DATE(1970,1,1)</f>
        <v>42083.630000000005</v>
      </c>
    </row>
    <row r="3470" spans="1:20" customFormat="1" ht="29" x14ac:dyDescent="0.35">
      <c r="A3470" s="9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3" t="s">
        <v>8219</v>
      </c>
      <c r="G3470" s="3" t="s">
        <v>8224</v>
      </c>
      <c r="H3470" s="3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3" t="s">
        <v>8271</v>
      </c>
      <c r="O3470" s="12">
        <f>E3470/D3470</f>
        <v>1.2178</v>
      </c>
      <c r="P3470" s="22">
        <f>IF(ISERROR(E3470/L3470),0,E3470/L3470)</f>
        <v>716.35294117647061</v>
      </c>
      <c r="Q3470" s="1" t="s">
        <v>8344</v>
      </c>
      <c r="R3470" s="39" t="s">
        <v>8345</v>
      </c>
      <c r="S3470" s="41">
        <f>(((J3470/60)/60)/24)+DATE(1970,1,1)</f>
        <v>42605.765381944439</v>
      </c>
      <c r="T3470" s="42">
        <f>(((I3470/60)/60)/24)+DATE(1970,1,1)</f>
        <v>42634.125</v>
      </c>
    </row>
    <row r="3471" spans="1:20" customFormat="1" ht="43.5" x14ac:dyDescent="0.35">
      <c r="A3471" s="9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3" t="s">
        <v>8219</v>
      </c>
      <c r="G3471" s="3" t="s">
        <v>8224</v>
      </c>
      <c r="H3471" s="3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3" t="s">
        <v>8271</v>
      </c>
      <c r="O3471" s="12">
        <f>E3471/D3471</f>
        <v>1.1339285714285714</v>
      </c>
      <c r="P3471" s="22">
        <f>IF(ISERROR(E3471/L3471),0,E3471/L3471)</f>
        <v>50.396825396825399</v>
      </c>
      <c r="Q3471" s="1" t="s">
        <v>8344</v>
      </c>
      <c r="R3471" s="39" t="s">
        <v>8345</v>
      </c>
      <c r="S3471" s="41">
        <f>(((J3471/60)/60)/24)+DATE(1970,1,1)</f>
        <v>42458.641724537039</v>
      </c>
      <c r="T3471" s="42">
        <f>(((I3471/60)/60)/24)+DATE(1970,1,1)</f>
        <v>42488.641724537039</v>
      </c>
    </row>
    <row r="3472" spans="1:20" customFormat="1" ht="29" x14ac:dyDescent="0.35">
      <c r="A3472" s="9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3" t="s">
        <v>8219</v>
      </c>
      <c r="G3472" s="3" t="s">
        <v>8224</v>
      </c>
      <c r="H3472" s="3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3" t="s">
        <v>8271</v>
      </c>
      <c r="O3472" s="12">
        <f>E3472/D3472</f>
        <v>1.5</v>
      </c>
      <c r="P3472" s="22">
        <f>IF(ISERROR(E3472/L3472),0,E3472/L3472)</f>
        <v>41.666666666666664</v>
      </c>
      <c r="Q3472" s="1" t="s">
        <v>8344</v>
      </c>
      <c r="R3472" s="39" t="s">
        <v>8345</v>
      </c>
      <c r="S3472" s="41">
        <f>(((J3472/60)/60)/24)+DATE(1970,1,1)</f>
        <v>42529.022013888884</v>
      </c>
      <c r="T3472" s="42">
        <f>(((I3472/60)/60)/24)+DATE(1970,1,1)</f>
        <v>42566.901388888888</v>
      </c>
    </row>
    <row r="3473" spans="1:20" customFormat="1" ht="43.5" x14ac:dyDescent="0.35">
      <c r="A3473" s="9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3" t="s">
        <v>8219</v>
      </c>
      <c r="G3473" s="3" t="s">
        <v>8225</v>
      </c>
      <c r="H3473" s="3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3" t="s">
        <v>8271</v>
      </c>
      <c r="O3473" s="12">
        <f>E3473/D3473</f>
        <v>2.1459999999999999</v>
      </c>
      <c r="P3473" s="22">
        <f>IF(ISERROR(E3473/L3473),0,E3473/L3473)</f>
        <v>35.766666666666666</v>
      </c>
      <c r="Q3473" s="1" t="s">
        <v>8344</v>
      </c>
      <c r="R3473" s="39" t="s">
        <v>8345</v>
      </c>
      <c r="S3473" s="41">
        <f>(((J3473/60)/60)/24)+DATE(1970,1,1)</f>
        <v>41841.820486111108</v>
      </c>
      <c r="T3473" s="42">
        <f>(((I3473/60)/60)/24)+DATE(1970,1,1)</f>
        <v>41882.833333333336</v>
      </c>
    </row>
    <row r="3474" spans="1:20" customFormat="1" ht="43.5" x14ac:dyDescent="0.35">
      <c r="A3474" s="9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3" t="s">
        <v>8219</v>
      </c>
      <c r="G3474" s="3" t="s">
        <v>8224</v>
      </c>
      <c r="H3474" s="3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3" t="s">
        <v>8271</v>
      </c>
      <c r="O3474" s="12">
        <f>E3474/D3474</f>
        <v>1.0205</v>
      </c>
      <c r="P3474" s="22">
        <f>IF(ISERROR(E3474/L3474),0,E3474/L3474)</f>
        <v>88.739130434782609</v>
      </c>
      <c r="Q3474" s="1" t="s">
        <v>8344</v>
      </c>
      <c r="R3474" s="39" t="s">
        <v>8345</v>
      </c>
      <c r="S3474" s="41">
        <f>(((J3474/60)/60)/24)+DATE(1970,1,1)</f>
        <v>41928.170497685183</v>
      </c>
      <c r="T3474" s="42">
        <f>(((I3474/60)/60)/24)+DATE(1970,1,1)</f>
        <v>41949.249305555553</v>
      </c>
    </row>
    <row r="3475" spans="1:20" customFormat="1" ht="43.5" x14ac:dyDescent="0.35">
      <c r="A3475" s="9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3" t="s">
        <v>8219</v>
      </c>
      <c r="G3475" s="3" t="s">
        <v>8224</v>
      </c>
      <c r="H3475" s="3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3" t="s">
        <v>8271</v>
      </c>
      <c r="O3475" s="12">
        <f>E3475/D3475</f>
        <v>1</v>
      </c>
      <c r="P3475" s="22">
        <f>IF(ISERROR(E3475/L3475),0,E3475/L3475)</f>
        <v>148.4848484848485</v>
      </c>
      <c r="Q3475" s="1" t="s">
        <v>8344</v>
      </c>
      <c r="R3475" s="39" t="s">
        <v>8345</v>
      </c>
      <c r="S3475" s="41">
        <f>(((J3475/60)/60)/24)+DATE(1970,1,1)</f>
        <v>42062.834444444445</v>
      </c>
      <c r="T3475" s="42">
        <f>(((I3475/60)/60)/24)+DATE(1970,1,1)</f>
        <v>42083.852083333331</v>
      </c>
    </row>
    <row r="3476" spans="1:20" customFormat="1" ht="43.5" x14ac:dyDescent="0.35">
      <c r="A3476" s="9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3" t="s">
        <v>8219</v>
      </c>
      <c r="G3476" s="3" t="s">
        <v>8225</v>
      </c>
      <c r="H3476" s="3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3" t="s">
        <v>8271</v>
      </c>
      <c r="O3476" s="12">
        <f>E3476/D3476</f>
        <v>1.01</v>
      </c>
      <c r="P3476" s="22">
        <f>IF(ISERROR(E3476/L3476),0,E3476/L3476)</f>
        <v>51.794871794871796</v>
      </c>
      <c r="Q3476" s="1" t="s">
        <v>8344</v>
      </c>
      <c r="R3476" s="39" t="s">
        <v>8345</v>
      </c>
      <c r="S3476" s="41">
        <f>(((J3476/60)/60)/24)+DATE(1970,1,1)</f>
        <v>42541.501516203702</v>
      </c>
      <c r="T3476" s="42">
        <f>(((I3476/60)/60)/24)+DATE(1970,1,1)</f>
        <v>42571.501516203702</v>
      </c>
    </row>
    <row r="3477" spans="1:20" customFormat="1" ht="43.5" x14ac:dyDescent="0.35">
      <c r="A3477" s="9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3" t="s">
        <v>8219</v>
      </c>
      <c r="G3477" s="3" t="s">
        <v>8225</v>
      </c>
      <c r="H3477" s="3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3" t="s">
        <v>8271</v>
      </c>
      <c r="O3477" s="12">
        <f>E3477/D3477</f>
        <v>1.1333333333333333</v>
      </c>
      <c r="P3477" s="22">
        <f>IF(ISERROR(E3477/L3477),0,E3477/L3477)</f>
        <v>20</v>
      </c>
      <c r="Q3477" s="1" t="s">
        <v>8344</v>
      </c>
      <c r="R3477" s="39" t="s">
        <v>8345</v>
      </c>
      <c r="S3477" s="41">
        <f>(((J3477/60)/60)/24)+DATE(1970,1,1)</f>
        <v>41918.880833333329</v>
      </c>
      <c r="T3477" s="42">
        <f>(((I3477/60)/60)/24)+DATE(1970,1,1)</f>
        <v>41946</v>
      </c>
    </row>
    <row r="3478" spans="1:20" customFormat="1" ht="43.5" x14ac:dyDescent="0.35">
      <c r="A3478" s="9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3" t="s">
        <v>8219</v>
      </c>
      <c r="G3478" s="3" t="s">
        <v>8224</v>
      </c>
      <c r="H3478" s="3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3" t="s">
        <v>8271</v>
      </c>
      <c r="O3478" s="12">
        <f>E3478/D3478</f>
        <v>1.04</v>
      </c>
      <c r="P3478" s="22">
        <f>IF(ISERROR(E3478/L3478),0,E3478/L3478)</f>
        <v>52</v>
      </c>
      <c r="Q3478" s="1" t="s">
        <v>8344</v>
      </c>
      <c r="R3478" s="39" t="s">
        <v>8345</v>
      </c>
      <c r="S3478" s="41">
        <f>(((J3478/60)/60)/24)+DATE(1970,1,1)</f>
        <v>41921.279976851853</v>
      </c>
      <c r="T3478" s="42">
        <f>(((I3478/60)/60)/24)+DATE(1970,1,1)</f>
        <v>41939.125</v>
      </c>
    </row>
    <row r="3479" spans="1:20" customFormat="1" ht="43.5" x14ac:dyDescent="0.35">
      <c r="A3479" s="9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3" t="s">
        <v>8219</v>
      </c>
      <c r="G3479" s="3" t="s">
        <v>8224</v>
      </c>
      <c r="H3479" s="3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3" t="s">
        <v>8271</v>
      </c>
      <c r="O3479" s="12">
        <f>E3479/D3479</f>
        <v>1.1533333333333333</v>
      </c>
      <c r="P3479" s="22">
        <f>IF(ISERROR(E3479/L3479),0,E3479/L3479)</f>
        <v>53.230769230769234</v>
      </c>
      <c r="Q3479" s="1" t="s">
        <v>8344</v>
      </c>
      <c r="R3479" s="39" t="s">
        <v>8345</v>
      </c>
      <c r="S3479" s="41">
        <f>(((J3479/60)/60)/24)+DATE(1970,1,1)</f>
        <v>42128.736608796295</v>
      </c>
      <c r="T3479" s="42">
        <f>(((I3479/60)/60)/24)+DATE(1970,1,1)</f>
        <v>42141.125</v>
      </c>
    </row>
    <row r="3480" spans="1:20" customFormat="1" ht="43.5" x14ac:dyDescent="0.35">
      <c r="A3480" s="9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3" t="s">
        <v>8219</v>
      </c>
      <c r="G3480" s="3" t="s">
        <v>8224</v>
      </c>
      <c r="H3480" s="3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3" t="s">
        <v>8271</v>
      </c>
      <c r="O3480" s="12">
        <f>E3480/D3480</f>
        <v>1.1285000000000001</v>
      </c>
      <c r="P3480" s="22">
        <f>IF(ISERROR(E3480/L3480),0,E3480/L3480)</f>
        <v>39.596491228070178</v>
      </c>
      <c r="Q3480" s="1" t="s">
        <v>8344</v>
      </c>
      <c r="R3480" s="39" t="s">
        <v>8345</v>
      </c>
      <c r="S3480" s="41">
        <f>(((J3480/60)/60)/24)+DATE(1970,1,1)</f>
        <v>42053.916921296302</v>
      </c>
      <c r="T3480" s="42">
        <f>(((I3480/60)/60)/24)+DATE(1970,1,1)</f>
        <v>42079.875</v>
      </c>
    </row>
    <row r="3481" spans="1:20" customFormat="1" ht="43.5" x14ac:dyDescent="0.35">
      <c r="A3481" s="9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3" t="s">
        <v>8219</v>
      </c>
      <c r="G3481" s="3" t="s">
        <v>8225</v>
      </c>
      <c r="H3481" s="3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3" t="s">
        <v>8271</v>
      </c>
      <c r="O3481" s="12">
        <f>E3481/D3481</f>
        <v>1.2786666666666666</v>
      </c>
      <c r="P3481" s="22">
        <f>IF(ISERROR(E3481/L3481),0,E3481/L3481)</f>
        <v>34.25</v>
      </c>
      <c r="Q3481" s="1" t="s">
        <v>8344</v>
      </c>
      <c r="R3481" s="39" t="s">
        <v>8345</v>
      </c>
      <c r="S3481" s="41">
        <f>(((J3481/60)/60)/24)+DATE(1970,1,1)</f>
        <v>41781.855092592588</v>
      </c>
      <c r="T3481" s="42">
        <f>(((I3481/60)/60)/24)+DATE(1970,1,1)</f>
        <v>41811.855092592588</v>
      </c>
    </row>
    <row r="3482" spans="1:20" customFormat="1" ht="43.5" x14ac:dyDescent="0.35">
      <c r="A3482" s="9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3" t="s">
        <v>8219</v>
      </c>
      <c r="G3482" s="3" t="s">
        <v>8224</v>
      </c>
      <c r="H3482" s="3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3" t="s">
        <v>8271</v>
      </c>
      <c r="O3482" s="12">
        <f>E3482/D3482</f>
        <v>1.4266666666666667</v>
      </c>
      <c r="P3482" s="22">
        <f>IF(ISERROR(E3482/L3482),0,E3482/L3482)</f>
        <v>164.61538461538461</v>
      </c>
      <c r="Q3482" s="1" t="s">
        <v>8344</v>
      </c>
      <c r="R3482" s="39" t="s">
        <v>8345</v>
      </c>
      <c r="S3482" s="41">
        <f>(((J3482/60)/60)/24)+DATE(1970,1,1)</f>
        <v>42171.317442129628</v>
      </c>
      <c r="T3482" s="42">
        <f>(((I3482/60)/60)/24)+DATE(1970,1,1)</f>
        <v>42195.875</v>
      </c>
    </row>
    <row r="3483" spans="1:20" customFormat="1" ht="43.5" x14ac:dyDescent="0.35">
      <c r="A3483" s="9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3" t="s">
        <v>8219</v>
      </c>
      <c r="G3483" s="3" t="s">
        <v>8226</v>
      </c>
      <c r="H3483" s="3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3" t="s">
        <v>8271</v>
      </c>
      <c r="O3483" s="12">
        <f>E3483/D3483</f>
        <v>1.1879999999999999</v>
      </c>
      <c r="P3483" s="22">
        <f>IF(ISERROR(E3483/L3483),0,E3483/L3483)</f>
        <v>125.05263157894737</v>
      </c>
      <c r="Q3483" s="1" t="s">
        <v>8344</v>
      </c>
      <c r="R3483" s="39" t="s">
        <v>8345</v>
      </c>
      <c r="S3483" s="41">
        <f>(((J3483/60)/60)/24)+DATE(1970,1,1)</f>
        <v>41989.24754629629</v>
      </c>
      <c r="T3483" s="42">
        <f>(((I3483/60)/60)/24)+DATE(1970,1,1)</f>
        <v>42006.24754629629</v>
      </c>
    </row>
    <row r="3484" spans="1:20" customFormat="1" ht="43.5" x14ac:dyDescent="0.35">
      <c r="A3484" s="9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3" t="s">
        <v>8219</v>
      </c>
      <c r="G3484" s="3" t="s">
        <v>8225</v>
      </c>
      <c r="H3484" s="3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3" t="s">
        <v>8271</v>
      </c>
      <c r="O3484" s="12">
        <f>E3484/D3484</f>
        <v>1.3833333333333333</v>
      </c>
      <c r="P3484" s="22">
        <f>IF(ISERROR(E3484/L3484),0,E3484/L3484)</f>
        <v>51.875</v>
      </c>
      <c r="Q3484" s="1" t="s">
        <v>8344</v>
      </c>
      <c r="R3484" s="39" t="s">
        <v>8345</v>
      </c>
      <c r="S3484" s="41">
        <f>(((J3484/60)/60)/24)+DATE(1970,1,1)</f>
        <v>41796.771597222221</v>
      </c>
      <c r="T3484" s="42">
        <f>(((I3484/60)/60)/24)+DATE(1970,1,1)</f>
        <v>41826.771597222221</v>
      </c>
    </row>
    <row r="3485" spans="1:20" customFormat="1" ht="43.5" x14ac:dyDescent="0.35">
      <c r="A3485" s="9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3" t="s">
        <v>8219</v>
      </c>
      <c r="G3485" s="3" t="s">
        <v>8224</v>
      </c>
      <c r="H3485" s="3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3" t="s">
        <v>8271</v>
      </c>
      <c r="O3485" s="12">
        <f>E3485/D3485</f>
        <v>1.599402985074627</v>
      </c>
      <c r="P3485" s="22">
        <f>IF(ISERROR(E3485/L3485),0,E3485/L3485)</f>
        <v>40.285714285714285</v>
      </c>
      <c r="Q3485" s="1" t="s">
        <v>8344</v>
      </c>
      <c r="R3485" s="39" t="s">
        <v>8345</v>
      </c>
      <c r="S3485" s="41">
        <f>(((J3485/60)/60)/24)+DATE(1970,1,1)</f>
        <v>41793.668761574074</v>
      </c>
      <c r="T3485" s="42">
        <f>(((I3485/60)/60)/24)+DATE(1970,1,1)</f>
        <v>41823.668761574074</v>
      </c>
    </row>
    <row r="3486" spans="1:20" customFormat="1" ht="43.5" x14ac:dyDescent="0.35">
      <c r="A3486" s="9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3" t="s">
        <v>8219</v>
      </c>
      <c r="G3486" s="3" t="s">
        <v>8224</v>
      </c>
      <c r="H3486" s="3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3" t="s">
        <v>8271</v>
      </c>
      <c r="O3486" s="12">
        <f>E3486/D3486</f>
        <v>1.1424000000000001</v>
      </c>
      <c r="P3486" s="22">
        <f>IF(ISERROR(E3486/L3486),0,E3486/L3486)</f>
        <v>64.909090909090907</v>
      </c>
      <c r="Q3486" s="1" t="s">
        <v>8344</v>
      </c>
      <c r="R3486" s="39" t="s">
        <v>8345</v>
      </c>
      <c r="S3486" s="41">
        <f>(((J3486/60)/60)/24)+DATE(1970,1,1)</f>
        <v>42506.760405092587</v>
      </c>
      <c r="T3486" s="42">
        <f>(((I3486/60)/60)/24)+DATE(1970,1,1)</f>
        <v>42536.760405092587</v>
      </c>
    </row>
    <row r="3487" spans="1:20" customFormat="1" ht="43.5" x14ac:dyDescent="0.35">
      <c r="A3487" s="9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3" t="s">
        <v>8219</v>
      </c>
      <c r="G3487" s="3" t="s">
        <v>8224</v>
      </c>
      <c r="H3487" s="3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3" t="s">
        <v>8271</v>
      </c>
      <c r="O3487" s="12">
        <f>E3487/D3487</f>
        <v>1.0060606060606061</v>
      </c>
      <c r="P3487" s="22">
        <f>IF(ISERROR(E3487/L3487),0,E3487/L3487)</f>
        <v>55.333333333333336</v>
      </c>
      <c r="Q3487" s="1" t="s">
        <v>8344</v>
      </c>
      <c r="R3487" s="39" t="s">
        <v>8345</v>
      </c>
      <c r="S3487" s="41">
        <f>(((J3487/60)/60)/24)+DATE(1970,1,1)</f>
        <v>42372.693055555559</v>
      </c>
      <c r="T3487" s="42">
        <f>(((I3487/60)/60)/24)+DATE(1970,1,1)</f>
        <v>42402.693055555559</v>
      </c>
    </row>
    <row r="3488" spans="1:20" customFormat="1" ht="43.5" x14ac:dyDescent="0.35">
      <c r="A3488" s="9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3" t="s">
        <v>8219</v>
      </c>
      <c r="G3488" s="3" t="s">
        <v>8224</v>
      </c>
      <c r="H3488" s="3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3" t="s">
        <v>8271</v>
      </c>
      <c r="O3488" s="12">
        <f>E3488/D3488</f>
        <v>1.552</v>
      </c>
      <c r="P3488" s="22">
        <f>IF(ISERROR(E3488/L3488),0,E3488/L3488)</f>
        <v>83.142857142857139</v>
      </c>
      <c r="Q3488" s="1" t="s">
        <v>8344</v>
      </c>
      <c r="R3488" s="39" t="s">
        <v>8345</v>
      </c>
      <c r="S3488" s="41">
        <f>(((J3488/60)/60)/24)+DATE(1970,1,1)</f>
        <v>42126.87501157407</v>
      </c>
      <c r="T3488" s="42">
        <f>(((I3488/60)/60)/24)+DATE(1970,1,1)</f>
        <v>42158.290972222225</v>
      </c>
    </row>
    <row r="3489" spans="1:20" customFormat="1" ht="43.5" x14ac:dyDescent="0.35">
      <c r="A3489" s="9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3" t="s">
        <v>8219</v>
      </c>
      <c r="G3489" s="3" t="s">
        <v>8225</v>
      </c>
      <c r="H3489" s="3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3" t="s">
        <v>8271</v>
      </c>
      <c r="O3489" s="12">
        <f>E3489/D3489</f>
        <v>1.2775000000000001</v>
      </c>
      <c r="P3489" s="22">
        <f>IF(ISERROR(E3489/L3489),0,E3489/L3489)</f>
        <v>38.712121212121211</v>
      </c>
      <c r="Q3489" s="1" t="s">
        <v>8344</v>
      </c>
      <c r="R3489" s="39" t="s">
        <v>8345</v>
      </c>
      <c r="S3489" s="41">
        <f>(((J3489/60)/60)/24)+DATE(1970,1,1)</f>
        <v>42149.940416666665</v>
      </c>
      <c r="T3489" s="42">
        <f>(((I3489/60)/60)/24)+DATE(1970,1,1)</f>
        <v>42179.940416666665</v>
      </c>
    </row>
    <row r="3490" spans="1:20" customFormat="1" ht="43.5" x14ac:dyDescent="0.35">
      <c r="A3490" s="9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3" t="s">
        <v>8219</v>
      </c>
      <c r="G3490" s="3" t="s">
        <v>8224</v>
      </c>
      <c r="H3490" s="3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3" t="s">
        <v>8271</v>
      </c>
      <c r="O3490" s="12">
        <f>E3490/D3490</f>
        <v>1.212</v>
      </c>
      <c r="P3490" s="22">
        <f>IF(ISERROR(E3490/L3490),0,E3490/L3490)</f>
        <v>125.37931034482759</v>
      </c>
      <c r="Q3490" s="1" t="s">
        <v>8344</v>
      </c>
      <c r="R3490" s="39" t="s">
        <v>8345</v>
      </c>
      <c r="S3490" s="41">
        <f>(((J3490/60)/60)/24)+DATE(1970,1,1)</f>
        <v>42087.768055555556</v>
      </c>
      <c r="T3490" s="42">
        <f>(((I3490/60)/60)/24)+DATE(1970,1,1)</f>
        <v>42111.666666666672</v>
      </c>
    </row>
    <row r="3491" spans="1:20" customFormat="1" ht="43.5" x14ac:dyDescent="0.35">
      <c r="A3491" s="9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3" t="s">
        <v>8219</v>
      </c>
      <c r="G3491" s="3" t="s">
        <v>8225</v>
      </c>
      <c r="H3491" s="3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3" t="s">
        <v>8271</v>
      </c>
      <c r="O3491" s="12">
        <f>E3491/D3491</f>
        <v>1.127</v>
      </c>
      <c r="P3491" s="22">
        <f>IF(ISERROR(E3491/L3491),0,E3491/L3491)</f>
        <v>78.263888888888886</v>
      </c>
      <c r="Q3491" s="1" t="s">
        <v>8344</v>
      </c>
      <c r="R3491" s="39" t="s">
        <v>8345</v>
      </c>
      <c r="S3491" s="41">
        <f>(((J3491/60)/60)/24)+DATE(1970,1,1)</f>
        <v>41753.635775462964</v>
      </c>
      <c r="T3491" s="42">
        <f>(((I3491/60)/60)/24)+DATE(1970,1,1)</f>
        <v>41783.875</v>
      </c>
    </row>
    <row r="3492" spans="1:20" customFormat="1" ht="43.5" x14ac:dyDescent="0.35">
      <c r="A3492" s="9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3" t="s">
        <v>8219</v>
      </c>
      <c r="G3492" s="3" t="s">
        <v>8224</v>
      </c>
      <c r="H3492" s="3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3" t="s">
        <v>8271</v>
      </c>
      <c r="O3492" s="12">
        <f>E3492/D3492</f>
        <v>1.2749999999999999</v>
      </c>
      <c r="P3492" s="22">
        <f>IF(ISERROR(E3492/L3492),0,E3492/L3492)</f>
        <v>47.222222222222221</v>
      </c>
      <c r="Q3492" s="1" t="s">
        <v>8344</v>
      </c>
      <c r="R3492" s="39" t="s">
        <v>8345</v>
      </c>
      <c r="S3492" s="41">
        <f>(((J3492/60)/60)/24)+DATE(1970,1,1)</f>
        <v>42443.802361111113</v>
      </c>
      <c r="T3492" s="42">
        <f>(((I3492/60)/60)/24)+DATE(1970,1,1)</f>
        <v>42473.802361111113</v>
      </c>
    </row>
    <row r="3493" spans="1:20" customFormat="1" ht="43.5" x14ac:dyDescent="0.35">
      <c r="A3493" s="9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3" t="s">
        <v>8219</v>
      </c>
      <c r="G3493" s="3" t="s">
        <v>8224</v>
      </c>
      <c r="H3493" s="3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3" t="s">
        <v>8271</v>
      </c>
      <c r="O3493" s="12">
        <f>E3493/D3493</f>
        <v>1.5820000000000001</v>
      </c>
      <c r="P3493" s="22">
        <f>IF(ISERROR(E3493/L3493),0,E3493/L3493)</f>
        <v>79.099999999999994</v>
      </c>
      <c r="Q3493" s="1" t="s">
        <v>8344</v>
      </c>
      <c r="R3493" s="39" t="s">
        <v>8345</v>
      </c>
      <c r="S3493" s="41">
        <f>(((J3493/60)/60)/24)+DATE(1970,1,1)</f>
        <v>42121.249814814815</v>
      </c>
      <c r="T3493" s="42">
        <f>(((I3493/60)/60)/24)+DATE(1970,1,1)</f>
        <v>42142.249814814815</v>
      </c>
    </row>
    <row r="3494" spans="1:20" customFormat="1" ht="43.5" x14ac:dyDescent="0.35">
      <c r="A3494" s="9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3" t="s">
        <v>8219</v>
      </c>
      <c r="G3494" s="3" t="s">
        <v>8224</v>
      </c>
      <c r="H3494" s="3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3" t="s">
        <v>8271</v>
      </c>
      <c r="O3494" s="12">
        <f>E3494/D3494</f>
        <v>1.0526894736842105</v>
      </c>
      <c r="P3494" s="22">
        <f>IF(ISERROR(E3494/L3494),0,E3494/L3494)</f>
        <v>114.29199999999999</v>
      </c>
      <c r="Q3494" s="1" t="s">
        <v>8344</v>
      </c>
      <c r="R3494" s="39" t="s">
        <v>8345</v>
      </c>
      <c r="S3494" s="41">
        <f>(((J3494/60)/60)/24)+DATE(1970,1,1)</f>
        <v>42268.009224537032</v>
      </c>
      <c r="T3494" s="42">
        <f>(((I3494/60)/60)/24)+DATE(1970,1,1)</f>
        <v>42303.009224537032</v>
      </c>
    </row>
    <row r="3495" spans="1:20" customFormat="1" ht="43.5" x14ac:dyDescent="0.35">
      <c r="A3495" s="9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3" t="s">
        <v>8219</v>
      </c>
      <c r="G3495" s="3" t="s">
        <v>8224</v>
      </c>
      <c r="H3495" s="3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3" t="s">
        <v>8271</v>
      </c>
      <c r="O3495" s="12">
        <f>E3495/D3495</f>
        <v>1</v>
      </c>
      <c r="P3495" s="22">
        <f>IF(ISERROR(E3495/L3495),0,E3495/L3495)</f>
        <v>51.724137931034484</v>
      </c>
      <c r="Q3495" s="1" t="s">
        <v>8344</v>
      </c>
      <c r="R3495" s="39" t="s">
        <v>8345</v>
      </c>
      <c r="S3495" s="41">
        <f>(((J3495/60)/60)/24)+DATE(1970,1,1)</f>
        <v>41848.866157407407</v>
      </c>
      <c r="T3495" s="42">
        <f>(((I3495/60)/60)/24)+DATE(1970,1,1)</f>
        <v>41868.21597222222</v>
      </c>
    </row>
    <row r="3496" spans="1:20" customFormat="1" ht="43.5" x14ac:dyDescent="0.35">
      <c r="A3496" s="9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3" t="s">
        <v>8219</v>
      </c>
      <c r="G3496" s="3" t="s">
        <v>8224</v>
      </c>
      <c r="H3496" s="3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3" t="s">
        <v>8271</v>
      </c>
      <c r="O3496" s="12">
        <f>E3496/D3496</f>
        <v>1</v>
      </c>
      <c r="P3496" s="22">
        <f>IF(ISERROR(E3496/L3496),0,E3496/L3496)</f>
        <v>30.76923076923077</v>
      </c>
      <c r="Q3496" s="1" t="s">
        <v>8344</v>
      </c>
      <c r="R3496" s="39" t="s">
        <v>8345</v>
      </c>
      <c r="S3496" s="41">
        <f>(((J3496/60)/60)/24)+DATE(1970,1,1)</f>
        <v>42689.214988425927</v>
      </c>
      <c r="T3496" s="42">
        <f>(((I3496/60)/60)/24)+DATE(1970,1,1)</f>
        <v>42700.25</v>
      </c>
    </row>
    <row r="3497" spans="1:20" customFormat="1" ht="43.5" x14ac:dyDescent="0.35">
      <c r="A3497" s="9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3" t="s">
        <v>8219</v>
      </c>
      <c r="G3497" s="3" t="s">
        <v>8229</v>
      </c>
      <c r="H3497" s="3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3" t="s">
        <v>8271</v>
      </c>
      <c r="O3497" s="12">
        <f>E3497/D3497</f>
        <v>1.0686</v>
      </c>
      <c r="P3497" s="22">
        <f>IF(ISERROR(E3497/L3497),0,E3497/L3497)</f>
        <v>74.208333333333329</v>
      </c>
      <c r="Q3497" s="1" t="s">
        <v>8344</v>
      </c>
      <c r="R3497" s="39" t="s">
        <v>8345</v>
      </c>
      <c r="S3497" s="41">
        <f>(((J3497/60)/60)/24)+DATE(1970,1,1)</f>
        <v>41915.762835648151</v>
      </c>
      <c r="T3497" s="42">
        <f>(((I3497/60)/60)/24)+DATE(1970,1,1)</f>
        <v>41944.720833333333</v>
      </c>
    </row>
    <row r="3498" spans="1:20" customFormat="1" ht="43.5" x14ac:dyDescent="0.35">
      <c r="A3498" s="9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3" t="s">
        <v>8219</v>
      </c>
      <c r="G3498" s="3" t="s">
        <v>8224</v>
      </c>
      <c r="H3498" s="3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3" t="s">
        <v>8271</v>
      </c>
      <c r="O3498" s="12">
        <f>E3498/D3498</f>
        <v>1.244</v>
      </c>
      <c r="P3498" s="22">
        <f>IF(ISERROR(E3498/L3498),0,E3498/L3498)</f>
        <v>47.846153846153847</v>
      </c>
      <c r="Q3498" s="1" t="s">
        <v>8344</v>
      </c>
      <c r="R3498" s="39" t="s">
        <v>8345</v>
      </c>
      <c r="S3498" s="41">
        <f>(((J3498/60)/60)/24)+DATE(1970,1,1)</f>
        <v>42584.846828703703</v>
      </c>
      <c r="T3498" s="42">
        <f>(((I3498/60)/60)/24)+DATE(1970,1,1)</f>
        <v>42624.846828703703</v>
      </c>
    </row>
    <row r="3499" spans="1:20" customFormat="1" ht="43.5" x14ac:dyDescent="0.35">
      <c r="A3499" s="9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3" t="s">
        <v>8219</v>
      </c>
      <c r="G3499" s="3" t="s">
        <v>8224</v>
      </c>
      <c r="H3499" s="3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3" t="s">
        <v>8271</v>
      </c>
      <c r="O3499" s="12">
        <f>E3499/D3499</f>
        <v>1.0870406189555126</v>
      </c>
      <c r="P3499" s="22">
        <f>IF(ISERROR(E3499/L3499),0,E3499/L3499)</f>
        <v>34.408163265306122</v>
      </c>
      <c r="Q3499" s="1" t="s">
        <v>8344</v>
      </c>
      <c r="R3499" s="39" t="s">
        <v>8345</v>
      </c>
      <c r="S3499" s="41">
        <f>(((J3499/60)/60)/24)+DATE(1970,1,1)</f>
        <v>42511.741944444439</v>
      </c>
      <c r="T3499" s="42">
        <f>(((I3499/60)/60)/24)+DATE(1970,1,1)</f>
        <v>42523.916666666672</v>
      </c>
    </row>
    <row r="3500" spans="1:20" customFormat="1" ht="43.5" x14ac:dyDescent="0.35">
      <c r="A3500" s="9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3" t="s">
        <v>8219</v>
      </c>
      <c r="G3500" s="3" t="s">
        <v>8229</v>
      </c>
      <c r="H3500" s="3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3" t="s">
        <v>8271</v>
      </c>
      <c r="O3500" s="12">
        <f>E3500/D3500</f>
        <v>1.0242424242424242</v>
      </c>
      <c r="P3500" s="22">
        <f>IF(ISERROR(E3500/L3500),0,E3500/L3500)</f>
        <v>40.238095238095241</v>
      </c>
      <c r="Q3500" s="1" t="s">
        <v>8344</v>
      </c>
      <c r="R3500" s="39" t="s">
        <v>8345</v>
      </c>
      <c r="S3500" s="41">
        <f>(((J3500/60)/60)/24)+DATE(1970,1,1)</f>
        <v>42459.15861111111</v>
      </c>
      <c r="T3500" s="42">
        <f>(((I3500/60)/60)/24)+DATE(1970,1,1)</f>
        <v>42518.905555555553</v>
      </c>
    </row>
    <row r="3501" spans="1:20" customFormat="1" ht="43.5" x14ac:dyDescent="0.35">
      <c r="A3501" s="9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3" t="s">
        <v>8219</v>
      </c>
      <c r="G3501" s="3" t="s">
        <v>8224</v>
      </c>
      <c r="H3501" s="3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3" t="s">
        <v>8271</v>
      </c>
      <c r="O3501" s="12">
        <f>E3501/D3501</f>
        <v>1.0549999999999999</v>
      </c>
      <c r="P3501" s="22">
        <f>IF(ISERROR(E3501/L3501),0,E3501/L3501)</f>
        <v>60.285714285714285</v>
      </c>
      <c r="Q3501" s="1" t="s">
        <v>8344</v>
      </c>
      <c r="R3501" s="39" t="s">
        <v>8345</v>
      </c>
      <c r="S3501" s="41">
        <f>(((J3501/60)/60)/24)+DATE(1970,1,1)</f>
        <v>42132.036168981482</v>
      </c>
      <c r="T3501" s="42">
        <f>(((I3501/60)/60)/24)+DATE(1970,1,1)</f>
        <v>42186.290972222225</v>
      </c>
    </row>
    <row r="3502" spans="1:20" customFormat="1" ht="43.5" x14ac:dyDescent="0.35">
      <c r="A3502" s="9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3" t="s">
        <v>8219</v>
      </c>
      <c r="G3502" s="3" t="s">
        <v>8224</v>
      </c>
      <c r="H3502" s="3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3" t="s">
        <v>8271</v>
      </c>
      <c r="O3502" s="12">
        <f>E3502/D3502</f>
        <v>1.0629999999999999</v>
      </c>
      <c r="P3502" s="22">
        <f>IF(ISERROR(E3502/L3502),0,E3502/L3502)</f>
        <v>25.30952380952381</v>
      </c>
      <c r="Q3502" s="1" t="s">
        <v>8344</v>
      </c>
      <c r="R3502" s="39" t="s">
        <v>8345</v>
      </c>
      <c r="S3502" s="41">
        <f>(((J3502/60)/60)/24)+DATE(1970,1,1)</f>
        <v>42419.91942129629</v>
      </c>
      <c r="T3502" s="42">
        <f>(((I3502/60)/60)/24)+DATE(1970,1,1)</f>
        <v>42436.207638888889</v>
      </c>
    </row>
    <row r="3503" spans="1:20" customFormat="1" ht="43.5" x14ac:dyDescent="0.35">
      <c r="A3503" s="9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3" t="s">
        <v>8219</v>
      </c>
      <c r="G3503" s="3" t="s">
        <v>8225</v>
      </c>
      <c r="H3503" s="3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3" t="s">
        <v>8271</v>
      </c>
      <c r="O3503" s="12">
        <f>E3503/D3503</f>
        <v>1.0066666666666666</v>
      </c>
      <c r="P3503" s="22">
        <f>IF(ISERROR(E3503/L3503),0,E3503/L3503)</f>
        <v>35.952380952380949</v>
      </c>
      <c r="Q3503" s="1" t="s">
        <v>8344</v>
      </c>
      <c r="R3503" s="39" t="s">
        <v>8345</v>
      </c>
      <c r="S3503" s="41">
        <f>(((J3503/60)/60)/24)+DATE(1970,1,1)</f>
        <v>42233.763831018514</v>
      </c>
      <c r="T3503" s="42">
        <f>(((I3503/60)/60)/24)+DATE(1970,1,1)</f>
        <v>42258.763831018514</v>
      </c>
    </row>
    <row r="3504" spans="1:20" customFormat="1" ht="43.5" x14ac:dyDescent="0.35">
      <c r="A3504" s="9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3" t="s">
        <v>8219</v>
      </c>
      <c r="G3504" s="3" t="s">
        <v>8224</v>
      </c>
      <c r="H3504" s="3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3" t="s">
        <v>8271</v>
      </c>
      <c r="O3504" s="12">
        <f>E3504/D3504</f>
        <v>1.054</v>
      </c>
      <c r="P3504" s="22">
        <f>IF(ISERROR(E3504/L3504),0,E3504/L3504)</f>
        <v>136</v>
      </c>
      <c r="Q3504" s="1" t="s">
        <v>8344</v>
      </c>
      <c r="R3504" s="39" t="s">
        <v>8345</v>
      </c>
      <c r="S3504" s="41">
        <f>(((J3504/60)/60)/24)+DATE(1970,1,1)</f>
        <v>42430.839398148149</v>
      </c>
      <c r="T3504" s="42">
        <f>(((I3504/60)/60)/24)+DATE(1970,1,1)</f>
        <v>42445.165972222225</v>
      </c>
    </row>
    <row r="3505" spans="1:20" customFormat="1" ht="43.5" x14ac:dyDescent="0.35">
      <c r="A3505" s="9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3" t="s">
        <v>8219</v>
      </c>
      <c r="G3505" s="3" t="s">
        <v>8225</v>
      </c>
      <c r="H3505" s="3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3" t="s">
        <v>8271</v>
      </c>
      <c r="O3505" s="12">
        <f>E3505/D3505</f>
        <v>1.0755999999999999</v>
      </c>
      <c r="P3505" s="22">
        <f>IF(ISERROR(E3505/L3505),0,E3505/L3505)</f>
        <v>70.763157894736835</v>
      </c>
      <c r="Q3505" s="1" t="s">
        <v>8344</v>
      </c>
      <c r="R3505" s="39" t="s">
        <v>8345</v>
      </c>
      <c r="S3505" s="41">
        <f>(((J3505/60)/60)/24)+DATE(1970,1,1)</f>
        <v>42545.478333333333</v>
      </c>
      <c r="T3505" s="42">
        <f>(((I3505/60)/60)/24)+DATE(1970,1,1)</f>
        <v>42575.478333333333</v>
      </c>
    </row>
    <row r="3506" spans="1:20" customFormat="1" ht="43.5" x14ac:dyDescent="0.35">
      <c r="A3506" s="9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3" t="s">
        <v>8219</v>
      </c>
      <c r="G3506" s="3" t="s">
        <v>8224</v>
      </c>
      <c r="H3506" s="3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3" t="s">
        <v>8271</v>
      </c>
      <c r="O3506" s="12">
        <f>E3506/D3506</f>
        <v>1</v>
      </c>
      <c r="P3506" s="22">
        <f>IF(ISERROR(E3506/L3506),0,E3506/L3506)</f>
        <v>125</v>
      </c>
      <c r="Q3506" s="1" t="s">
        <v>8344</v>
      </c>
      <c r="R3506" s="39" t="s">
        <v>8345</v>
      </c>
      <c r="S3506" s="41">
        <f>(((J3506/60)/60)/24)+DATE(1970,1,1)</f>
        <v>42297.748738425929</v>
      </c>
      <c r="T3506" s="42">
        <f>(((I3506/60)/60)/24)+DATE(1970,1,1)</f>
        <v>42327.790405092594</v>
      </c>
    </row>
    <row r="3507" spans="1:20" customFormat="1" ht="87" x14ac:dyDescent="0.35">
      <c r="A3507" s="9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3" t="s">
        <v>8219</v>
      </c>
      <c r="G3507" s="3" t="s">
        <v>8224</v>
      </c>
      <c r="H3507" s="3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3" t="s">
        <v>8271</v>
      </c>
      <c r="O3507" s="12">
        <f>E3507/D3507</f>
        <v>1.0376000000000001</v>
      </c>
      <c r="P3507" s="22">
        <f>IF(ISERROR(E3507/L3507),0,E3507/L3507)</f>
        <v>66.512820512820511</v>
      </c>
      <c r="Q3507" s="1" t="s">
        <v>8344</v>
      </c>
      <c r="R3507" s="39" t="s">
        <v>8345</v>
      </c>
      <c r="S3507" s="41">
        <f>(((J3507/60)/60)/24)+DATE(1970,1,1)</f>
        <v>41760.935706018521</v>
      </c>
      <c r="T3507" s="42">
        <f>(((I3507/60)/60)/24)+DATE(1970,1,1)</f>
        <v>41772.166666666664</v>
      </c>
    </row>
    <row r="3508" spans="1:20" customFormat="1" ht="43.5" x14ac:dyDescent="0.35">
      <c r="A3508" s="9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3" t="s">
        <v>8219</v>
      </c>
      <c r="G3508" s="3" t="s">
        <v>8224</v>
      </c>
      <c r="H3508" s="3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3" t="s">
        <v>8271</v>
      </c>
      <c r="O3508" s="12">
        <f>E3508/D3508</f>
        <v>1.0149999999999999</v>
      </c>
      <c r="P3508" s="22">
        <f>IF(ISERROR(E3508/L3508),0,E3508/L3508)</f>
        <v>105</v>
      </c>
      <c r="Q3508" s="1" t="s">
        <v>8344</v>
      </c>
      <c r="R3508" s="39" t="s">
        <v>8345</v>
      </c>
      <c r="S3508" s="41">
        <f>(((J3508/60)/60)/24)+DATE(1970,1,1)</f>
        <v>41829.734259259261</v>
      </c>
      <c r="T3508" s="42">
        <f>(((I3508/60)/60)/24)+DATE(1970,1,1)</f>
        <v>41874.734259259261</v>
      </c>
    </row>
    <row r="3509" spans="1:20" customFormat="1" ht="29" x14ac:dyDescent="0.35">
      <c r="A3509" s="9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3" t="s">
        <v>8219</v>
      </c>
      <c r="G3509" s="3" t="s">
        <v>8224</v>
      </c>
      <c r="H3509" s="3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3" t="s">
        <v>8271</v>
      </c>
      <c r="O3509" s="12">
        <f>E3509/D3509</f>
        <v>1.044</v>
      </c>
      <c r="P3509" s="22">
        <f>IF(ISERROR(E3509/L3509),0,E3509/L3509)</f>
        <v>145</v>
      </c>
      <c r="Q3509" s="1" t="s">
        <v>8344</v>
      </c>
      <c r="R3509" s="39" t="s">
        <v>8345</v>
      </c>
      <c r="S3509" s="41">
        <f>(((J3509/60)/60)/24)+DATE(1970,1,1)</f>
        <v>42491.92288194444</v>
      </c>
      <c r="T3509" s="42">
        <f>(((I3509/60)/60)/24)+DATE(1970,1,1)</f>
        <v>42521.92288194444</v>
      </c>
    </row>
    <row r="3510" spans="1:20" customFormat="1" ht="43.5" x14ac:dyDescent="0.35">
      <c r="A3510" s="9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3" t="s">
        <v>8219</v>
      </c>
      <c r="G3510" s="3" t="s">
        <v>8225</v>
      </c>
      <c r="H3510" s="3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3" t="s">
        <v>8271</v>
      </c>
      <c r="O3510" s="12">
        <f>E3510/D3510</f>
        <v>1.8</v>
      </c>
      <c r="P3510" s="22">
        <f>IF(ISERROR(E3510/L3510),0,E3510/L3510)</f>
        <v>12</v>
      </c>
      <c r="Q3510" s="1" t="s">
        <v>8344</v>
      </c>
      <c r="R3510" s="39" t="s">
        <v>8345</v>
      </c>
      <c r="S3510" s="41">
        <f>(((J3510/60)/60)/24)+DATE(1970,1,1)</f>
        <v>42477.729780092588</v>
      </c>
      <c r="T3510" s="42">
        <f>(((I3510/60)/60)/24)+DATE(1970,1,1)</f>
        <v>42500.875</v>
      </c>
    </row>
    <row r="3511" spans="1:20" customFormat="1" ht="43.5" x14ac:dyDescent="0.35">
      <c r="A3511" s="9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3" t="s">
        <v>8219</v>
      </c>
      <c r="G3511" s="3" t="s">
        <v>8224</v>
      </c>
      <c r="H3511" s="3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3" t="s">
        <v>8271</v>
      </c>
      <c r="O3511" s="12">
        <f>E3511/D3511</f>
        <v>1.0633333333333332</v>
      </c>
      <c r="P3511" s="22">
        <f>IF(ISERROR(E3511/L3511),0,E3511/L3511)</f>
        <v>96.666666666666671</v>
      </c>
      <c r="Q3511" s="1" t="s">
        <v>8344</v>
      </c>
      <c r="R3511" s="39" t="s">
        <v>8345</v>
      </c>
      <c r="S3511" s="41">
        <f>(((J3511/60)/60)/24)+DATE(1970,1,1)</f>
        <v>41950.859560185185</v>
      </c>
      <c r="T3511" s="42">
        <f>(((I3511/60)/60)/24)+DATE(1970,1,1)</f>
        <v>41964.204861111109</v>
      </c>
    </row>
    <row r="3512" spans="1:20" customFormat="1" ht="43.5" x14ac:dyDescent="0.35">
      <c r="A3512" s="9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3" t="s">
        <v>8219</v>
      </c>
      <c r="G3512" s="3" t="s">
        <v>8224</v>
      </c>
      <c r="H3512" s="3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3" t="s">
        <v>8271</v>
      </c>
      <c r="O3512" s="12">
        <f>E3512/D3512</f>
        <v>1.0055555555555555</v>
      </c>
      <c r="P3512" s="22">
        <f>IF(ISERROR(E3512/L3512),0,E3512/L3512)</f>
        <v>60.333333333333336</v>
      </c>
      <c r="Q3512" s="1" t="s">
        <v>8344</v>
      </c>
      <c r="R3512" s="39" t="s">
        <v>8345</v>
      </c>
      <c r="S3512" s="41">
        <f>(((J3512/60)/60)/24)+DATE(1970,1,1)</f>
        <v>41802.62090277778</v>
      </c>
      <c r="T3512" s="42">
        <f>(((I3512/60)/60)/24)+DATE(1970,1,1)</f>
        <v>41822.62090277778</v>
      </c>
    </row>
    <row r="3513" spans="1:20" customFormat="1" ht="29" x14ac:dyDescent="0.35">
      <c r="A3513" s="9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3" t="s">
        <v>8219</v>
      </c>
      <c r="G3513" s="3" t="s">
        <v>8225</v>
      </c>
      <c r="H3513" s="3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3" t="s">
        <v>8271</v>
      </c>
      <c r="O3513" s="12">
        <f>E3513/D3513</f>
        <v>1.012</v>
      </c>
      <c r="P3513" s="22">
        <f>IF(ISERROR(E3513/L3513),0,E3513/L3513)</f>
        <v>79.89473684210526</v>
      </c>
      <c r="Q3513" s="1" t="s">
        <v>8344</v>
      </c>
      <c r="R3513" s="39" t="s">
        <v>8345</v>
      </c>
      <c r="S3513" s="41">
        <f>(((J3513/60)/60)/24)+DATE(1970,1,1)</f>
        <v>41927.873784722222</v>
      </c>
      <c r="T3513" s="42">
        <f>(((I3513/60)/60)/24)+DATE(1970,1,1)</f>
        <v>41950.770833333336</v>
      </c>
    </row>
    <row r="3514" spans="1:20" customFormat="1" ht="43.5" x14ac:dyDescent="0.35">
      <c r="A3514" s="9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3" t="s">
        <v>8219</v>
      </c>
      <c r="G3514" s="3" t="s">
        <v>8225</v>
      </c>
      <c r="H3514" s="3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3" t="s">
        <v>8271</v>
      </c>
      <c r="O3514" s="12">
        <f>E3514/D3514</f>
        <v>1</v>
      </c>
      <c r="P3514" s="22">
        <f>IF(ISERROR(E3514/L3514),0,E3514/L3514)</f>
        <v>58.823529411764703</v>
      </c>
      <c r="Q3514" s="1" t="s">
        <v>8344</v>
      </c>
      <c r="R3514" s="39" t="s">
        <v>8345</v>
      </c>
      <c r="S3514" s="41">
        <f>(((J3514/60)/60)/24)+DATE(1970,1,1)</f>
        <v>42057.536944444444</v>
      </c>
      <c r="T3514" s="42">
        <f>(((I3514/60)/60)/24)+DATE(1970,1,1)</f>
        <v>42117.49527777778</v>
      </c>
    </row>
    <row r="3515" spans="1:20" customFormat="1" ht="43.5" x14ac:dyDescent="0.35">
      <c r="A3515" s="9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3" t="s">
        <v>8219</v>
      </c>
      <c r="G3515" s="3" t="s">
        <v>8224</v>
      </c>
      <c r="H3515" s="3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3" t="s">
        <v>8271</v>
      </c>
      <c r="O3515" s="12">
        <f>E3515/D3515</f>
        <v>1.1839285714285714</v>
      </c>
      <c r="P3515" s="22">
        <f>IF(ISERROR(E3515/L3515),0,E3515/L3515)</f>
        <v>75.340909090909093</v>
      </c>
      <c r="Q3515" s="1" t="s">
        <v>8344</v>
      </c>
      <c r="R3515" s="39" t="s">
        <v>8345</v>
      </c>
      <c r="S3515" s="41">
        <f>(((J3515/60)/60)/24)+DATE(1970,1,1)</f>
        <v>41781.096203703702</v>
      </c>
      <c r="T3515" s="42">
        <f>(((I3515/60)/60)/24)+DATE(1970,1,1)</f>
        <v>41794.207638888889</v>
      </c>
    </row>
    <row r="3516" spans="1:20" customFormat="1" ht="43.5" x14ac:dyDescent="0.35">
      <c r="A3516" s="9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3" t="s">
        <v>8219</v>
      </c>
      <c r="G3516" s="3" t="s">
        <v>8224</v>
      </c>
      <c r="H3516" s="3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3" t="s">
        <v>8271</v>
      </c>
      <c r="O3516" s="12">
        <f>E3516/D3516</f>
        <v>1.1000000000000001</v>
      </c>
      <c r="P3516" s="22">
        <f>IF(ISERROR(E3516/L3516),0,E3516/L3516)</f>
        <v>55</v>
      </c>
      <c r="Q3516" s="1" t="s">
        <v>8344</v>
      </c>
      <c r="R3516" s="39" t="s">
        <v>8345</v>
      </c>
      <c r="S3516" s="41">
        <f>(((J3516/60)/60)/24)+DATE(1970,1,1)</f>
        <v>42020.846666666665</v>
      </c>
      <c r="T3516" s="42">
        <f>(((I3516/60)/60)/24)+DATE(1970,1,1)</f>
        <v>42037.207638888889</v>
      </c>
    </row>
    <row r="3517" spans="1:20" customFormat="1" ht="43.5" x14ac:dyDescent="0.35">
      <c r="A3517" s="9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3" t="s">
        <v>8219</v>
      </c>
      <c r="G3517" s="3" t="s">
        <v>8224</v>
      </c>
      <c r="H3517" s="3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3" t="s">
        <v>8271</v>
      </c>
      <c r="O3517" s="12">
        <f>E3517/D3517</f>
        <v>1.0266666666666666</v>
      </c>
      <c r="P3517" s="22">
        <f>IF(ISERROR(E3517/L3517),0,E3517/L3517)</f>
        <v>66.956521739130437</v>
      </c>
      <c r="Q3517" s="1" t="s">
        <v>8344</v>
      </c>
      <c r="R3517" s="39" t="s">
        <v>8345</v>
      </c>
      <c r="S3517" s="41">
        <f>(((J3517/60)/60)/24)+DATE(1970,1,1)</f>
        <v>42125.772812499999</v>
      </c>
      <c r="T3517" s="42">
        <f>(((I3517/60)/60)/24)+DATE(1970,1,1)</f>
        <v>42155.772812499999</v>
      </c>
    </row>
    <row r="3518" spans="1:20" customFormat="1" ht="43.5" x14ac:dyDescent="0.35">
      <c r="A3518" s="9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3" t="s">
        <v>8219</v>
      </c>
      <c r="G3518" s="3" t="s">
        <v>8224</v>
      </c>
      <c r="H3518" s="3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3" t="s">
        <v>8271</v>
      </c>
      <c r="O3518" s="12">
        <f>E3518/D3518</f>
        <v>1</v>
      </c>
      <c r="P3518" s="22">
        <f>IF(ISERROR(E3518/L3518),0,E3518/L3518)</f>
        <v>227.27272727272728</v>
      </c>
      <c r="Q3518" s="1" t="s">
        <v>8344</v>
      </c>
      <c r="R3518" s="39" t="s">
        <v>8345</v>
      </c>
      <c r="S3518" s="41">
        <f>(((J3518/60)/60)/24)+DATE(1970,1,1)</f>
        <v>41856.010069444441</v>
      </c>
      <c r="T3518" s="42">
        <f>(((I3518/60)/60)/24)+DATE(1970,1,1)</f>
        <v>41890.125</v>
      </c>
    </row>
    <row r="3519" spans="1:20" customFormat="1" ht="43.5" x14ac:dyDescent="0.35">
      <c r="A3519" s="9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3" t="s">
        <v>8219</v>
      </c>
      <c r="G3519" s="3" t="s">
        <v>8225</v>
      </c>
      <c r="H3519" s="3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3" t="s">
        <v>8271</v>
      </c>
      <c r="O3519" s="12">
        <f>E3519/D3519</f>
        <v>1</v>
      </c>
      <c r="P3519" s="22">
        <f>IF(ISERROR(E3519/L3519),0,E3519/L3519)</f>
        <v>307.69230769230768</v>
      </c>
      <c r="Q3519" s="1" t="s">
        <v>8344</v>
      </c>
      <c r="R3519" s="39" t="s">
        <v>8345</v>
      </c>
      <c r="S3519" s="41">
        <f>(((J3519/60)/60)/24)+DATE(1970,1,1)</f>
        <v>41794.817523148151</v>
      </c>
      <c r="T3519" s="42">
        <f>(((I3519/60)/60)/24)+DATE(1970,1,1)</f>
        <v>41824.458333333336</v>
      </c>
    </row>
    <row r="3520" spans="1:20" customFormat="1" ht="43.5" x14ac:dyDescent="0.35">
      <c r="A3520" s="9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3" t="s">
        <v>8219</v>
      </c>
      <c r="G3520" s="3" t="s">
        <v>8224</v>
      </c>
      <c r="H3520" s="3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3" t="s">
        <v>8271</v>
      </c>
      <c r="O3520" s="12">
        <f>E3520/D3520</f>
        <v>1.10046</v>
      </c>
      <c r="P3520" s="22">
        <f>IF(ISERROR(E3520/L3520),0,E3520/L3520)</f>
        <v>50.020909090909093</v>
      </c>
      <c r="Q3520" s="1" t="s">
        <v>8344</v>
      </c>
      <c r="R3520" s="39" t="s">
        <v>8345</v>
      </c>
      <c r="S3520" s="41">
        <f>(((J3520/60)/60)/24)+DATE(1970,1,1)</f>
        <v>41893.783553240741</v>
      </c>
      <c r="T3520" s="42">
        <f>(((I3520/60)/60)/24)+DATE(1970,1,1)</f>
        <v>41914.597916666666</v>
      </c>
    </row>
    <row r="3521" spans="1:20" customFormat="1" ht="29" x14ac:dyDescent="0.35">
      <c r="A3521" s="9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3" t="s">
        <v>8219</v>
      </c>
      <c r="G3521" s="3" t="s">
        <v>8225</v>
      </c>
      <c r="H3521" s="3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3" t="s">
        <v>8271</v>
      </c>
      <c r="O3521" s="12">
        <f>E3521/D3521</f>
        <v>1.0135000000000001</v>
      </c>
      <c r="P3521" s="22">
        <f>IF(ISERROR(E3521/L3521),0,E3521/L3521)</f>
        <v>72.392857142857139</v>
      </c>
      <c r="Q3521" s="1" t="s">
        <v>8344</v>
      </c>
      <c r="R3521" s="39" t="s">
        <v>8345</v>
      </c>
      <c r="S3521" s="41">
        <f>(((J3521/60)/60)/24)+DATE(1970,1,1)</f>
        <v>42037.598958333328</v>
      </c>
      <c r="T3521" s="42">
        <f>(((I3521/60)/60)/24)+DATE(1970,1,1)</f>
        <v>42067.598958333328</v>
      </c>
    </row>
    <row r="3522" spans="1:20" customFormat="1" ht="29" x14ac:dyDescent="0.35">
      <c r="A3522" s="9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3" t="s">
        <v>8219</v>
      </c>
      <c r="G3522" s="3" t="s">
        <v>8225</v>
      </c>
      <c r="H3522" s="3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3" t="s">
        <v>8271</v>
      </c>
      <c r="O3522" s="12">
        <f>E3522/D3522</f>
        <v>1.0075000000000001</v>
      </c>
      <c r="P3522" s="22">
        <f>IF(ISERROR(E3522/L3522),0,E3522/L3522)</f>
        <v>95.952380952380949</v>
      </c>
      <c r="Q3522" s="1" t="s">
        <v>8344</v>
      </c>
      <c r="R3522" s="39" t="s">
        <v>8345</v>
      </c>
      <c r="S3522" s="41">
        <f>(((J3522/60)/60)/24)+DATE(1970,1,1)</f>
        <v>42227.824212962965</v>
      </c>
      <c r="T3522" s="42">
        <f>(((I3522/60)/60)/24)+DATE(1970,1,1)</f>
        <v>42253.57430555555</v>
      </c>
    </row>
    <row r="3523" spans="1:20" customFormat="1" ht="43.5" x14ac:dyDescent="0.35">
      <c r="A3523" s="9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3" t="s">
        <v>8219</v>
      </c>
      <c r="G3523" s="3" t="s">
        <v>8224</v>
      </c>
      <c r="H3523" s="3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3" t="s">
        <v>8271</v>
      </c>
      <c r="O3523" s="12">
        <f>E3523/D3523</f>
        <v>1.6942857142857144</v>
      </c>
      <c r="P3523" s="22">
        <f>IF(ISERROR(E3523/L3523),0,E3523/L3523)</f>
        <v>45.615384615384613</v>
      </c>
      <c r="Q3523" s="1" t="s">
        <v>8344</v>
      </c>
      <c r="R3523" s="39" t="s">
        <v>8345</v>
      </c>
      <c r="S3523" s="41">
        <f>(((J3523/60)/60)/24)+DATE(1970,1,1)</f>
        <v>41881.361342592594</v>
      </c>
      <c r="T3523" s="42">
        <f>(((I3523/60)/60)/24)+DATE(1970,1,1)</f>
        <v>41911.361342592594</v>
      </c>
    </row>
    <row r="3524" spans="1:20" customFormat="1" ht="43.5" x14ac:dyDescent="0.35">
      <c r="A3524" s="9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3" t="s">
        <v>8219</v>
      </c>
      <c r="G3524" s="3" t="s">
        <v>8225</v>
      </c>
      <c r="H3524" s="3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3" t="s">
        <v>8271</v>
      </c>
      <c r="O3524" s="12">
        <f>E3524/D3524</f>
        <v>1</v>
      </c>
      <c r="P3524" s="22">
        <f>IF(ISERROR(E3524/L3524),0,E3524/L3524)</f>
        <v>41.029411764705884</v>
      </c>
      <c r="Q3524" s="1" t="s">
        <v>8344</v>
      </c>
      <c r="R3524" s="39" t="s">
        <v>8345</v>
      </c>
      <c r="S3524" s="41">
        <f>(((J3524/60)/60)/24)+DATE(1970,1,1)</f>
        <v>42234.789884259255</v>
      </c>
      <c r="T3524" s="42">
        <f>(((I3524/60)/60)/24)+DATE(1970,1,1)</f>
        <v>42262.420833333337</v>
      </c>
    </row>
    <row r="3525" spans="1:20" customFormat="1" ht="43.5" x14ac:dyDescent="0.35">
      <c r="A3525" s="9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3" t="s">
        <v>8219</v>
      </c>
      <c r="G3525" s="3" t="s">
        <v>8225</v>
      </c>
      <c r="H3525" s="3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3" t="s">
        <v>8271</v>
      </c>
      <c r="O3525" s="12">
        <f>E3525/D3525</f>
        <v>1.1365000000000001</v>
      </c>
      <c r="P3525" s="22">
        <f>IF(ISERROR(E3525/L3525),0,E3525/L3525)</f>
        <v>56.825000000000003</v>
      </c>
      <c r="Q3525" s="1" t="s">
        <v>8344</v>
      </c>
      <c r="R3525" s="39" t="s">
        <v>8345</v>
      </c>
      <c r="S3525" s="41">
        <f>(((J3525/60)/60)/24)+DATE(1970,1,1)</f>
        <v>42581.397546296299</v>
      </c>
      <c r="T3525" s="42">
        <f>(((I3525/60)/60)/24)+DATE(1970,1,1)</f>
        <v>42638.958333333328</v>
      </c>
    </row>
    <row r="3526" spans="1:20" customFormat="1" ht="43.5" x14ac:dyDescent="0.35">
      <c r="A3526" s="9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3" t="s">
        <v>8219</v>
      </c>
      <c r="G3526" s="3" t="s">
        <v>8224</v>
      </c>
      <c r="H3526" s="3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3" t="s">
        <v>8271</v>
      </c>
      <c r="O3526" s="12">
        <f>E3526/D3526</f>
        <v>1.0156000000000001</v>
      </c>
      <c r="P3526" s="22">
        <f>IF(ISERROR(E3526/L3526),0,E3526/L3526)</f>
        <v>137.24324324324326</v>
      </c>
      <c r="Q3526" s="1" t="s">
        <v>8344</v>
      </c>
      <c r="R3526" s="39" t="s">
        <v>8345</v>
      </c>
      <c r="S3526" s="41">
        <f>(((J3526/60)/60)/24)+DATE(1970,1,1)</f>
        <v>41880.76357638889</v>
      </c>
      <c r="T3526" s="42">
        <f>(((I3526/60)/60)/24)+DATE(1970,1,1)</f>
        <v>41895.166666666664</v>
      </c>
    </row>
    <row r="3527" spans="1:20" customFormat="1" ht="43.5" x14ac:dyDescent="0.35">
      <c r="A3527" s="9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3" t="s">
        <v>8219</v>
      </c>
      <c r="G3527" s="3" t="s">
        <v>8224</v>
      </c>
      <c r="H3527" s="3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3" t="s">
        <v>8271</v>
      </c>
      <c r="O3527" s="12">
        <f>E3527/D3527</f>
        <v>1.06</v>
      </c>
      <c r="P3527" s="22">
        <f>IF(ISERROR(E3527/L3527),0,E3527/L3527)</f>
        <v>75.714285714285708</v>
      </c>
      <c r="Q3527" s="1" t="s">
        <v>8344</v>
      </c>
      <c r="R3527" s="39" t="s">
        <v>8345</v>
      </c>
      <c r="S3527" s="41">
        <f>(((J3527/60)/60)/24)+DATE(1970,1,1)</f>
        <v>42214.6956712963</v>
      </c>
      <c r="T3527" s="42">
        <f>(((I3527/60)/60)/24)+DATE(1970,1,1)</f>
        <v>42225.666666666672</v>
      </c>
    </row>
    <row r="3528" spans="1:20" customFormat="1" ht="43.5" x14ac:dyDescent="0.35">
      <c r="A3528" s="9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3" t="s">
        <v>8219</v>
      </c>
      <c r="G3528" s="3" t="s">
        <v>8224</v>
      </c>
      <c r="H3528" s="3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3" t="s">
        <v>8271</v>
      </c>
      <c r="O3528" s="12">
        <f>E3528/D3528</f>
        <v>1.02</v>
      </c>
      <c r="P3528" s="22">
        <f>IF(ISERROR(E3528/L3528),0,E3528/L3528)</f>
        <v>99</v>
      </c>
      <c r="Q3528" s="1" t="s">
        <v>8344</v>
      </c>
      <c r="R3528" s="39" t="s">
        <v>8345</v>
      </c>
      <c r="S3528" s="41">
        <f>(((J3528/60)/60)/24)+DATE(1970,1,1)</f>
        <v>42460.335312499999</v>
      </c>
      <c r="T3528" s="42">
        <f>(((I3528/60)/60)/24)+DATE(1970,1,1)</f>
        <v>42488.249305555553</v>
      </c>
    </row>
    <row r="3529" spans="1:20" customFormat="1" ht="43.5" x14ac:dyDescent="0.35">
      <c r="A3529" s="9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3" t="s">
        <v>8219</v>
      </c>
      <c r="G3529" s="3" t="s">
        <v>8224</v>
      </c>
      <c r="H3529" s="3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3" t="s">
        <v>8271</v>
      </c>
      <c r="O3529" s="12">
        <f>E3529/D3529</f>
        <v>1.1691666666666667</v>
      </c>
      <c r="P3529" s="22">
        <f>IF(ISERROR(E3529/L3529),0,E3529/L3529)</f>
        <v>81.569767441860463</v>
      </c>
      <c r="Q3529" s="1" t="s">
        <v>8344</v>
      </c>
      <c r="R3529" s="39" t="s">
        <v>8345</v>
      </c>
      <c r="S3529" s="41">
        <f>(((J3529/60)/60)/24)+DATE(1970,1,1)</f>
        <v>42167.023206018523</v>
      </c>
      <c r="T3529" s="42">
        <f>(((I3529/60)/60)/24)+DATE(1970,1,1)</f>
        <v>42196.165972222225</v>
      </c>
    </row>
    <row r="3530" spans="1:20" customFormat="1" ht="43.5" x14ac:dyDescent="0.35">
      <c r="A3530" s="9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3" t="s">
        <v>8219</v>
      </c>
      <c r="G3530" s="3" t="s">
        <v>8225</v>
      </c>
      <c r="H3530" s="3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3" t="s">
        <v>8271</v>
      </c>
      <c r="O3530" s="12">
        <f>E3530/D3530</f>
        <v>1.0115151515151515</v>
      </c>
      <c r="P3530" s="22">
        <f>IF(ISERROR(E3530/L3530),0,E3530/L3530)</f>
        <v>45.108108108108105</v>
      </c>
      <c r="Q3530" s="1" t="s">
        <v>8344</v>
      </c>
      <c r="R3530" s="39" t="s">
        <v>8345</v>
      </c>
      <c r="S3530" s="41">
        <f>(((J3530/60)/60)/24)+DATE(1970,1,1)</f>
        <v>42733.50136574074</v>
      </c>
      <c r="T3530" s="42">
        <f>(((I3530/60)/60)/24)+DATE(1970,1,1)</f>
        <v>42753.50136574074</v>
      </c>
    </row>
    <row r="3531" spans="1:20" customFormat="1" ht="43.5" x14ac:dyDescent="0.35">
      <c r="A3531" s="9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3" t="s">
        <v>8219</v>
      </c>
      <c r="G3531" s="3" t="s">
        <v>8224</v>
      </c>
      <c r="H3531" s="3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3" t="s">
        <v>8271</v>
      </c>
      <c r="O3531" s="12">
        <f>E3531/D3531</f>
        <v>1.32</v>
      </c>
      <c r="P3531" s="22">
        <f>IF(ISERROR(E3531/L3531),0,E3531/L3531)</f>
        <v>36.666666666666664</v>
      </c>
      <c r="Q3531" s="1" t="s">
        <v>8344</v>
      </c>
      <c r="R3531" s="39" t="s">
        <v>8345</v>
      </c>
      <c r="S3531" s="41">
        <f>(((J3531/60)/60)/24)+DATE(1970,1,1)</f>
        <v>42177.761782407411</v>
      </c>
      <c r="T3531" s="42">
        <f>(((I3531/60)/60)/24)+DATE(1970,1,1)</f>
        <v>42198.041666666672</v>
      </c>
    </row>
    <row r="3532" spans="1:20" customFormat="1" ht="43.5" x14ac:dyDescent="0.35">
      <c r="A3532" s="9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3" t="s">
        <v>8219</v>
      </c>
      <c r="G3532" s="3" t="s">
        <v>8225</v>
      </c>
      <c r="H3532" s="3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3" t="s">
        <v>8271</v>
      </c>
      <c r="O3532" s="12">
        <f>E3532/D3532</f>
        <v>1</v>
      </c>
      <c r="P3532" s="22">
        <f>IF(ISERROR(E3532/L3532),0,E3532/L3532)</f>
        <v>125</v>
      </c>
      <c r="Q3532" s="1" t="s">
        <v>8344</v>
      </c>
      <c r="R3532" s="39" t="s">
        <v>8345</v>
      </c>
      <c r="S3532" s="41">
        <f>(((J3532/60)/60)/24)+DATE(1970,1,1)</f>
        <v>42442.623344907406</v>
      </c>
      <c r="T3532" s="42">
        <f>(((I3532/60)/60)/24)+DATE(1970,1,1)</f>
        <v>42470.833333333328</v>
      </c>
    </row>
    <row r="3533" spans="1:20" customFormat="1" x14ac:dyDescent="0.35">
      <c r="A3533" s="9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3" t="s">
        <v>8219</v>
      </c>
      <c r="G3533" s="3" t="s">
        <v>8224</v>
      </c>
      <c r="H3533" s="3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3" t="s">
        <v>8271</v>
      </c>
      <c r="O3533" s="12">
        <f>E3533/D3533</f>
        <v>1.28</v>
      </c>
      <c r="P3533" s="22">
        <f>IF(ISERROR(E3533/L3533),0,E3533/L3533)</f>
        <v>49.230769230769234</v>
      </c>
      <c r="Q3533" s="1" t="s">
        <v>8344</v>
      </c>
      <c r="R3533" s="39" t="s">
        <v>8345</v>
      </c>
      <c r="S3533" s="41">
        <f>(((J3533/60)/60)/24)+DATE(1970,1,1)</f>
        <v>42521.654328703706</v>
      </c>
      <c r="T3533" s="42">
        <f>(((I3533/60)/60)/24)+DATE(1970,1,1)</f>
        <v>42551.654328703706</v>
      </c>
    </row>
    <row r="3534" spans="1:20" customFormat="1" ht="43.5" x14ac:dyDescent="0.35">
      <c r="A3534" s="9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3" t="s">
        <v>8219</v>
      </c>
      <c r="G3534" s="3" t="s">
        <v>8224</v>
      </c>
      <c r="H3534" s="3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3" t="s">
        <v>8271</v>
      </c>
      <c r="O3534" s="12">
        <f>E3534/D3534</f>
        <v>1.1895833333333334</v>
      </c>
      <c r="P3534" s="22">
        <f>IF(ISERROR(E3534/L3534),0,E3534/L3534)</f>
        <v>42.296296296296298</v>
      </c>
      <c r="Q3534" s="1" t="s">
        <v>8344</v>
      </c>
      <c r="R3534" s="39" t="s">
        <v>8345</v>
      </c>
      <c r="S3534" s="41">
        <f>(((J3534/60)/60)/24)+DATE(1970,1,1)</f>
        <v>41884.599849537037</v>
      </c>
      <c r="T3534" s="42">
        <f>(((I3534/60)/60)/24)+DATE(1970,1,1)</f>
        <v>41900.165972222225</v>
      </c>
    </row>
    <row r="3535" spans="1:20" customFormat="1" ht="43.5" x14ac:dyDescent="0.35">
      <c r="A3535" s="9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3" t="s">
        <v>8219</v>
      </c>
      <c r="G3535" s="3" t="s">
        <v>8224</v>
      </c>
      <c r="H3535" s="3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3" t="s">
        <v>8271</v>
      </c>
      <c r="O3535" s="12">
        <f>E3535/D3535</f>
        <v>1.262</v>
      </c>
      <c r="P3535" s="22">
        <f>IF(ISERROR(E3535/L3535),0,E3535/L3535)</f>
        <v>78.875</v>
      </c>
      <c r="Q3535" s="1" t="s">
        <v>8344</v>
      </c>
      <c r="R3535" s="39" t="s">
        <v>8345</v>
      </c>
      <c r="S3535" s="41">
        <f>(((J3535/60)/60)/24)+DATE(1970,1,1)</f>
        <v>42289.761192129634</v>
      </c>
      <c r="T3535" s="42">
        <f>(((I3535/60)/60)/24)+DATE(1970,1,1)</f>
        <v>42319.802858796291</v>
      </c>
    </row>
    <row r="3536" spans="1:20" customFormat="1" ht="29" x14ac:dyDescent="0.35">
      <c r="A3536" s="9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3" t="s">
        <v>8219</v>
      </c>
      <c r="G3536" s="3" t="s">
        <v>8224</v>
      </c>
      <c r="H3536" s="3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3" t="s">
        <v>8271</v>
      </c>
      <c r="O3536" s="12">
        <f>E3536/D3536</f>
        <v>1.5620000000000001</v>
      </c>
      <c r="P3536" s="22">
        <f>IF(ISERROR(E3536/L3536),0,E3536/L3536)</f>
        <v>38.284313725490193</v>
      </c>
      <c r="Q3536" s="1" t="s">
        <v>8344</v>
      </c>
      <c r="R3536" s="39" t="s">
        <v>8345</v>
      </c>
      <c r="S3536" s="41">
        <f>(((J3536/60)/60)/24)+DATE(1970,1,1)</f>
        <v>42243.6252662037</v>
      </c>
      <c r="T3536" s="42">
        <f>(((I3536/60)/60)/24)+DATE(1970,1,1)</f>
        <v>42278.6252662037</v>
      </c>
    </row>
    <row r="3537" spans="1:20" customFormat="1" ht="43.5" x14ac:dyDescent="0.35">
      <c r="A3537" s="9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3" t="s">
        <v>8219</v>
      </c>
      <c r="G3537" s="3" t="s">
        <v>8225</v>
      </c>
      <c r="H3537" s="3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3" t="s">
        <v>8271</v>
      </c>
      <c r="O3537" s="12">
        <f>E3537/D3537</f>
        <v>1.0315000000000001</v>
      </c>
      <c r="P3537" s="22">
        <f>IF(ISERROR(E3537/L3537),0,E3537/L3537)</f>
        <v>44.847826086956523</v>
      </c>
      <c r="Q3537" s="1" t="s">
        <v>8344</v>
      </c>
      <c r="R3537" s="39" t="s">
        <v>8345</v>
      </c>
      <c r="S3537" s="41">
        <f>(((J3537/60)/60)/24)+DATE(1970,1,1)</f>
        <v>42248.640162037031</v>
      </c>
      <c r="T3537" s="42">
        <f>(((I3537/60)/60)/24)+DATE(1970,1,1)</f>
        <v>42279.75</v>
      </c>
    </row>
    <row r="3538" spans="1:20" customFormat="1" ht="43.5" x14ac:dyDescent="0.35">
      <c r="A3538" s="9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3" t="s">
        <v>8219</v>
      </c>
      <c r="G3538" s="3" t="s">
        <v>8225</v>
      </c>
      <c r="H3538" s="3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3" t="s">
        <v>8271</v>
      </c>
      <c r="O3538" s="12">
        <f>E3538/D3538</f>
        <v>1.5333333333333334</v>
      </c>
      <c r="P3538" s="22">
        <f>IF(ISERROR(E3538/L3538),0,E3538/L3538)</f>
        <v>13.529411764705882</v>
      </c>
      <c r="Q3538" s="1" t="s">
        <v>8344</v>
      </c>
      <c r="R3538" s="39" t="s">
        <v>8345</v>
      </c>
      <c r="S3538" s="41">
        <f>(((J3538/60)/60)/24)+DATE(1970,1,1)</f>
        <v>42328.727141203708</v>
      </c>
      <c r="T3538" s="42">
        <f>(((I3538/60)/60)/24)+DATE(1970,1,1)</f>
        <v>42358.499305555553</v>
      </c>
    </row>
    <row r="3539" spans="1:20" customFormat="1" ht="43.5" x14ac:dyDescent="0.35">
      <c r="A3539" s="9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3" t="s">
        <v>8219</v>
      </c>
      <c r="G3539" s="3" t="s">
        <v>8229</v>
      </c>
      <c r="H3539" s="3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3" t="s">
        <v>8271</v>
      </c>
      <c r="O3539" s="12">
        <f>E3539/D3539</f>
        <v>1.8044444444444445</v>
      </c>
      <c r="P3539" s="22">
        <f>IF(ISERROR(E3539/L3539),0,E3539/L3539)</f>
        <v>43.5</v>
      </c>
      <c r="Q3539" s="1" t="s">
        <v>8344</v>
      </c>
      <c r="R3539" s="39" t="s">
        <v>8345</v>
      </c>
      <c r="S3539" s="41">
        <f>(((J3539/60)/60)/24)+DATE(1970,1,1)</f>
        <v>41923.354351851849</v>
      </c>
      <c r="T3539" s="42">
        <f>(((I3539/60)/60)/24)+DATE(1970,1,1)</f>
        <v>41960.332638888889</v>
      </c>
    </row>
    <row r="3540" spans="1:20" customFormat="1" ht="43.5" x14ac:dyDescent="0.35">
      <c r="A3540" s="9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3" t="s">
        <v>8219</v>
      </c>
      <c r="G3540" s="3" t="s">
        <v>8225</v>
      </c>
      <c r="H3540" s="3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3" t="s">
        <v>8271</v>
      </c>
      <c r="O3540" s="12">
        <f>E3540/D3540</f>
        <v>1.2845</v>
      </c>
      <c r="P3540" s="22">
        <f>IF(ISERROR(E3540/L3540),0,E3540/L3540)</f>
        <v>30.951807228915662</v>
      </c>
      <c r="Q3540" s="1" t="s">
        <v>8344</v>
      </c>
      <c r="R3540" s="39" t="s">
        <v>8345</v>
      </c>
      <c r="S3540" s="41">
        <f>(((J3540/60)/60)/24)+DATE(1970,1,1)</f>
        <v>42571.420601851853</v>
      </c>
      <c r="T3540" s="42">
        <f>(((I3540/60)/60)/24)+DATE(1970,1,1)</f>
        <v>42599.420601851853</v>
      </c>
    </row>
    <row r="3541" spans="1:20" customFormat="1" ht="43.5" x14ac:dyDescent="0.35">
      <c r="A3541" s="9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3" t="s">
        <v>8219</v>
      </c>
      <c r="G3541" s="3" t="s">
        <v>8224</v>
      </c>
      <c r="H3541" s="3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3" t="s">
        <v>8271</v>
      </c>
      <c r="O3541" s="12">
        <f>E3541/D3541</f>
        <v>1.1966666666666668</v>
      </c>
      <c r="P3541" s="22">
        <f>IF(ISERROR(E3541/L3541),0,E3541/L3541)</f>
        <v>55.230769230769234</v>
      </c>
      <c r="Q3541" s="1" t="s">
        <v>8344</v>
      </c>
      <c r="R3541" s="39" t="s">
        <v>8345</v>
      </c>
      <c r="S3541" s="41">
        <f>(((J3541/60)/60)/24)+DATE(1970,1,1)</f>
        <v>42600.756041666667</v>
      </c>
      <c r="T3541" s="42">
        <f>(((I3541/60)/60)/24)+DATE(1970,1,1)</f>
        <v>42621.756041666667</v>
      </c>
    </row>
    <row r="3542" spans="1:20" customFormat="1" ht="43.5" x14ac:dyDescent="0.35">
      <c r="A3542" s="9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3" t="s">
        <v>8219</v>
      </c>
      <c r="G3542" s="3" t="s">
        <v>8225</v>
      </c>
      <c r="H3542" s="3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3" t="s">
        <v>8271</v>
      </c>
      <c r="O3542" s="12">
        <f>E3542/D3542</f>
        <v>1.23</v>
      </c>
      <c r="P3542" s="22">
        <f>IF(ISERROR(E3542/L3542),0,E3542/L3542)</f>
        <v>46.125</v>
      </c>
      <c r="Q3542" s="1" t="s">
        <v>8344</v>
      </c>
      <c r="R3542" s="39" t="s">
        <v>8345</v>
      </c>
      <c r="S3542" s="41">
        <f>(((J3542/60)/60)/24)+DATE(1970,1,1)</f>
        <v>42517.003368055557</v>
      </c>
      <c r="T3542" s="42">
        <f>(((I3542/60)/60)/24)+DATE(1970,1,1)</f>
        <v>42547.003368055557</v>
      </c>
    </row>
    <row r="3543" spans="1:20" customFormat="1" ht="43.5" x14ac:dyDescent="0.35">
      <c r="A3543" s="9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3" t="s">
        <v>8219</v>
      </c>
      <c r="G3543" s="3" t="s">
        <v>8225</v>
      </c>
      <c r="H3543" s="3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3" t="s">
        <v>8271</v>
      </c>
      <c r="O3543" s="12">
        <f>E3543/D3543</f>
        <v>1.05</v>
      </c>
      <c r="P3543" s="22">
        <f>IF(ISERROR(E3543/L3543),0,E3543/L3543)</f>
        <v>39.375</v>
      </c>
      <c r="Q3543" s="1" t="s">
        <v>8344</v>
      </c>
      <c r="R3543" s="39" t="s">
        <v>8345</v>
      </c>
      <c r="S3543" s="41">
        <f>(((J3543/60)/60)/24)+DATE(1970,1,1)</f>
        <v>42222.730034722219</v>
      </c>
      <c r="T3543" s="42">
        <f>(((I3543/60)/60)/24)+DATE(1970,1,1)</f>
        <v>42247.730034722219</v>
      </c>
    </row>
    <row r="3544" spans="1:20" customFormat="1" ht="43.5" x14ac:dyDescent="0.35">
      <c r="A3544" s="9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3" t="s">
        <v>8219</v>
      </c>
      <c r="G3544" s="3" t="s">
        <v>8224</v>
      </c>
      <c r="H3544" s="3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3" t="s">
        <v>8271</v>
      </c>
      <c r="O3544" s="12">
        <f>E3544/D3544</f>
        <v>1.0223636363636364</v>
      </c>
      <c r="P3544" s="22">
        <f>IF(ISERROR(E3544/L3544),0,E3544/L3544)</f>
        <v>66.152941176470591</v>
      </c>
      <c r="Q3544" s="1" t="s">
        <v>8344</v>
      </c>
      <c r="R3544" s="39" t="s">
        <v>8345</v>
      </c>
      <c r="S3544" s="41">
        <f>(((J3544/60)/60)/24)+DATE(1970,1,1)</f>
        <v>41829.599791666667</v>
      </c>
      <c r="T3544" s="42">
        <f>(((I3544/60)/60)/24)+DATE(1970,1,1)</f>
        <v>41889.599791666667</v>
      </c>
    </row>
    <row r="3545" spans="1:20" customFormat="1" ht="29" x14ac:dyDescent="0.35">
      <c r="A3545" s="9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3" t="s">
        <v>8219</v>
      </c>
      <c r="G3545" s="3" t="s">
        <v>8236</v>
      </c>
      <c r="H3545" s="3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3" t="s">
        <v>8271</v>
      </c>
      <c r="O3545" s="12">
        <f>E3545/D3545</f>
        <v>1.0466666666666666</v>
      </c>
      <c r="P3545" s="22">
        <f>IF(ISERROR(E3545/L3545),0,E3545/L3545)</f>
        <v>54.137931034482762</v>
      </c>
      <c r="Q3545" s="1" t="s">
        <v>8344</v>
      </c>
      <c r="R3545" s="39" t="s">
        <v>8345</v>
      </c>
      <c r="S3545" s="41">
        <f>(((J3545/60)/60)/24)+DATE(1970,1,1)</f>
        <v>42150.755312499998</v>
      </c>
      <c r="T3545" s="42">
        <f>(((I3545/60)/60)/24)+DATE(1970,1,1)</f>
        <v>42180.755312499998</v>
      </c>
    </row>
    <row r="3546" spans="1:20" customFormat="1" ht="29" x14ac:dyDescent="0.35">
      <c r="A3546" s="9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3" t="s">
        <v>8219</v>
      </c>
      <c r="G3546" s="3" t="s">
        <v>8224</v>
      </c>
      <c r="H3546" s="3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3" t="s">
        <v>8271</v>
      </c>
      <c r="O3546" s="12">
        <f>E3546/D3546</f>
        <v>1</v>
      </c>
      <c r="P3546" s="22">
        <f>IF(ISERROR(E3546/L3546),0,E3546/L3546)</f>
        <v>104.16666666666667</v>
      </c>
      <c r="Q3546" s="1" t="s">
        <v>8344</v>
      </c>
      <c r="R3546" s="39" t="s">
        <v>8345</v>
      </c>
      <c r="S3546" s="41">
        <f>(((J3546/60)/60)/24)+DATE(1970,1,1)</f>
        <v>42040.831678240742</v>
      </c>
      <c r="T3546" s="42">
        <f>(((I3546/60)/60)/24)+DATE(1970,1,1)</f>
        <v>42070.831678240742</v>
      </c>
    </row>
    <row r="3547" spans="1:20" customFormat="1" ht="43.5" x14ac:dyDescent="0.35">
      <c r="A3547" s="9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3" t="s">
        <v>8219</v>
      </c>
      <c r="G3547" s="3" t="s">
        <v>8224</v>
      </c>
      <c r="H3547" s="3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3" t="s">
        <v>8271</v>
      </c>
      <c r="O3547" s="12">
        <f>E3547/D3547</f>
        <v>1.004</v>
      </c>
      <c r="P3547" s="22">
        <f>IF(ISERROR(E3547/L3547),0,E3547/L3547)</f>
        <v>31.375</v>
      </c>
      <c r="Q3547" s="1" t="s">
        <v>8344</v>
      </c>
      <c r="R3547" s="39" t="s">
        <v>8345</v>
      </c>
      <c r="S3547" s="41">
        <f>(((J3547/60)/60)/24)+DATE(1970,1,1)</f>
        <v>42075.807395833333</v>
      </c>
      <c r="T3547" s="42">
        <f>(((I3547/60)/60)/24)+DATE(1970,1,1)</f>
        <v>42105.807395833333</v>
      </c>
    </row>
    <row r="3548" spans="1:20" customFormat="1" ht="43.5" x14ac:dyDescent="0.35">
      <c r="A3548" s="9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3" t="s">
        <v>8219</v>
      </c>
      <c r="G3548" s="3" t="s">
        <v>8224</v>
      </c>
      <c r="H3548" s="3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3" t="s">
        <v>8271</v>
      </c>
      <c r="O3548" s="12">
        <f>E3548/D3548</f>
        <v>1.0227272727272727</v>
      </c>
      <c r="P3548" s="22">
        <f>IF(ISERROR(E3548/L3548),0,E3548/L3548)</f>
        <v>59.210526315789473</v>
      </c>
      <c r="Q3548" s="1" t="s">
        <v>8344</v>
      </c>
      <c r="R3548" s="39" t="s">
        <v>8345</v>
      </c>
      <c r="S3548" s="41">
        <f>(((J3548/60)/60)/24)+DATE(1970,1,1)</f>
        <v>42073.660694444443</v>
      </c>
      <c r="T3548" s="42">
        <f>(((I3548/60)/60)/24)+DATE(1970,1,1)</f>
        <v>42095.165972222225</v>
      </c>
    </row>
    <row r="3549" spans="1:20" customFormat="1" ht="43.5" x14ac:dyDescent="0.35">
      <c r="A3549" s="9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3" t="s">
        <v>8219</v>
      </c>
      <c r="G3549" s="3" t="s">
        <v>8224</v>
      </c>
      <c r="H3549" s="3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3" t="s">
        <v>8271</v>
      </c>
      <c r="O3549" s="12">
        <f>E3549/D3549</f>
        <v>1.1440928571428572</v>
      </c>
      <c r="P3549" s="22">
        <f>IF(ISERROR(E3549/L3549),0,E3549/L3549)</f>
        <v>119.17633928571429</v>
      </c>
      <c r="Q3549" s="1" t="s">
        <v>8344</v>
      </c>
      <c r="R3549" s="39" t="s">
        <v>8345</v>
      </c>
      <c r="S3549" s="41">
        <f>(((J3549/60)/60)/24)+DATE(1970,1,1)</f>
        <v>42480.078715277778</v>
      </c>
      <c r="T3549" s="42">
        <f>(((I3549/60)/60)/24)+DATE(1970,1,1)</f>
        <v>42504.165972222225</v>
      </c>
    </row>
    <row r="3550" spans="1:20" customFormat="1" ht="43.5" x14ac:dyDescent="0.35">
      <c r="A3550" s="9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3" t="s">
        <v>8219</v>
      </c>
      <c r="G3550" s="3" t="s">
        <v>8224</v>
      </c>
      <c r="H3550" s="3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3" t="s">
        <v>8271</v>
      </c>
      <c r="O3550" s="12">
        <f>E3550/D3550</f>
        <v>1.019047619047619</v>
      </c>
      <c r="P3550" s="22">
        <f>IF(ISERROR(E3550/L3550),0,E3550/L3550)</f>
        <v>164.61538461538461</v>
      </c>
      <c r="Q3550" s="1" t="s">
        <v>8344</v>
      </c>
      <c r="R3550" s="39" t="s">
        <v>8345</v>
      </c>
      <c r="S3550" s="41">
        <f>(((J3550/60)/60)/24)+DATE(1970,1,1)</f>
        <v>42411.942291666666</v>
      </c>
      <c r="T3550" s="42">
        <f>(((I3550/60)/60)/24)+DATE(1970,1,1)</f>
        <v>42434.041666666672</v>
      </c>
    </row>
    <row r="3551" spans="1:20" customFormat="1" ht="43.5" x14ac:dyDescent="0.35">
      <c r="A3551" s="9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3" t="s">
        <v>8219</v>
      </c>
      <c r="G3551" s="3" t="s">
        <v>8225</v>
      </c>
      <c r="H3551" s="3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3" t="s">
        <v>8271</v>
      </c>
      <c r="O3551" s="12">
        <f>E3551/D3551</f>
        <v>1.02</v>
      </c>
      <c r="P3551" s="22">
        <f>IF(ISERROR(E3551/L3551),0,E3551/L3551)</f>
        <v>24.285714285714285</v>
      </c>
      <c r="Q3551" s="1" t="s">
        <v>8344</v>
      </c>
      <c r="R3551" s="39" t="s">
        <v>8345</v>
      </c>
      <c r="S3551" s="41">
        <f>(((J3551/60)/60)/24)+DATE(1970,1,1)</f>
        <v>42223.394363425927</v>
      </c>
      <c r="T3551" s="42">
        <f>(((I3551/60)/60)/24)+DATE(1970,1,1)</f>
        <v>42251.394363425927</v>
      </c>
    </row>
    <row r="3552" spans="1:20" customFormat="1" ht="43.5" x14ac:dyDescent="0.35">
      <c r="A3552" s="9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3" t="s">
        <v>8219</v>
      </c>
      <c r="G3552" s="3" t="s">
        <v>8225</v>
      </c>
      <c r="H3552" s="3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3" t="s">
        <v>8271</v>
      </c>
      <c r="O3552" s="12">
        <f>E3552/D3552</f>
        <v>1.048</v>
      </c>
      <c r="P3552" s="22">
        <f>IF(ISERROR(E3552/L3552),0,E3552/L3552)</f>
        <v>40.9375</v>
      </c>
      <c r="Q3552" s="1" t="s">
        <v>8344</v>
      </c>
      <c r="R3552" s="39" t="s">
        <v>8345</v>
      </c>
      <c r="S3552" s="41">
        <f>(((J3552/60)/60)/24)+DATE(1970,1,1)</f>
        <v>42462.893495370372</v>
      </c>
      <c r="T3552" s="42">
        <f>(((I3552/60)/60)/24)+DATE(1970,1,1)</f>
        <v>42492.893495370372</v>
      </c>
    </row>
    <row r="3553" spans="1:20" customFormat="1" ht="43.5" x14ac:dyDescent="0.35">
      <c r="A3553" s="9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3" t="s">
        <v>8219</v>
      </c>
      <c r="G3553" s="3" t="s">
        <v>8224</v>
      </c>
      <c r="H3553" s="3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3" t="s">
        <v>8271</v>
      </c>
      <c r="O3553" s="12">
        <f>E3553/D3553</f>
        <v>1.0183333333333333</v>
      </c>
      <c r="P3553" s="22">
        <f>IF(ISERROR(E3553/L3553),0,E3553/L3553)</f>
        <v>61.1</v>
      </c>
      <c r="Q3553" s="1" t="s">
        <v>8344</v>
      </c>
      <c r="R3553" s="39" t="s">
        <v>8345</v>
      </c>
      <c r="S3553" s="41">
        <f>(((J3553/60)/60)/24)+DATE(1970,1,1)</f>
        <v>41753.515856481477</v>
      </c>
      <c r="T3553" s="42">
        <f>(((I3553/60)/60)/24)+DATE(1970,1,1)</f>
        <v>41781.921527777777</v>
      </c>
    </row>
    <row r="3554" spans="1:20" customFormat="1" ht="43.5" x14ac:dyDescent="0.35">
      <c r="A3554" s="9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3" t="s">
        <v>8219</v>
      </c>
      <c r="G3554" s="3" t="s">
        <v>8225</v>
      </c>
      <c r="H3554" s="3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3" t="s">
        <v>8271</v>
      </c>
      <c r="O3554" s="12">
        <f>E3554/D3554</f>
        <v>1</v>
      </c>
      <c r="P3554" s="22">
        <f>IF(ISERROR(E3554/L3554),0,E3554/L3554)</f>
        <v>38.65</v>
      </c>
      <c r="Q3554" s="1" t="s">
        <v>8344</v>
      </c>
      <c r="R3554" s="39" t="s">
        <v>8345</v>
      </c>
      <c r="S3554" s="41">
        <f>(((J3554/60)/60)/24)+DATE(1970,1,1)</f>
        <v>41788.587083333332</v>
      </c>
      <c r="T3554" s="42">
        <f>(((I3554/60)/60)/24)+DATE(1970,1,1)</f>
        <v>41818.587083333332</v>
      </c>
    </row>
    <row r="3555" spans="1:20" customFormat="1" ht="43.5" x14ac:dyDescent="0.35">
      <c r="A3555" s="9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3" t="s">
        <v>8219</v>
      </c>
      <c r="G3555" s="3" t="s">
        <v>8224</v>
      </c>
      <c r="H3555" s="3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3" t="s">
        <v>8271</v>
      </c>
      <c r="O3555" s="12">
        <f>E3555/D3555</f>
        <v>1.0627272727272727</v>
      </c>
      <c r="P3555" s="22">
        <f>IF(ISERROR(E3555/L3555),0,E3555/L3555)</f>
        <v>56.20192307692308</v>
      </c>
      <c r="Q3555" s="1" t="s">
        <v>8344</v>
      </c>
      <c r="R3555" s="39" t="s">
        <v>8345</v>
      </c>
      <c r="S3555" s="41">
        <f>(((J3555/60)/60)/24)+DATE(1970,1,1)</f>
        <v>42196.028703703705</v>
      </c>
      <c r="T3555" s="42">
        <f>(((I3555/60)/60)/24)+DATE(1970,1,1)</f>
        <v>42228</v>
      </c>
    </row>
    <row r="3556" spans="1:20" customFormat="1" ht="43.5" x14ac:dyDescent="0.35">
      <c r="A3556" s="9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3" t="s">
        <v>8219</v>
      </c>
      <c r="G3556" s="3" t="s">
        <v>8224</v>
      </c>
      <c r="H3556" s="3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3" t="s">
        <v>8271</v>
      </c>
      <c r="O3556" s="12">
        <f>E3556/D3556</f>
        <v>1.1342219999999998</v>
      </c>
      <c r="P3556" s="22">
        <f>IF(ISERROR(E3556/L3556),0,E3556/L3556)</f>
        <v>107.00207547169811</v>
      </c>
      <c r="Q3556" s="1" t="s">
        <v>8344</v>
      </c>
      <c r="R3556" s="39" t="s">
        <v>8345</v>
      </c>
      <c r="S3556" s="41">
        <f>(((J3556/60)/60)/24)+DATE(1970,1,1)</f>
        <v>42016.050451388888</v>
      </c>
      <c r="T3556" s="42">
        <f>(((I3556/60)/60)/24)+DATE(1970,1,1)</f>
        <v>42046.708333333328</v>
      </c>
    </row>
    <row r="3557" spans="1:20" customFormat="1" ht="43.5" x14ac:dyDescent="0.35">
      <c r="A3557" s="9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3" t="s">
        <v>8219</v>
      </c>
      <c r="G3557" s="3" t="s">
        <v>8237</v>
      </c>
      <c r="H3557" s="3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3" t="s">
        <v>8271</v>
      </c>
      <c r="O3557" s="12">
        <f>E3557/D3557</f>
        <v>1</v>
      </c>
      <c r="P3557" s="22">
        <f>IF(ISERROR(E3557/L3557),0,E3557/L3557)</f>
        <v>171.42857142857142</v>
      </c>
      <c r="Q3557" s="1" t="s">
        <v>8344</v>
      </c>
      <c r="R3557" s="39" t="s">
        <v>8345</v>
      </c>
      <c r="S3557" s="41">
        <f>(((J3557/60)/60)/24)+DATE(1970,1,1)</f>
        <v>42661.442060185189</v>
      </c>
      <c r="T3557" s="42">
        <f>(((I3557/60)/60)/24)+DATE(1970,1,1)</f>
        <v>42691.483726851846</v>
      </c>
    </row>
    <row r="3558" spans="1:20" customFormat="1" ht="43.5" x14ac:dyDescent="0.35">
      <c r="A3558" s="9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3" t="s">
        <v>8219</v>
      </c>
      <c r="G3558" s="3" t="s">
        <v>8225</v>
      </c>
      <c r="H3558" s="3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3" t="s">
        <v>8271</v>
      </c>
      <c r="O3558" s="12">
        <f>E3558/D3558</f>
        <v>1.0045454545454546</v>
      </c>
      <c r="P3558" s="22">
        <f>IF(ISERROR(E3558/L3558),0,E3558/L3558)</f>
        <v>110.5</v>
      </c>
      <c r="Q3558" s="1" t="s">
        <v>8344</v>
      </c>
      <c r="R3558" s="39" t="s">
        <v>8345</v>
      </c>
      <c r="S3558" s="41">
        <f>(((J3558/60)/60)/24)+DATE(1970,1,1)</f>
        <v>41808.649583333332</v>
      </c>
      <c r="T3558" s="42">
        <f>(((I3558/60)/60)/24)+DATE(1970,1,1)</f>
        <v>41868.649583333332</v>
      </c>
    </row>
    <row r="3559" spans="1:20" customFormat="1" ht="43.5" x14ac:dyDescent="0.35">
      <c r="A3559" s="9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3" t="s">
        <v>8219</v>
      </c>
      <c r="G3559" s="3" t="s">
        <v>8224</v>
      </c>
      <c r="H3559" s="3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3" t="s">
        <v>8271</v>
      </c>
      <c r="O3559" s="12">
        <f>E3559/D3559</f>
        <v>1.0003599999999999</v>
      </c>
      <c r="P3559" s="22">
        <f>IF(ISERROR(E3559/L3559),0,E3559/L3559)</f>
        <v>179.27598566308242</v>
      </c>
      <c r="Q3559" s="1" t="s">
        <v>8344</v>
      </c>
      <c r="R3559" s="39" t="s">
        <v>8345</v>
      </c>
      <c r="S3559" s="41">
        <f>(((J3559/60)/60)/24)+DATE(1970,1,1)</f>
        <v>41730.276747685188</v>
      </c>
      <c r="T3559" s="42">
        <f>(((I3559/60)/60)/24)+DATE(1970,1,1)</f>
        <v>41764.276747685188</v>
      </c>
    </row>
    <row r="3560" spans="1:20" customFormat="1" ht="43.5" x14ac:dyDescent="0.35">
      <c r="A3560" s="9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3" t="s">
        <v>8219</v>
      </c>
      <c r="G3560" s="3" t="s">
        <v>8225</v>
      </c>
      <c r="H3560" s="3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3" t="s">
        <v>8271</v>
      </c>
      <c r="O3560" s="12">
        <f>E3560/D3560</f>
        <v>1.44</v>
      </c>
      <c r="P3560" s="22">
        <f>IF(ISERROR(E3560/L3560),0,E3560/L3560)</f>
        <v>22.90909090909091</v>
      </c>
      <c r="Q3560" s="1" t="s">
        <v>8344</v>
      </c>
      <c r="R3560" s="39" t="s">
        <v>8345</v>
      </c>
      <c r="S3560" s="41">
        <f>(((J3560/60)/60)/24)+DATE(1970,1,1)</f>
        <v>42139.816840277781</v>
      </c>
      <c r="T3560" s="42">
        <f>(((I3560/60)/60)/24)+DATE(1970,1,1)</f>
        <v>42181.875</v>
      </c>
    </row>
    <row r="3561" spans="1:20" customFormat="1" ht="43.5" x14ac:dyDescent="0.35">
      <c r="A3561" s="9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3" t="s">
        <v>8219</v>
      </c>
      <c r="G3561" s="3" t="s">
        <v>8226</v>
      </c>
      <c r="H3561" s="3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3" t="s">
        <v>8271</v>
      </c>
      <c r="O3561" s="12">
        <f>E3561/D3561</f>
        <v>1.0349999999999999</v>
      </c>
      <c r="P3561" s="22">
        <f>IF(ISERROR(E3561/L3561),0,E3561/L3561)</f>
        <v>43.125</v>
      </c>
      <c r="Q3561" s="1" t="s">
        <v>8344</v>
      </c>
      <c r="R3561" s="39" t="s">
        <v>8345</v>
      </c>
      <c r="S3561" s="41">
        <f>(((J3561/60)/60)/24)+DATE(1970,1,1)</f>
        <v>42194.096157407403</v>
      </c>
      <c r="T3561" s="42">
        <f>(((I3561/60)/60)/24)+DATE(1970,1,1)</f>
        <v>42216.373611111107</v>
      </c>
    </row>
    <row r="3562" spans="1:20" customFormat="1" ht="43.5" x14ac:dyDescent="0.35">
      <c r="A3562" s="9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3" t="s">
        <v>8219</v>
      </c>
      <c r="G3562" s="3" t="s">
        <v>8229</v>
      </c>
      <c r="H3562" s="3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3" t="s">
        <v>8271</v>
      </c>
      <c r="O3562" s="12">
        <f>E3562/D3562</f>
        <v>1.0843750000000001</v>
      </c>
      <c r="P3562" s="22">
        <f>IF(ISERROR(E3562/L3562),0,E3562/L3562)</f>
        <v>46.891891891891895</v>
      </c>
      <c r="Q3562" s="1" t="s">
        <v>8344</v>
      </c>
      <c r="R3562" s="39" t="s">
        <v>8345</v>
      </c>
      <c r="S3562" s="41">
        <f>(((J3562/60)/60)/24)+DATE(1970,1,1)</f>
        <v>42115.889652777783</v>
      </c>
      <c r="T3562" s="42">
        <f>(((I3562/60)/60)/24)+DATE(1970,1,1)</f>
        <v>42151.114583333328</v>
      </c>
    </row>
    <row r="3563" spans="1:20" customFormat="1" ht="101.5" x14ac:dyDescent="0.35">
      <c r="A3563" s="9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3" t="s">
        <v>8219</v>
      </c>
      <c r="G3563" s="3" t="s">
        <v>8224</v>
      </c>
      <c r="H3563" s="3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3" t="s">
        <v>8271</v>
      </c>
      <c r="O3563" s="12">
        <f>E3563/D3563</f>
        <v>1.024</v>
      </c>
      <c r="P3563" s="22">
        <f>IF(ISERROR(E3563/L3563),0,E3563/L3563)</f>
        <v>47.407407407407405</v>
      </c>
      <c r="Q3563" s="1" t="s">
        <v>8344</v>
      </c>
      <c r="R3563" s="39" t="s">
        <v>8345</v>
      </c>
      <c r="S3563" s="41">
        <f>(((J3563/60)/60)/24)+DATE(1970,1,1)</f>
        <v>42203.680300925931</v>
      </c>
      <c r="T3563" s="42">
        <f>(((I3563/60)/60)/24)+DATE(1970,1,1)</f>
        <v>42221.774999999994</v>
      </c>
    </row>
    <row r="3564" spans="1:20" customFormat="1" ht="43.5" x14ac:dyDescent="0.35">
      <c r="A3564" s="9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3" t="s">
        <v>8219</v>
      </c>
      <c r="G3564" s="3" t="s">
        <v>8225</v>
      </c>
      <c r="H3564" s="3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3" t="s">
        <v>8271</v>
      </c>
      <c r="O3564" s="12">
        <f>E3564/D3564</f>
        <v>1.4888888888888889</v>
      </c>
      <c r="P3564" s="22">
        <f>IF(ISERROR(E3564/L3564),0,E3564/L3564)</f>
        <v>15.129032258064516</v>
      </c>
      <c r="Q3564" s="1" t="s">
        <v>8344</v>
      </c>
      <c r="R3564" s="39" t="s">
        <v>8345</v>
      </c>
      <c r="S3564" s="41">
        <f>(((J3564/60)/60)/24)+DATE(1970,1,1)</f>
        <v>42433.761886574073</v>
      </c>
      <c r="T3564" s="42">
        <f>(((I3564/60)/60)/24)+DATE(1970,1,1)</f>
        <v>42442.916666666672</v>
      </c>
    </row>
    <row r="3565" spans="1:20" customFormat="1" ht="43.5" x14ac:dyDescent="0.35">
      <c r="A3565" s="9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3" t="s">
        <v>8219</v>
      </c>
      <c r="G3565" s="3" t="s">
        <v>8225</v>
      </c>
      <c r="H3565" s="3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3" t="s">
        <v>8271</v>
      </c>
      <c r="O3565" s="12">
        <f>E3565/D3565</f>
        <v>1.0549000000000002</v>
      </c>
      <c r="P3565" s="22">
        <f>IF(ISERROR(E3565/L3565),0,E3565/L3565)</f>
        <v>21.098000000000003</v>
      </c>
      <c r="Q3565" s="1" t="s">
        <v>8344</v>
      </c>
      <c r="R3565" s="39" t="s">
        <v>8345</v>
      </c>
      <c r="S3565" s="41">
        <f>(((J3565/60)/60)/24)+DATE(1970,1,1)</f>
        <v>42555.671944444446</v>
      </c>
      <c r="T3565" s="42">
        <f>(((I3565/60)/60)/24)+DATE(1970,1,1)</f>
        <v>42583.791666666672</v>
      </c>
    </row>
    <row r="3566" spans="1:20" customFormat="1" ht="29" x14ac:dyDescent="0.35">
      <c r="A3566" s="9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3" t="s">
        <v>8219</v>
      </c>
      <c r="G3566" s="3" t="s">
        <v>8225</v>
      </c>
      <c r="H3566" s="3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3" t="s">
        <v>8271</v>
      </c>
      <c r="O3566" s="12">
        <f>E3566/D3566</f>
        <v>1.0049999999999999</v>
      </c>
      <c r="P3566" s="22">
        <f>IF(ISERROR(E3566/L3566),0,E3566/L3566)</f>
        <v>59.117647058823529</v>
      </c>
      <c r="Q3566" s="1" t="s">
        <v>8344</v>
      </c>
      <c r="R3566" s="39" t="s">
        <v>8345</v>
      </c>
      <c r="S3566" s="41">
        <f>(((J3566/60)/60)/24)+DATE(1970,1,1)</f>
        <v>42236.623252314821</v>
      </c>
      <c r="T3566" s="42">
        <f>(((I3566/60)/60)/24)+DATE(1970,1,1)</f>
        <v>42282.666666666672</v>
      </c>
    </row>
    <row r="3567" spans="1:20" customFormat="1" ht="43.5" x14ac:dyDescent="0.35">
      <c r="A3567" s="9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3" t="s">
        <v>8219</v>
      </c>
      <c r="G3567" s="3" t="s">
        <v>8224</v>
      </c>
      <c r="H3567" s="3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3" t="s">
        <v>8271</v>
      </c>
      <c r="O3567" s="12">
        <f>E3567/D3567</f>
        <v>1.3055555555555556</v>
      </c>
      <c r="P3567" s="22">
        <f>IF(ISERROR(E3567/L3567),0,E3567/L3567)</f>
        <v>97.916666666666671</v>
      </c>
      <c r="Q3567" s="1" t="s">
        <v>8344</v>
      </c>
      <c r="R3567" s="39" t="s">
        <v>8345</v>
      </c>
      <c r="S3567" s="41">
        <f>(((J3567/60)/60)/24)+DATE(1970,1,1)</f>
        <v>41974.743148148147</v>
      </c>
      <c r="T3567" s="42">
        <f>(((I3567/60)/60)/24)+DATE(1970,1,1)</f>
        <v>42004.743148148147</v>
      </c>
    </row>
    <row r="3568" spans="1:20" customFormat="1" ht="43.5" x14ac:dyDescent="0.35">
      <c r="A3568" s="9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3" t="s">
        <v>8219</v>
      </c>
      <c r="G3568" s="3" t="s">
        <v>8225</v>
      </c>
      <c r="H3568" s="3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3" t="s">
        <v>8271</v>
      </c>
      <c r="O3568" s="12">
        <f>E3568/D3568</f>
        <v>1.0475000000000001</v>
      </c>
      <c r="P3568" s="22">
        <f>IF(ISERROR(E3568/L3568),0,E3568/L3568)</f>
        <v>55.131578947368418</v>
      </c>
      <c r="Q3568" s="1" t="s">
        <v>8344</v>
      </c>
      <c r="R3568" s="39" t="s">
        <v>8345</v>
      </c>
      <c r="S3568" s="41">
        <f>(((J3568/60)/60)/24)+DATE(1970,1,1)</f>
        <v>41997.507905092592</v>
      </c>
      <c r="T3568" s="42">
        <f>(((I3568/60)/60)/24)+DATE(1970,1,1)</f>
        <v>42027.507905092592</v>
      </c>
    </row>
    <row r="3569" spans="1:20" customFormat="1" ht="43.5" x14ac:dyDescent="0.35">
      <c r="A3569" s="9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3" t="s">
        <v>8219</v>
      </c>
      <c r="G3569" s="3" t="s">
        <v>8225</v>
      </c>
      <c r="H3569" s="3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3" t="s">
        <v>8271</v>
      </c>
      <c r="O3569" s="12">
        <f>E3569/D3569</f>
        <v>1.0880000000000001</v>
      </c>
      <c r="P3569" s="22">
        <f>IF(ISERROR(E3569/L3569),0,E3569/L3569)</f>
        <v>26.536585365853657</v>
      </c>
      <c r="Q3569" s="1" t="s">
        <v>8344</v>
      </c>
      <c r="R3569" s="39" t="s">
        <v>8345</v>
      </c>
      <c r="S3569" s="41">
        <f>(((J3569/60)/60)/24)+DATE(1970,1,1)</f>
        <v>42135.810694444444</v>
      </c>
      <c r="T3569" s="42">
        <f>(((I3569/60)/60)/24)+DATE(1970,1,1)</f>
        <v>42165.810694444444</v>
      </c>
    </row>
    <row r="3570" spans="1:20" customFormat="1" ht="43.5" x14ac:dyDescent="0.35">
      <c r="A3570" s="9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3" t="s">
        <v>8219</v>
      </c>
      <c r="G3570" s="3" t="s">
        <v>8224</v>
      </c>
      <c r="H3570" s="3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3" t="s">
        <v>8271</v>
      </c>
      <c r="O3570" s="12">
        <f>E3570/D3570</f>
        <v>1.1100000000000001</v>
      </c>
      <c r="P3570" s="22">
        <f>IF(ISERROR(E3570/L3570),0,E3570/L3570)</f>
        <v>58.421052631578945</v>
      </c>
      <c r="Q3570" s="1" t="s">
        <v>8344</v>
      </c>
      <c r="R3570" s="39" t="s">
        <v>8345</v>
      </c>
      <c r="S3570" s="41">
        <f>(((J3570/60)/60)/24)+DATE(1970,1,1)</f>
        <v>41869.740671296298</v>
      </c>
      <c r="T3570" s="42">
        <f>(((I3570/60)/60)/24)+DATE(1970,1,1)</f>
        <v>41899.740671296298</v>
      </c>
    </row>
    <row r="3571" spans="1:20" customFormat="1" ht="43.5" x14ac:dyDescent="0.35">
      <c r="A3571" s="9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3" t="s">
        <v>8219</v>
      </c>
      <c r="G3571" s="3" t="s">
        <v>8224</v>
      </c>
      <c r="H3571" s="3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3" t="s">
        <v>8271</v>
      </c>
      <c r="O3571" s="12">
        <f>E3571/D3571</f>
        <v>1.0047999999999999</v>
      </c>
      <c r="P3571" s="22">
        <f>IF(ISERROR(E3571/L3571),0,E3571/L3571)</f>
        <v>122.53658536585365</v>
      </c>
      <c r="Q3571" s="1" t="s">
        <v>8344</v>
      </c>
      <c r="R3571" s="39" t="s">
        <v>8345</v>
      </c>
      <c r="S3571" s="41">
        <f>(((J3571/60)/60)/24)+DATE(1970,1,1)</f>
        <v>41982.688611111109</v>
      </c>
      <c r="T3571" s="42">
        <f>(((I3571/60)/60)/24)+DATE(1970,1,1)</f>
        <v>42012.688611111109</v>
      </c>
    </row>
    <row r="3572" spans="1:20" customFormat="1" ht="43.5" x14ac:dyDescent="0.35">
      <c r="A3572" s="9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3" t="s">
        <v>8219</v>
      </c>
      <c r="G3572" s="3" t="s">
        <v>8224</v>
      </c>
      <c r="H3572" s="3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3" t="s">
        <v>8271</v>
      </c>
      <c r="O3572" s="12">
        <f>E3572/D3572</f>
        <v>1.1435</v>
      </c>
      <c r="P3572" s="22">
        <f>IF(ISERROR(E3572/L3572),0,E3572/L3572)</f>
        <v>87.961538461538467</v>
      </c>
      <c r="Q3572" s="1" t="s">
        <v>8344</v>
      </c>
      <c r="R3572" s="39" t="s">
        <v>8345</v>
      </c>
      <c r="S3572" s="41">
        <f>(((J3572/60)/60)/24)+DATE(1970,1,1)</f>
        <v>41976.331979166673</v>
      </c>
      <c r="T3572" s="42">
        <f>(((I3572/60)/60)/24)+DATE(1970,1,1)</f>
        <v>42004.291666666672</v>
      </c>
    </row>
    <row r="3573" spans="1:20" customFormat="1" ht="43.5" x14ac:dyDescent="0.35">
      <c r="A3573" s="9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3" t="s">
        <v>8219</v>
      </c>
      <c r="G3573" s="3" t="s">
        <v>8225</v>
      </c>
      <c r="H3573" s="3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3" t="s">
        <v>8271</v>
      </c>
      <c r="O3573" s="12">
        <f>E3573/D3573</f>
        <v>1.2206666666666666</v>
      </c>
      <c r="P3573" s="22">
        <f>IF(ISERROR(E3573/L3573),0,E3573/L3573)</f>
        <v>73.239999999999995</v>
      </c>
      <c r="Q3573" s="1" t="s">
        <v>8344</v>
      </c>
      <c r="R3573" s="39" t="s">
        <v>8345</v>
      </c>
      <c r="S3573" s="41">
        <f>(((J3573/60)/60)/24)+DATE(1970,1,1)</f>
        <v>41912.858946759261</v>
      </c>
      <c r="T3573" s="42">
        <f>(((I3573/60)/60)/24)+DATE(1970,1,1)</f>
        <v>41942.858946759261</v>
      </c>
    </row>
    <row r="3574" spans="1:20" customFormat="1" ht="29" x14ac:dyDescent="0.35">
      <c r="A3574" s="9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3" t="s">
        <v>8219</v>
      </c>
      <c r="G3574" s="3" t="s">
        <v>8225</v>
      </c>
      <c r="H3574" s="3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3" t="s">
        <v>8271</v>
      </c>
      <c r="O3574" s="12">
        <f>E3574/D3574</f>
        <v>1</v>
      </c>
      <c r="P3574" s="22">
        <f>IF(ISERROR(E3574/L3574),0,E3574/L3574)</f>
        <v>55.555555555555557</v>
      </c>
      <c r="Q3574" s="1" t="s">
        <v>8344</v>
      </c>
      <c r="R3574" s="39" t="s">
        <v>8345</v>
      </c>
      <c r="S3574" s="41">
        <f>(((J3574/60)/60)/24)+DATE(1970,1,1)</f>
        <v>42146.570393518516</v>
      </c>
      <c r="T3574" s="42">
        <f>(((I3574/60)/60)/24)+DATE(1970,1,1)</f>
        <v>42176.570393518516</v>
      </c>
    </row>
    <row r="3575" spans="1:20" customFormat="1" ht="29" x14ac:dyDescent="0.35">
      <c r="A3575" s="9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3" t="s">
        <v>8219</v>
      </c>
      <c r="G3575" s="3" t="s">
        <v>8225</v>
      </c>
      <c r="H3575" s="3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3" t="s">
        <v>8271</v>
      </c>
      <c r="O3575" s="12">
        <f>E3575/D3575</f>
        <v>1.028</v>
      </c>
      <c r="P3575" s="22">
        <f>IF(ISERROR(E3575/L3575),0,E3575/L3575)</f>
        <v>39.53846153846154</v>
      </c>
      <c r="Q3575" s="1" t="s">
        <v>8344</v>
      </c>
      <c r="R3575" s="39" t="s">
        <v>8345</v>
      </c>
      <c r="S3575" s="41">
        <f>(((J3575/60)/60)/24)+DATE(1970,1,1)</f>
        <v>41921.375532407408</v>
      </c>
      <c r="T3575" s="42">
        <f>(((I3575/60)/60)/24)+DATE(1970,1,1)</f>
        <v>41951.417199074072</v>
      </c>
    </row>
    <row r="3576" spans="1:20" customFormat="1" ht="43.5" x14ac:dyDescent="0.35">
      <c r="A3576" s="9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3" t="s">
        <v>8219</v>
      </c>
      <c r="G3576" s="3" t="s">
        <v>8224</v>
      </c>
      <c r="H3576" s="3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3" t="s">
        <v>8271</v>
      </c>
      <c r="O3576" s="12">
        <f>E3576/D3576</f>
        <v>1.0612068965517241</v>
      </c>
      <c r="P3576" s="22">
        <f>IF(ISERROR(E3576/L3576),0,E3576/L3576)</f>
        <v>136.77777777777777</v>
      </c>
      <c r="Q3576" s="1" t="s">
        <v>8344</v>
      </c>
      <c r="R3576" s="39" t="s">
        <v>8345</v>
      </c>
      <c r="S3576" s="41">
        <f>(((J3576/60)/60)/24)+DATE(1970,1,1)</f>
        <v>41926.942685185182</v>
      </c>
      <c r="T3576" s="42">
        <f>(((I3576/60)/60)/24)+DATE(1970,1,1)</f>
        <v>41956.984351851846</v>
      </c>
    </row>
    <row r="3577" spans="1:20" customFormat="1" ht="43.5" x14ac:dyDescent="0.35">
      <c r="A3577" s="9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3" t="s">
        <v>8219</v>
      </c>
      <c r="G3577" s="3" t="s">
        <v>8224</v>
      </c>
      <c r="H3577" s="3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3" t="s">
        <v>8271</v>
      </c>
      <c r="O3577" s="12">
        <f>E3577/D3577</f>
        <v>1.0133000000000001</v>
      </c>
      <c r="P3577" s="22">
        <f>IF(ISERROR(E3577/L3577),0,E3577/L3577)</f>
        <v>99.343137254901961</v>
      </c>
      <c r="Q3577" s="1" t="s">
        <v>8344</v>
      </c>
      <c r="R3577" s="39" t="s">
        <v>8345</v>
      </c>
      <c r="S3577" s="41">
        <f>(((J3577/60)/60)/24)+DATE(1970,1,1)</f>
        <v>42561.783877314811</v>
      </c>
      <c r="T3577" s="42">
        <f>(((I3577/60)/60)/24)+DATE(1970,1,1)</f>
        <v>42593.165972222225</v>
      </c>
    </row>
    <row r="3578" spans="1:20" customFormat="1" ht="43.5" x14ac:dyDescent="0.35">
      <c r="A3578" s="9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3" t="s">
        <v>8219</v>
      </c>
      <c r="G3578" s="3" t="s">
        <v>8224</v>
      </c>
      <c r="H3578" s="3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3" t="s">
        <v>8271</v>
      </c>
      <c r="O3578" s="12">
        <f>E3578/D3578</f>
        <v>1</v>
      </c>
      <c r="P3578" s="22">
        <f>IF(ISERROR(E3578/L3578),0,E3578/L3578)</f>
        <v>20</v>
      </c>
      <c r="Q3578" s="1" t="s">
        <v>8344</v>
      </c>
      <c r="R3578" s="39" t="s">
        <v>8345</v>
      </c>
      <c r="S3578" s="41">
        <f>(((J3578/60)/60)/24)+DATE(1970,1,1)</f>
        <v>42649.54923611111</v>
      </c>
      <c r="T3578" s="42">
        <f>(((I3578/60)/60)/24)+DATE(1970,1,1)</f>
        <v>42709.590902777782</v>
      </c>
    </row>
    <row r="3579" spans="1:20" customFormat="1" ht="43.5" x14ac:dyDescent="0.35">
      <c r="A3579" s="9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3" t="s">
        <v>8219</v>
      </c>
      <c r="G3579" s="3" t="s">
        <v>8224</v>
      </c>
      <c r="H3579" s="3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3" t="s">
        <v>8271</v>
      </c>
      <c r="O3579" s="12">
        <f>E3579/D3579</f>
        <v>1.3</v>
      </c>
      <c r="P3579" s="22">
        <f>IF(ISERROR(E3579/L3579),0,E3579/L3579)</f>
        <v>28.888888888888889</v>
      </c>
      <c r="Q3579" s="1" t="s">
        <v>8344</v>
      </c>
      <c r="R3579" s="39" t="s">
        <v>8345</v>
      </c>
      <c r="S3579" s="41">
        <f>(((J3579/60)/60)/24)+DATE(1970,1,1)</f>
        <v>42093.786840277782</v>
      </c>
      <c r="T3579" s="42">
        <f>(((I3579/60)/60)/24)+DATE(1970,1,1)</f>
        <v>42120.26944444445</v>
      </c>
    </row>
    <row r="3580" spans="1:20" customFormat="1" ht="43.5" x14ac:dyDescent="0.35">
      <c r="A3580" s="9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3" t="s">
        <v>8219</v>
      </c>
      <c r="G3580" s="3" t="s">
        <v>8225</v>
      </c>
      <c r="H3580" s="3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3" t="s">
        <v>8271</v>
      </c>
      <c r="O3580" s="12">
        <f>E3580/D3580</f>
        <v>1.0001333333333333</v>
      </c>
      <c r="P3580" s="22">
        <f>IF(ISERROR(E3580/L3580),0,E3580/L3580)</f>
        <v>40.545945945945945</v>
      </c>
      <c r="Q3580" s="1" t="s">
        <v>8344</v>
      </c>
      <c r="R3580" s="39" t="s">
        <v>8345</v>
      </c>
      <c r="S3580" s="41">
        <f>(((J3580/60)/60)/24)+DATE(1970,1,1)</f>
        <v>42460.733530092592</v>
      </c>
      <c r="T3580" s="42">
        <f>(((I3580/60)/60)/24)+DATE(1970,1,1)</f>
        <v>42490.733530092592</v>
      </c>
    </row>
    <row r="3581" spans="1:20" customFormat="1" ht="43.5" x14ac:dyDescent="0.35">
      <c r="A3581" s="9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3" t="s">
        <v>8219</v>
      </c>
      <c r="G3581" s="3" t="s">
        <v>8225</v>
      </c>
      <c r="H3581" s="3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3" t="s">
        <v>8271</v>
      </c>
      <c r="O3581" s="12">
        <f>E3581/D3581</f>
        <v>1</v>
      </c>
      <c r="P3581" s="22">
        <f>IF(ISERROR(E3581/L3581),0,E3581/L3581)</f>
        <v>35.714285714285715</v>
      </c>
      <c r="Q3581" s="1" t="s">
        <v>8344</v>
      </c>
      <c r="R3581" s="39" t="s">
        <v>8345</v>
      </c>
      <c r="S3581" s="41">
        <f>(((J3581/60)/60)/24)+DATE(1970,1,1)</f>
        <v>42430.762222222227</v>
      </c>
      <c r="T3581" s="42">
        <f>(((I3581/60)/60)/24)+DATE(1970,1,1)</f>
        <v>42460.720555555556</v>
      </c>
    </row>
    <row r="3582" spans="1:20" customFormat="1" ht="43.5" x14ac:dyDescent="0.35">
      <c r="A3582" s="9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3" t="s">
        <v>8219</v>
      </c>
      <c r="G3582" s="3" t="s">
        <v>8224</v>
      </c>
      <c r="H3582" s="3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3" t="s">
        <v>8271</v>
      </c>
      <c r="O3582" s="12">
        <f>E3582/D3582</f>
        <v>1.1388888888888888</v>
      </c>
      <c r="P3582" s="22">
        <f>IF(ISERROR(E3582/L3582),0,E3582/L3582)</f>
        <v>37.962962962962962</v>
      </c>
      <c r="Q3582" s="1" t="s">
        <v>8344</v>
      </c>
      <c r="R3582" s="39" t="s">
        <v>8345</v>
      </c>
      <c r="S3582" s="41">
        <f>(((J3582/60)/60)/24)+DATE(1970,1,1)</f>
        <v>42026.176180555558</v>
      </c>
      <c r="T3582" s="42">
        <f>(((I3582/60)/60)/24)+DATE(1970,1,1)</f>
        <v>42064.207638888889</v>
      </c>
    </row>
    <row r="3583" spans="1:20" customFormat="1" ht="43.5" x14ac:dyDescent="0.35">
      <c r="A3583" s="9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3" t="s">
        <v>8219</v>
      </c>
      <c r="G3583" s="3" t="s">
        <v>8225</v>
      </c>
      <c r="H3583" s="3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3" t="s">
        <v>8271</v>
      </c>
      <c r="O3583" s="12">
        <f>E3583/D3583</f>
        <v>1</v>
      </c>
      <c r="P3583" s="22">
        <f>IF(ISERROR(E3583/L3583),0,E3583/L3583)</f>
        <v>33.333333333333336</v>
      </c>
      <c r="Q3583" s="1" t="s">
        <v>8344</v>
      </c>
      <c r="R3583" s="39" t="s">
        <v>8345</v>
      </c>
      <c r="S3583" s="41">
        <f>(((J3583/60)/60)/24)+DATE(1970,1,1)</f>
        <v>41836.471180555556</v>
      </c>
      <c r="T3583" s="42">
        <f>(((I3583/60)/60)/24)+DATE(1970,1,1)</f>
        <v>41850.471180555556</v>
      </c>
    </row>
    <row r="3584" spans="1:20" customFormat="1" ht="43.5" x14ac:dyDescent="0.35">
      <c r="A3584" s="9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3" t="s">
        <v>8219</v>
      </c>
      <c r="G3584" s="3" t="s">
        <v>8224</v>
      </c>
      <c r="H3584" s="3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3" t="s">
        <v>8271</v>
      </c>
      <c r="O3584" s="12">
        <f>E3584/D3584</f>
        <v>2.87</v>
      </c>
      <c r="P3584" s="22">
        <f>IF(ISERROR(E3584/L3584),0,E3584/L3584)</f>
        <v>58.571428571428569</v>
      </c>
      <c r="Q3584" s="1" t="s">
        <v>8344</v>
      </c>
      <c r="R3584" s="39" t="s">
        <v>8345</v>
      </c>
      <c r="S3584" s="41">
        <f>(((J3584/60)/60)/24)+DATE(1970,1,1)</f>
        <v>42451.095856481479</v>
      </c>
      <c r="T3584" s="42">
        <f>(((I3584/60)/60)/24)+DATE(1970,1,1)</f>
        <v>42465.095856481479</v>
      </c>
    </row>
    <row r="3585" spans="1:20" customFormat="1" ht="43.5" x14ac:dyDescent="0.35">
      <c r="A3585" s="9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3" t="s">
        <v>8219</v>
      </c>
      <c r="G3585" s="3" t="s">
        <v>8224</v>
      </c>
      <c r="H3585" s="3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3" t="s">
        <v>8271</v>
      </c>
      <c r="O3585" s="12">
        <f>E3585/D3585</f>
        <v>1.085</v>
      </c>
      <c r="P3585" s="22">
        <f>IF(ISERROR(E3585/L3585),0,E3585/L3585)</f>
        <v>135.625</v>
      </c>
      <c r="Q3585" s="1" t="s">
        <v>8344</v>
      </c>
      <c r="R3585" s="39" t="s">
        <v>8345</v>
      </c>
      <c r="S3585" s="41">
        <f>(((J3585/60)/60)/24)+DATE(1970,1,1)</f>
        <v>42418.425983796296</v>
      </c>
      <c r="T3585" s="42">
        <f>(((I3585/60)/60)/24)+DATE(1970,1,1)</f>
        <v>42478.384317129632</v>
      </c>
    </row>
    <row r="3586" spans="1:20" customFormat="1" ht="87" x14ac:dyDescent="0.35">
      <c r="A3586" s="9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3" t="s">
        <v>8219</v>
      </c>
      <c r="G3586" s="3" t="s">
        <v>8225</v>
      </c>
      <c r="H3586" s="3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3" t="s">
        <v>8271</v>
      </c>
      <c r="O3586" s="12">
        <f>E3586/D3586</f>
        <v>1.155</v>
      </c>
      <c r="P3586" s="22">
        <f>IF(ISERROR(E3586/L3586),0,E3586/L3586)</f>
        <v>30.9375</v>
      </c>
      <c r="Q3586" s="1" t="s">
        <v>8344</v>
      </c>
      <c r="R3586" s="39" t="s">
        <v>8345</v>
      </c>
      <c r="S3586" s="41">
        <f>(((J3586/60)/60)/24)+DATE(1970,1,1)</f>
        <v>42168.316481481481</v>
      </c>
      <c r="T3586" s="42">
        <f>(((I3586/60)/60)/24)+DATE(1970,1,1)</f>
        <v>42198.316481481481</v>
      </c>
    </row>
    <row r="3587" spans="1:20" customFormat="1" ht="43.5" x14ac:dyDescent="0.35">
      <c r="A3587" s="9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3" t="s">
        <v>8219</v>
      </c>
      <c r="G3587" s="3" t="s">
        <v>8224</v>
      </c>
      <c r="H3587" s="3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3" t="s">
        <v>8271</v>
      </c>
      <c r="O3587" s="12">
        <f>E3587/D3587</f>
        <v>1.1911764705882353</v>
      </c>
      <c r="P3587" s="22">
        <f>IF(ISERROR(E3587/L3587),0,E3587/L3587)</f>
        <v>176.08695652173913</v>
      </c>
      <c r="Q3587" s="1" t="s">
        <v>8344</v>
      </c>
      <c r="R3587" s="39" t="s">
        <v>8345</v>
      </c>
      <c r="S3587" s="41">
        <f>(((J3587/60)/60)/24)+DATE(1970,1,1)</f>
        <v>41964.716319444444</v>
      </c>
      <c r="T3587" s="42">
        <f>(((I3587/60)/60)/24)+DATE(1970,1,1)</f>
        <v>41994.716319444444</v>
      </c>
    </row>
    <row r="3588" spans="1:20" customFormat="1" x14ac:dyDescent="0.35">
      <c r="A3588" s="9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3" t="s">
        <v>8219</v>
      </c>
      <c r="G3588" s="3" t="s">
        <v>8224</v>
      </c>
      <c r="H3588" s="3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3" t="s">
        <v>8271</v>
      </c>
      <c r="O3588" s="12">
        <f>E3588/D3588</f>
        <v>1.0942666666666667</v>
      </c>
      <c r="P3588" s="22">
        <f>IF(ISERROR(E3588/L3588),0,E3588/L3588)</f>
        <v>151.9814814814815</v>
      </c>
      <c r="Q3588" s="1" t="s">
        <v>8344</v>
      </c>
      <c r="R3588" s="39" t="s">
        <v>8345</v>
      </c>
      <c r="S3588" s="41">
        <f>(((J3588/60)/60)/24)+DATE(1970,1,1)</f>
        <v>42576.697569444441</v>
      </c>
      <c r="T3588" s="42">
        <f>(((I3588/60)/60)/24)+DATE(1970,1,1)</f>
        <v>42636.697569444441</v>
      </c>
    </row>
    <row r="3589" spans="1:20" customFormat="1" ht="43.5" x14ac:dyDescent="0.35">
      <c r="A3589" s="9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3" t="s">
        <v>8219</v>
      </c>
      <c r="G3589" s="3" t="s">
        <v>8225</v>
      </c>
      <c r="H3589" s="3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3" t="s">
        <v>8271</v>
      </c>
      <c r="O3589" s="12">
        <f>E3589/D3589</f>
        <v>1.266</v>
      </c>
      <c r="P3589" s="22">
        <f>IF(ISERROR(E3589/L3589),0,E3589/L3589)</f>
        <v>22.607142857142858</v>
      </c>
      <c r="Q3589" s="1" t="s">
        <v>8344</v>
      </c>
      <c r="R3589" s="39" t="s">
        <v>8345</v>
      </c>
      <c r="S3589" s="41">
        <f>(((J3589/60)/60)/24)+DATE(1970,1,1)</f>
        <v>42503.539976851855</v>
      </c>
      <c r="T3589" s="42">
        <f>(((I3589/60)/60)/24)+DATE(1970,1,1)</f>
        <v>42548.791666666672</v>
      </c>
    </row>
    <row r="3590" spans="1:20" customFormat="1" ht="43.5" x14ac:dyDescent="0.35">
      <c r="A3590" s="9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3" t="s">
        <v>8219</v>
      </c>
      <c r="G3590" s="3" t="s">
        <v>8225</v>
      </c>
      <c r="H3590" s="3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3" t="s">
        <v>8271</v>
      </c>
      <c r="O3590" s="12">
        <f>E3590/D3590</f>
        <v>1.0049999999999999</v>
      </c>
      <c r="P3590" s="22">
        <f>IF(ISERROR(E3590/L3590),0,E3590/L3590)</f>
        <v>18.272727272727273</v>
      </c>
      <c r="Q3590" s="1" t="s">
        <v>8344</v>
      </c>
      <c r="R3590" s="39" t="s">
        <v>8345</v>
      </c>
      <c r="S3590" s="41">
        <f>(((J3590/60)/60)/24)+DATE(1970,1,1)</f>
        <v>42101.828819444447</v>
      </c>
      <c r="T3590" s="42">
        <f>(((I3590/60)/60)/24)+DATE(1970,1,1)</f>
        <v>42123.958333333328</v>
      </c>
    </row>
    <row r="3591" spans="1:20" customFormat="1" ht="43.5" x14ac:dyDescent="0.35">
      <c r="A3591" s="9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3" t="s">
        <v>8219</v>
      </c>
      <c r="G3591" s="3" t="s">
        <v>8224</v>
      </c>
      <c r="H3591" s="3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3" t="s">
        <v>8271</v>
      </c>
      <c r="O3591" s="12">
        <f>E3591/D3591</f>
        <v>1.2749999999999999</v>
      </c>
      <c r="P3591" s="22">
        <f>IF(ISERROR(E3591/L3591),0,E3591/L3591)</f>
        <v>82.258064516129039</v>
      </c>
      <c r="Q3591" s="1" t="s">
        <v>8344</v>
      </c>
      <c r="R3591" s="39" t="s">
        <v>8345</v>
      </c>
      <c r="S3591" s="41">
        <f>(((J3591/60)/60)/24)+DATE(1970,1,1)</f>
        <v>42125.647534722222</v>
      </c>
      <c r="T3591" s="42">
        <f>(((I3591/60)/60)/24)+DATE(1970,1,1)</f>
        <v>42150.647534722222</v>
      </c>
    </row>
    <row r="3592" spans="1:20" customFormat="1" ht="43.5" x14ac:dyDescent="0.35">
      <c r="A3592" s="9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3" t="s">
        <v>8219</v>
      </c>
      <c r="G3592" s="3" t="s">
        <v>8225</v>
      </c>
      <c r="H3592" s="3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3" t="s">
        <v>8271</v>
      </c>
      <c r="O3592" s="12">
        <f>E3592/D3592</f>
        <v>1.0005999999999999</v>
      </c>
      <c r="P3592" s="22">
        <f>IF(ISERROR(E3592/L3592),0,E3592/L3592)</f>
        <v>68.534246575342465</v>
      </c>
      <c r="Q3592" s="1" t="s">
        <v>8344</v>
      </c>
      <c r="R3592" s="39" t="s">
        <v>8345</v>
      </c>
      <c r="S3592" s="41">
        <f>(((J3592/60)/60)/24)+DATE(1970,1,1)</f>
        <v>41902.333726851852</v>
      </c>
      <c r="T3592" s="42">
        <f>(((I3592/60)/60)/24)+DATE(1970,1,1)</f>
        <v>41932.333726851852</v>
      </c>
    </row>
    <row r="3593" spans="1:20" customFormat="1" ht="43.5" x14ac:dyDescent="0.35">
      <c r="A3593" s="9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3" t="s">
        <v>8219</v>
      </c>
      <c r="G3593" s="3" t="s">
        <v>8224</v>
      </c>
      <c r="H3593" s="3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3" t="s">
        <v>8271</v>
      </c>
      <c r="O3593" s="12">
        <f>E3593/D3593</f>
        <v>1.75</v>
      </c>
      <c r="P3593" s="22">
        <f>IF(ISERROR(E3593/L3593),0,E3593/L3593)</f>
        <v>68.055555555555557</v>
      </c>
      <c r="Q3593" s="1" t="s">
        <v>8344</v>
      </c>
      <c r="R3593" s="39" t="s">
        <v>8345</v>
      </c>
      <c r="S3593" s="41">
        <f>(((J3593/60)/60)/24)+DATE(1970,1,1)</f>
        <v>42003.948425925926</v>
      </c>
      <c r="T3593" s="42">
        <f>(((I3593/60)/60)/24)+DATE(1970,1,1)</f>
        <v>42028.207638888889</v>
      </c>
    </row>
    <row r="3594" spans="1:20" customFormat="1" ht="43.5" x14ac:dyDescent="0.35">
      <c r="A3594" s="9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3" t="s">
        <v>8219</v>
      </c>
      <c r="G3594" s="3" t="s">
        <v>8224</v>
      </c>
      <c r="H3594" s="3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3" t="s">
        <v>8271</v>
      </c>
      <c r="O3594" s="12">
        <f>E3594/D3594</f>
        <v>1.2725</v>
      </c>
      <c r="P3594" s="22">
        <f>IF(ISERROR(E3594/L3594),0,E3594/L3594)</f>
        <v>72.714285714285708</v>
      </c>
      <c r="Q3594" s="1" t="s">
        <v>8344</v>
      </c>
      <c r="R3594" s="39" t="s">
        <v>8345</v>
      </c>
      <c r="S3594" s="41">
        <f>(((J3594/60)/60)/24)+DATE(1970,1,1)</f>
        <v>41988.829942129625</v>
      </c>
      <c r="T3594" s="42">
        <f>(((I3594/60)/60)/24)+DATE(1970,1,1)</f>
        <v>42046.207638888889</v>
      </c>
    </row>
    <row r="3595" spans="1:20" customFormat="1" ht="43.5" x14ac:dyDescent="0.35">
      <c r="A3595" s="9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3" t="s">
        <v>8219</v>
      </c>
      <c r="G3595" s="3" t="s">
        <v>8224</v>
      </c>
      <c r="H3595" s="3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3" t="s">
        <v>8271</v>
      </c>
      <c r="O3595" s="12">
        <f>E3595/D3595</f>
        <v>1.1063333333333334</v>
      </c>
      <c r="P3595" s="22">
        <f>IF(ISERROR(E3595/L3595),0,E3595/L3595)</f>
        <v>77.186046511627907</v>
      </c>
      <c r="Q3595" s="1" t="s">
        <v>8344</v>
      </c>
      <c r="R3595" s="39" t="s">
        <v>8345</v>
      </c>
      <c r="S3595" s="41">
        <f>(((J3595/60)/60)/24)+DATE(1970,1,1)</f>
        <v>41974.898599537039</v>
      </c>
      <c r="T3595" s="42">
        <f>(((I3595/60)/60)/24)+DATE(1970,1,1)</f>
        <v>42009.851388888885</v>
      </c>
    </row>
    <row r="3596" spans="1:20" customFormat="1" ht="43.5" x14ac:dyDescent="0.35">
      <c r="A3596" s="9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3" t="s">
        <v>8219</v>
      </c>
      <c r="G3596" s="3" t="s">
        <v>8224</v>
      </c>
      <c r="H3596" s="3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3" t="s">
        <v>8271</v>
      </c>
      <c r="O3596" s="12">
        <f>E3596/D3596</f>
        <v>1.2593749999999999</v>
      </c>
      <c r="P3596" s="22">
        <f>IF(ISERROR(E3596/L3596),0,E3596/L3596)</f>
        <v>55.972222222222221</v>
      </c>
      <c r="Q3596" s="1" t="s">
        <v>8344</v>
      </c>
      <c r="R3596" s="39" t="s">
        <v>8345</v>
      </c>
      <c r="S3596" s="41">
        <f>(((J3596/60)/60)/24)+DATE(1970,1,1)</f>
        <v>42592.066921296297</v>
      </c>
      <c r="T3596" s="42">
        <f>(((I3596/60)/60)/24)+DATE(1970,1,1)</f>
        <v>42617.066921296297</v>
      </c>
    </row>
    <row r="3597" spans="1:20" customFormat="1" ht="29" x14ac:dyDescent="0.35">
      <c r="A3597" s="9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3" t="s">
        <v>8219</v>
      </c>
      <c r="G3597" s="3" t="s">
        <v>8224</v>
      </c>
      <c r="H3597" s="3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3" t="s">
        <v>8271</v>
      </c>
      <c r="O3597" s="12">
        <f>E3597/D3597</f>
        <v>1.1850000000000001</v>
      </c>
      <c r="P3597" s="22">
        <f>IF(ISERROR(E3597/L3597),0,E3597/L3597)</f>
        <v>49.693548387096776</v>
      </c>
      <c r="Q3597" s="1" t="s">
        <v>8344</v>
      </c>
      <c r="R3597" s="39" t="s">
        <v>8345</v>
      </c>
      <c r="S3597" s="41">
        <f>(((J3597/60)/60)/24)+DATE(1970,1,1)</f>
        <v>42050.008368055554</v>
      </c>
      <c r="T3597" s="42">
        <f>(((I3597/60)/60)/24)+DATE(1970,1,1)</f>
        <v>42076.290972222225</v>
      </c>
    </row>
    <row r="3598" spans="1:20" customFormat="1" ht="43.5" x14ac:dyDescent="0.35">
      <c r="A3598" s="9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3" t="s">
        <v>8219</v>
      </c>
      <c r="G3598" s="3" t="s">
        <v>8229</v>
      </c>
      <c r="H3598" s="3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3" t="s">
        <v>8271</v>
      </c>
      <c r="O3598" s="12">
        <f>E3598/D3598</f>
        <v>1.0772727272727274</v>
      </c>
      <c r="P3598" s="22">
        <f>IF(ISERROR(E3598/L3598),0,E3598/L3598)</f>
        <v>79</v>
      </c>
      <c r="Q3598" s="1" t="s">
        <v>8344</v>
      </c>
      <c r="R3598" s="39" t="s">
        <v>8345</v>
      </c>
      <c r="S3598" s="41">
        <f>(((J3598/60)/60)/24)+DATE(1970,1,1)</f>
        <v>41856.715069444443</v>
      </c>
      <c r="T3598" s="42">
        <f>(((I3598/60)/60)/24)+DATE(1970,1,1)</f>
        <v>41877.715069444443</v>
      </c>
    </row>
    <row r="3599" spans="1:20" customFormat="1" ht="29" x14ac:dyDescent="0.35">
      <c r="A3599" s="9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3" t="s">
        <v>8219</v>
      </c>
      <c r="G3599" s="3" t="s">
        <v>8224</v>
      </c>
      <c r="H3599" s="3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3" t="s">
        <v>8271</v>
      </c>
      <c r="O3599" s="12">
        <f>E3599/D3599</f>
        <v>1.026</v>
      </c>
      <c r="P3599" s="22">
        <f>IF(ISERROR(E3599/L3599),0,E3599/L3599)</f>
        <v>77.727272727272734</v>
      </c>
      <c r="Q3599" s="1" t="s">
        <v>8344</v>
      </c>
      <c r="R3599" s="39" t="s">
        <v>8345</v>
      </c>
      <c r="S3599" s="41">
        <f>(((J3599/60)/60)/24)+DATE(1970,1,1)</f>
        <v>42417.585532407407</v>
      </c>
      <c r="T3599" s="42">
        <f>(((I3599/60)/60)/24)+DATE(1970,1,1)</f>
        <v>42432.249305555553</v>
      </c>
    </row>
    <row r="3600" spans="1:20" customFormat="1" ht="43.5" x14ac:dyDescent="0.35">
      <c r="A3600" s="9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3" t="s">
        <v>8219</v>
      </c>
      <c r="G3600" s="3" t="s">
        <v>8224</v>
      </c>
      <c r="H3600" s="3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3" t="s">
        <v>8271</v>
      </c>
      <c r="O3600" s="12">
        <f>E3600/D3600</f>
        <v>1.101</v>
      </c>
      <c r="P3600" s="22">
        <f>IF(ISERROR(E3600/L3600),0,E3600/L3600)</f>
        <v>40.777777777777779</v>
      </c>
      <c r="Q3600" s="1" t="s">
        <v>8344</v>
      </c>
      <c r="R3600" s="39" t="s">
        <v>8345</v>
      </c>
      <c r="S3600" s="41">
        <f>(((J3600/60)/60)/24)+DATE(1970,1,1)</f>
        <v>41866.79886574074</v>
      </c>
      <c r="T3600" s="42">
        <f>(((I3600/60)/60)/24)+DATE(1970,1,1)</f>
        <v>41885.207638888889</v>
      </c>
    </row>
    <row r="3601" spans="1:20" customFormat="1" ht="43.5" x14ac:dyDescent="0.35">
      <c r="A3601" s="9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3" t="s">
        <v>8219</v>
      </c>
      <c r="G3601" s="3" t="s">
        <v>8224</v>
      </c>
      <c r="H3601" s="3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3" t="s">
        <v>8271</v>
      </c>
      <c r="O3601" s="12">
        <f>E3601/D3601</f>
        <v>2.02</v>
      </c>
      <c r="P3601" s="22">
        <f>IF(ISERROR(E3601/L3601),0,E3601/L3601)</f>
        <v>59.411764705882355</v>
      </c>
      <c r="Q3601" s="1" t="s">
        <v>8344</v>
      </c>
      <c r="R3601" s="39" t="s">
        <v>8345</v>
      </c>
      <c r="S3601" s="41">
        <f>(((J3601/60)/60)/24)+DATE(1970,1,1)</f>
        <v>42220.79487268519</v>
      </c>
      <c r="T3601" s="42">
        <f>(((I3601/60)/60)/24)+DATE(1970,1,1)</f>
        <v>42246</v>
      </c>
    </row>
    <row r="3602" spans="1:20" customFormat="1" ht="29" x14ac:dyDescent="0.35">
      <c r="A3602" s="9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3" t="s">
        <v>8219</v>
      </c>
      <c r="G3602" s="3" t="s">
        <v>8224</v>
      </c>
      <c r="H3602" s="3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3" t="s">
        <v>8271</v>
      </c>
      <c r="O3602" s="12">
        <f>E3602/D3602</f>
        <v>1.3</v>
      </c>
      <c r="P3602" s="22">
        <f>IF(ISERROR(E3602/L3602),0,E3602/L3602)</f>
        <v>3.25</v>
      </c>
      <c r="Q3602" s="1" t="s">
        <v>8344</v>
      </c>
      <c r="R3602" s="39" t="s">
        <v>8345</v>
      </c>
      <c r="S3602" s="41">
        <f>(((J3602/60)/60)/24)+DATE(1970,1,1)</f>
        <v>42628.849120370374</v>
      </c>
      <c r="T3602" s="42">
        <f>(((I3602/60)/60)/24)+DATE(1970,1,1)</f>
        <v>42656.849120370374</v>
      </c>
    </row>
    <row r="3603" spans="1:20" customFormat="1" ht="43.5" x14ac:dyDescent="0.35">
      <c r="A3603" s="9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3" t="s">
        <v>8219</v>
      </c>
      <c r="G3603" s="3" t="s">
        <v>8225</v>
      </c>
      <c r="H3603" s="3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3" t="s">
        <v>8271</v>
      </c>
      <c r="O3603" s="12">
        <f>E3603/D3603</f>
        <v>1.0435000000000001</v>
      </c>
      <c r="P3603" s="22">
        <f>IF(ISERROR(E3603/L3603),0,E3603/L3603)</f>
        <v>39.377358490566039</v>
      </c>
      <c r="Q3603" s="1" t="s">
        <v>8344</v>
      </c>
      <c r="R3603" s="39" t="s">
        <v>8345</v>
      </c>
      <c r="S3603" s="41">
        <f>(((J3603/60)/60)/24)+DATE(1970,1,1)</f>
        <v>41990.99863425926</v>
      </c>
      <c r="T3603" s="42">
        <f>(((I3603/60)/60)/24)+DATE(1970,1,1)</f>
        <v>42020.99863425926</v>
      </c>
    </row>
    <row r="3604" spans="1:20" customFormat="1" ht="43.5" x14ac:dyDescent="0.35">
      <c r="A3604" s="9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3" t="s">
        <v>8219</v>
      </c>
      <c r="G3604" s="3" t="s">
        <v>8224</v>
      </c>
      <c r="H3604" s="3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3" t="s">
        <v>8271</v>
      </c>
      <c r="O3604" s="12">
        <f>E3604/D3604</f>
        <v>1.0004999999999999</v>
      </c>
      <c r="P3604" s="22">
        <f>IF(ISERROR(E3604/L3604),0,E3604/L3604)</f>
        <v>81.673469387755105</v>
      </c>
      <c r="Q3604" s="1" t="s">
        <v>8344</v>
      </c>
      <c r="R3604" s="39" t="s">
        <v>8345</v>
      </c>
      <c r="S3604" s="41">
        <f>(((J3604/60)/60)/24)+DATE(1970,1,1)</f>
        <v>42447.894432870366</v>
      </c>
      <c r="T3604" s="42">
        <f>(((I3604/60)/60)/24)+DATE(1970,1,1)</f>
        <v>42507.894432870366</v>
      </c>
    </row>
    <row r="3605" spans="1:20" customFormat="1" ht="43.5" x14ac:dyDescent="0.35">
      <c r="A3605" s="9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3" t="s">
        <v>8219</v>
      </c>
      <c r="G3605" s="3" t="s">
        <v>8224</v>
      </c>
      <c r="H3605" s="3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3" t="s">
        <v>8271</v>
      </c>
      <c r="O3605" s="12">
        <f>E3605/D3605</f>
        <v>1.7066666666666668</v>
      </c>
      <c r="P3605" s="22">
        <f>IF(ISERROR(E3605/L3605),0,E3605/L3605)</f>
        <v>44.912280701754383</v>
      </c>
      <c r="Q3605" s="1" t="s">
        <v>8344</v>
      </c>
      <c r="R3605" s="39" t="s">
        <v>8345</v>
      </c>
      <c r="S3605" s="41">
        <f>(((J3605/60)/60)/24)+DATE(1970,1,1)</f>
        <v>42283.864351851851</v>
      </c>
      <c r="T3605" s="42">
        <f>(((I3605/60)/60)/24)+DATE(1970,1,1)</f>
        <v>42313.906018518523</v>
      </c>
    </row>
    <row r="3606" spans="1:20" customFormat="1" ht="43.5" x14ac:dyDescent="0.35">
      <c r="A3606" s="9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3" t="s">
        <v>8219</v>
      </c>
      <c r="G3606" s="3" t="s">
        <v>8224</v>
      </c>
      <c r="H3606" s="3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3" t="s">
        <v>8271</v>
      </c>
      <c r="O3606" s="12">
        <f>E3606/D3606</f>
        <v>1.1283333333333334</v>
      </c>
      <c r="P3606" s="22">
        <f>IF(ISERROR(E3606/L3606),0,E3606/L3606)</f>
        <v>49.05797101449275</v>
      </c>
      <c r="Q3606" s="1" t="s">
        <v>8344</v>
      </c>
      <c r="R3606" s="39" t="s">
        <v>8345</v>
      </c>
      <c r="S3606" s="41">
        <f>(((J3606/60)/60)/24)+DATE(1970,1,1)</f>
        <v>42483.015694444446</v>
      </c>
      <c r="T3606" s="42">
        <f>(((I3606/60)/60)/24)+DATE(1970,1,1)</f>
        <v>42489.290972222225</v>
      </c>
    </row>
    <row r="3607" spans="1:20" customFormat="1" ht="43.5" x14ac:dyDescent="0.35">
      <c r="A3607" s="9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3" t="s">
        <v>8219</v>
      </c>
      <c r="G3607" s="3" t="s">
        <v>8225</v>
      </c>
      <c r="H3607" s="3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3" t="s">
        <v>8271</v>
      </c>
      <c r="O3607" s="12">
        <f>E3607/D3607</f>
        <v>1.84</v>
      </c>
      <c r="P3607" s="22">
        <f>IF(ISERROR(E3607/L3607),0,E3607/L3607)</f>
        <v>30.666666666666668</v>
      </c>
      <c r="Q3607" s="1" t="s">
        <v>8344</v>
      </c>
      <c r="R3607" s="39" t="s">
        <v>8345</v>
      </c>
      <c r="S3607" s="41">
        <f>(((J3607/60)/60)/24)+DATE(1970,1,1)</f>
        <v>42383.793124999997</v>
      </c>
      <c r="T3607" s="42">
        <f>(((I3607/60)/60)/24)+DATE(1970,1,1)</f>
        <v>42413.793124999997</v>
      </c>
    </row>
    <row r="3608" spans="1:20" customFormat="1" ht="43.5" x14ac:dyDescent="0.35">
      <c r="A3608" s="9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3" t="s">
        <v>8219</v>
      </c>
      <c r="G3608" s="3" t="s">
        <v>8225</v>
      </c>
      <c r="H3608" s="3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3" t="s">
        <v>8271</v>
      </c>
      <c r="O3608" s="12">
        <f>E3608/D3608</f>
        <v>1.3026666666666666</v>
      </c>
      <c r="P3608" s="22">
        <f>IF(ISERROR(E3608/L3608),0,E3608/L3608)</f>
        <v>61.0625</v>
      </c>
      <c r="Q3608" s="1" t="s">
        <v>8344</v>
      </c>
      <c r="R3608" s="39" t="s">
        <v>8345</v>
      </c>
      <c r="S3608" s="41">
        <f>(((J3608/60)/60)/24)+DATE(1970,1,1)</f>
        <v>42566.604826388888</v>
      </c>
      <c r="T3608" s="42">
        <f>(((I3608/60)/60)/24)+DATE(1970,1,1)</f>
        <v>42596.604826388888</v>
      </c>
    </row>
    <row r="3609" spans="1:20" customFormat="1" ht="29" x14ac:dyDescent="0.35">
      <c r="A3609" s="9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3" t="s">
        <v>8219</v>
      </c>
      <c r="G3609" s="3" t="s">
        <v>8225</v>
      </c>
      <c r="H3609" s="3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3" t="s">
        <v>8271</v>
      </c>
      <c r="O3609" s="12">
        <f>E3609/D3609</f>
        <v>1.0545454545454545</v>
      </c>
      <c r="P3609" s="22">
        <f>IF(ISERROR(E3609/L3609),0,E3609/L3609)</f>
        <v>29</v>
      </c>
      <c r="Q3609" s="1" t="s">
        <v>8344</v>
      </c>
      <c r="R3609" s="39" t="s">
        <v>8345</v>
      </c>
      <c r="S3609" s="41">
        <f>(((J3609/60)/60)/24)+DATE(1970,1,1)</f>
        <v>42338.963912037041</v>
      </c>
      <c r="T3609" s="42">
        <f>(((I3609/60)/60)/24)+DATE(1970,1,1)</f>
        <v>42353</v>
      </c>
    </row>
    <row r="3610" spans="1:20" customFormat="1" ht="43.5" x14ac:dyDescent="0.35">
      <c r="A3610" s="9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3" t="s">
        <v>8219</v>
      </c>
      <c r="G3610" s="3" t="s">
        <v>8225</v>
      </c>
      <c r="H3610" s="3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3" t="s">
        <v>8271</v>
      </c>
      <c r="O3610" s="12">
        <f>E3610/D3610</f>
        <v>1</v>
      </c>
      <c r="P3610" s="22">
        <f>IF(ISERROR(E3610/L3610),0,E3610/L3610)</f>
        <v>29.62962962962963</v>
      </c>
      <c r="Q3610" s="1" t="s">
        <v>8344</v>
      </c>
      <c r="R3610" s="39" t="s">
        <v>8345</v>
      </c>
      <c r="S3610" s="41">
        <f>(((J3610/60)/60)/24)+DATE(1970,1,1)</f>
        <v>42506.709375000006</v>
      </c>
      <c r="T3610" s="42">
        <f>(((I3610/60)/60)/24)+DATE(1970,1,1)</f>
        <v>42538.583333333328</v>
      </c>
    </row>
    <row r="3611" spans="1:20" customFormat="1" ht="43.5" x14ac:dyDescent="0.35">
      <c r="A3611" s="9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3" t="s">
        <v>8219</v>
      </c>
      <c r="G3611" s="3" t="s">
        <v>8225</v>
      </c>
      <c r="H3611" s="3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3" t="s">
        <v>8271</v>
      </c>
      <c r="O3611" s="12">
        <f>E3611/D3611</f>
        <v>1.5331632653061225</v>
      </c>
      <c r="P3611" s="22">
        <f>IF(ISERROR(E3611/L3611),0,E3611/L3611)</f>
        <v>143.0952380952381</v>
      </c>
      <c r="Q3611" s="1" t="s">
        <v>8344</v>
      </c>
      <c r="R3611" s="39" t="s">
        <v>8345</v>
      </c>
      <c r="S3611" s="41">
        <f>(((J3611/60)/60)/24)+DATE(1970,1,1)</f>
        <v>42429.991724537031</v>
      </c>
      <c r="T3611" s="42">
        <f>(((I3611/60)/60)/24)+DATE(1970,1,1)</f>
        <v>42459.950057870374</v>
      </c>
    </row>
    <row r="3612" spans="1:20" customFormat="1" ht="43.5" x14ac:dyDescent="0.35">
      <c r="A3612" s="9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3" t="s">
        <v>8219</v>
      </c>
      <c r="G3612" s="3" t="s">
        <v>8225</v>
      </c>
      <c r="H3612" s="3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3" t="s">
        <v>8271</v>
      </c>
      <c r="O3612" s="12">
        <f>E3612/D3612</f>
        <v>1.623</v>
      </c>
      <c r="P3612" s="22">
        <f>IF(ISERROR(E3612/L3612),0,E3612/L3612)</f>
        <v>52.354838709677416</v>
      </c>
      <c r="Q3612" s="1" t="s">
        <v>8344</v>
      </c>
      <c r="R3612" s="39" t="s">
        <v>8345</v>
      </c>
      <c r="S3612" s="41">
        <f>(((J3612/60)/60)/24)+DATE(1970,1,1)</f>
        <v>42203.432129629626</v>
      </c>
      <c r="T3612" s="42">
        <f>(((I3612/60)/60)/24)+DATE(1970,1,1)</f>
        <v>42233.432129629626</v>
      </c>
    </row>
    <row r="3613" spans="1:20" customFormat="1" ht="43.5" x14ac:dyDescent="0.35">
      <c r="A3613" s="9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3" t="s">
        <v>8219</v>
      </c>
      <c r="G3613" s="3" t="s">
        <v>8225</v>
      </c>
      <c r="H3613" s="3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3" t="s">
        <v>8271</v>
      </c>
      <c r="O3613" s="12">
        <f>E3613/D3613</f>
        <v>1.36</v>
      </c>
      <c r="P3613" s="22">
        <f>IF(ISERROR(E3613/L3613),0,E3613/L3613)</f>
        <v>66.666666666666671</v>
      </c>
      <c r="Q3613" s="1" t="s">
        <v>8344</v>
      </c>
      <c r="R3613" s="39" t="s">
        <v>8345</v>
      </c>
      <c r="S3613" s="41">
        <f>(((J3613/60)/60)/24)+DATE(1970,1,1)</f>
        <v>42072.370381944449</v>
      </c>
      <c r="T3613" s="42">
        <f>(((I3613/60)/60)/24)+DATE(1970,1,1)</f>
        <v>42102.370381944449</v>
      </c>
    </row>
    <row r="3614" spans="1:20" customFormat="1" ht="43.5" x14ac:dyDescent="0.35">
      <c r="A3614" s="9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3" t="s">
        <v>8219</v>
      </c>
      <c r="G3614" s="3" t="s">
        <v>8229</v>
      </c>
      <c r="H3614" s="3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3" t="s">
        <v>8271</v>
      </c>
      <c r="O3614" s="12">
        <f>E3614/D3614</f>
        <v>1.444</v>
      </c>
      <c r="P3614" s="22">
        <f>IF(ISERROR(E3614/L3614),0,E3614/L3614)</f>
        <v>126.66666666666667</v>
      </c>
      <c r="Q3614" s="1" t="s">
        <v>8344</v>
      </c>
      <c r="R3614" s="39" t="s">
        <v>8345</v>
      </c>
      <c r="S3614" s="41">
        <f>(((J3614/60)/60)/24)+DATE(1970,1,1)</f>
        <v>41789.726979166669</v>
      </c>
      <c r="T3614" s="42">
        <f>(((I3614/60)/60)/24)+DATE(1970,1,1)</f>
        <v>41799.726979166669</v>
      </c>
    </row>
    <row r="3615" spans="1:20" customFormat="1" ht="29" x14ac:dyDescent="0.35">
      <c r="A3615" s="9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3" t="s">
        <v>8219</v>
      </c>
      <c r="G3615" s="3" t="s">
        <v>8224</v>
      </c>
      <c r="H3615" s="3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3" t="s">
        <v>8271</v>
      </c>
      <c r="O3615" s="12">
        <f>E3615/D3615</f>
        <v>1</v>
      </c>
      <c r="P3615" s="22">
        <f>IF(ISERROR(E3615/L3615),0,E3615/L3615)</f>
        <v>62.5</v>
      </c>
      <c r="Q3615" s="1" t="s">
        <v>8344</v>
      </c>
      <c r="R3615" s="39" t="s">
        <v>8345</v>
      </c>
      <c r="S3615" s="41">
        <f>(((J3615/60)/60)/24)+DATE(1970,1,1)</f>
        <v>41788.58997685185</v>
      </c>
      <c r="T3615" s="42">
        <f>(((I3615/60)/60)/24)+DATE(1970,1,1)</f>
        <v>41818.58997685185</v>
      </c>
    </row>
    <row r="3616" spans="1:20" customFormat="1" ht="43.5" x14ac:dyDescent="0.35">
      <c r="A3616" s="9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3" t="s">
        <v>8219</v>
      </c>
      <c r="G3616" s="3" t="s">
        <v>8224</v>
      </c>
      <c r="H3616" s="3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3" t="s">
        <v>8271</v>
      </c>
      <c r="O3616" s="12">
        <f>E3616/D3616</f>
        <v>1.008</v>
      </c>
      <c r="P3616" s="22">
        <f>IF(ISERROR(E3616/L3616),0,E3616/L3616)</f>
        <v>35.492957746478872</v>
      </c>
      <c r="Q3616" s="1" t="s">
        <v>8344</v>
      </c>
      <c r="R3616" s="39" t="s">
        <v>8345</v>
      </c>
      <c r="S3616" s="41">
        <f>(((J3616/60)/60)/24)+DATE(1970,1,1)</f>
        <v>42144.041851851856</v>
      </c>
      <c r="T3616" s="42">
        <f>(((I3616/60)/60)/24)+DATE(1970,1,1)</f>
        <v>42174.041851851856</v>
      </c>
    </row>
    <row r="3617" spans="1:20" customFormat="1" ht="43.5" x14ac:dyDescent="0.35">
      <c r="A3617" s="9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3" t="s">
        <v>8219</v>
      </c>
      <c r="G3617" s="3" t="s">
        <v>8225</v>
      </c>
      <c r="H3617" s="3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3" t="s">
        <v>8271</v>
      </c>
      <c r="O3617" s="12">
        <f>E3617/D3617</f>
        <v>1.0680000000000001</v>
      </c>
      <c r="P3617" s="22">
        <f>IF(ISERROR(E3617/L3617),0,E3617/L3617)</f>
        <v>37.083333333333336</v>
      </c>
      <c r="Q3617" s="1" t="s">
        <v>8344</v>
      </c>
      <c r="R3617" s="39" t="s">
        <v>8345</v>
      </c>
      <c r="S3617" s="41">
        <f>(((J3617/60)/60)/24)+DATE(1970,1,1)</f>
        <v>42318.593703703707</v>
      </c>
      <c r="T3617" s="42">
        <f>(((I3617/60)/60)/24)+DATE(1970,1,1)</f>
        <v>42348.593703703707</v>
      </c>
    </row>
    <row r="3618" spans="1:20" customFormat="1" ht="43.5" x14ac:dyDescent="0.35">
      <c r="A3618" s="9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3" t="s">
        <v>8219</v>
      </c>
      <c r="G3618" s="3" t="s">
        <v>8225</v>
      </c>
      <c r="H3618" s="3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3" t="s">
        <v>8271</v>
      </c>
      <c r="O3618" s="12">
        <f>E3618/D3618</f>
        <v>1.248</v>
      </c>
      <c r="P3618" s="22">
        <f>IF(ISERROR(E3618/L3618),0,E3618/L3618)</f>
        <v>69.333333333333329</v>
      </c>
      <c r="Q3618" s="1" t="s">
        <v>8344</v>
      </c>
      <c r="R3618" s="39" t="s">
        <v>8345</v>
      </c>
      <c r="S3618" s="41">
        <f>(((J3618/60)/60)/24)+DATE(1970,1,1)</f>
        <v>42052.949814814812</v>
      </c>
      <c r="T3618" s="42">
        <f>(((I3618/60)/60)/24)+DATE(1970,1,1)</f>
        <v>42082.908148148148</v>
      </c>
    </row>
    <row r="3619" spans="1:20" customFormat="1" ht="43.5" x14ac:dyDescent="0.35">
      <c r="A3619" s="9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3" t="s">
        <v>8219</v>
      </c>
      <c r="G3619" s="3" t="s">
        <v>8225</v>
      </c>
      <c r="H3619" s="3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3" t="s">
        <v>8271</v>
      </c>
      <c r="O3619" s="12">
        <f>E3619/D3619</f>
        <v>1.1891891891891893</v>
      </c>
      <c r="P3619" s="22">
        <f>IF(ISERROR(E3619/L3619),0,E3619/L3619)</f>
        <v>17.254901960784313</v>
      </c>
      <c r="Q3619" s="1" t="s">
        <v>8344</v>
      </c>
      <c r="R3619" s="39" t="s">
        <v>8345</v>
      </c>
      <c r="S3619" s="41">
        <f>(((J3619/60)/60)/24)+DATE(1970,1,1)</f>
        <v>42779.610289351855</v>
      </c>
      <c r="T3619" s="42">
        <f>(((I3619/60)/60)/24)+DATE(1970,1,1)</f>
        <v>42794</v>
      </c>
    </row>
    <row r="3620" spans="1:20" customFormat="1" ht="43.5" x14ac:dyDescent="0.35">
      <c r="A3620" s="9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3" t="s">
        <v>8219</v>
      </c>
      <c r="G3620" s="3" t="s">
        <v>8225</v>
      </c>
      <c r="H3620" s="3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3" t="s">
        <v>8271</v>
      </c>
      <c r="O3620" s="12">
        <f>E3620/D3620</f>
        <v>1.01</v>
      </c>
      <c r="P3620" s="22">
        <f>IF(ISERROR(E3620/L3620),0,E3620/L3620)</f>
        <v>36.071428571428569</v>
      </c>
      <c r="Q3620" s="1" t="s">
        <v>8344</v>
      </c>
      <c r="R3620" s="39" t="s">
        <v>8345</v>
      </c>
      <c r="S3620" s="41">
        <f>(((J3620/60)/60)/24)+DATE(1970,1,1)</f>
        <v>42128.627893518518</v>
      </c>
      <c r="T3620" s="42">
        <f>(((I3620/60)/60)/24)+DATE(1970,1,1)</f>
        <v>42158.627893518518</v>
      </c>
    </row>
    <row r="3621" spans="1:20" customFormat="1" ht="43.5" x14ac:dyDescent="0.35">
      <c r="A3621" s="9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3" t="s">
        <v>8219</v>
      </c>
      <c r="G3621" s="3" t="s">
        <v>8224</v>
      </c>
      <c r="H3621" s="3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3" t="s">
        <v>8271</v>
      </c>
      <c r="O3621" s="12">
        <f>E3621/D3621</f>
        <v>1.1299999999999999</v>
      </c>
      <c r="P3621" s="22">
        <f>IF(ISERROR(E3621/L3621),0,E3621/L3621)</f>
        <v>66.470588235294116</v>
      </c>
      <c r="Q3621" s="1" t="s">
        <v>8344</v>
      </c>
      <c r="R3621" s="39" t="s">
        <v>8345</v>
      </c>
      <c r="S3621" s="41">
        <f>(((J3621/60)/60)/24)+DATE(1970,1,1)</f>
        <v>42661.132245370376</v>
      </c>
      <c r="T3621" s="42">
        <f>(((I3621/60)/60)/24)+DATE(1970,1,1)</f>
        <v>42693.916666666672</v>
      </c>
    </row>
    <row r="3622" spans="1:20" customFormat="1" ht="43.5" x14ac:dyDescent="0.35">
      <c r="A3622" s="9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3" t="s">
        <v>8219</v>
      </c>
      <c r="G3622" s="3" t="s">
        <v>8224</v>
      </c>
      <c r="H3622" s="3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3" t="s">
        <v>8271</v>
      </c>
      <c r="O3622" s="12">
        <f>E3622/D3622</f>
        <v>1.0519047619047619</v>
      </c>
      <c r="P3622" s="22">
        <f>IF(ISERROR(E3622/L3622),0,E3622/L3622)</f>
        <v>56.065989847715734</v>
      </c>
      <c r="Q3622" s="1" t="s">
        <v>8344</v>
      </c>
      <c r="R3622" s="39" t="s">
        <v>8345</v>
      </c>
      <c r="S3622" s="41">
        <f>(((J3622/60)/60)/24)+DATE(1970,1,1)</f>
        <v>42037.938206018516</v>
      </c>
      <c r="T3622" s="42">
        <f>(((I3622/60)/60)/24)+DATE(1970,1,1)</f>
        <v>42068.166666666672</v>
      </c>
    </row>
    <row r="3623" spans="1:20" customFormat="1" ht="43.5" x14ac:dyDescent="0.35">
      <c r="A3623" s="9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3" t="s">
        <v>8219</v>
      </c>
      <c r="G3623" s="3" t="s">
        <v>8224</v>
      </c>
      <c r="H3623" s="3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3" t="s">
        <v>8271</v>
      </c>
      <c r="O3623" s="12">
        <f>E3623/D3623</f>
        <v>1.0973333333333333</v>
      </c>
      <c r="P3623" s="22">
        <f>IF(ISERROR(E3623/L3623),0,E3623/L3623)</f>
        <v>47.028571428571432</v>
      </c>
      <c r="Q3623" s="1" t="s">
        <v>8344</v>
      </c>
      <c r="R3623" s="39" t="s">
        <v>8345</v>
      </c>
      <c r="S3623" s="41">
        <f>(((J3623/60)/60)/24)+DATE(1970,1,1)</f>
        <v>42619.935694444444</v>
      </c>
      <c r="T3623" s="42">
        <f>(((I3623/60)/60)/24)+DATE(1970,1,1)</f>
        <v>42643.875</v>
      </c>
    </row>
    <row r="3624" spans="1:20" customFormat="1" ht="29" x14ac:dyDescent="0.35">
      <c r="A3624" s="9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3" t="s">
        <v>8219</v>
      </c>
      <c r="G3624" s="3" t="s">
        <v>8224</v>
      </c>
      <c r="H3624" s="3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3" t="s">
        <v>8271</v>
      </c>
      <c r="O3624" s="12">
        <f>E3624/D3624</f>
        <v>1.00099</v>
      </c>
      <c r="P3624" s="22">
        <f>IF(ISERROR(E3624/L3624),0,E3624/L3624)</f>
        <v>47.666190476190479</v>
      </c>
      <c r="Q3624" s="1" t="s">
        <v>8344</v>
      </c>
      <c r="R3624" s="39" t="s">
        <v>8345</v>
      </c>
      <c r="S3624" s="41">
        <f>(((J3624/60)/60)/24)+DATE(1970,1,1)</f>
        <v>41877.221886574072</v>
      </c>
      <c r="T3624" s="42">
        <f>(((I3624/60)/60)/24)+DATE(1970,1,1)</f>
        <v>41910.140972222223</v>
      </c>
    </row>
    <row r="3625" spans="1:20" customFormat="1" ht="29" x14ac:dyDescent="0.35">
      <c r="A3625" s="9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3" t="s">
        <v>8219</v>
      </c>
      <c r="G3625" s="3" t="s">
        <v>8224</v>
      </c>
      <c r="H3625" s="3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3" t="s">
        <v>8271</v>
      </c>
      <c r="O3625" s="12">
        <f>E3625/D3625</f>
        <v>1.2</v>
      </c>
      <c r="P3625" s="22">
        <f>IF(ISERROR(E3625/L3625),0,E3625/L3625)</f>
        <v>88.235294117647058</v>
      </c>
      <c r="Q3625" s="1" t="s">
        <v>8344</v>
      </c>
      <c r="R3625" s="39" t="s">
        <v>8345</v>
      </c>
      <c r="S3625" s="41">
        <f>(((J3625/60)/60)/24)+DATE(1970,1,1)</f>
        <v>41828.736921296295</v>
      </c>
      <c r="T3625" s="42">
        <f>(((I3625/60)/60)/24)+DATE(1970,1,1)</f>
        <v>41846.291666666664</v>
      </c>
    </row>
    <row r="3626" spans="1:20" customFormat="1" ht="72.5" x14ac:dyDescent="0.35">
      <c r="A3626" s="9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3" t="s">
        <v>8219</v>
      </c>
      <c r="G3626" s="3" t="s">
        <v>8224</v>
      </c>
      <c r="H3626" s="3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3" t="s">
        <v>8271</v>
      </c>
      <c r="O3626" s="12">
        <f>E3626/D3626</f>
        <v>1.0493333333333332</v>
      </c>
      <c r="P3626" s="22">
        <f>IF(ISERROR(E3626/L3626),0,E3626/L3626)</f>
        <v>80.717948717948715</v>
      </c>
      <c r="Q3626" s="1" t="s">
        <v>8344</v>
      </c>
      <c r="R3626" s="39" t="s">
        <v>8345</v>
      </c>
      <c r="S3626" s="41">
        <f>(((J3626/60)/60)/24)+DATE(1970,1,1)</f>
        <v>42545.774189814809</v>
      </c>
      <c r="T3626" s="42">
        <f>(((I3626/60)/60)/24)+DATE(1970,1,1)</f>
        <v>42605.774189814809</v>
      </c>
    </row>
    <row r="3627" spans="1:20" customFormat="1" ht="43.5" x14ac:dyDescent="0.35">
      <c r="A3627" s="9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3" t="s">
        <v>8219</v>
      </c>
      <c r="G3627" s="3" t="s">
        <v>8225</v>
      </c>
      <c r="H3627" s="3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3" t="s">
        <v>8271</v>
      </c>
      <c r="O3627" s="12">
        <f>E3627/D3627</f>
        <v>1.0266666666666666</v>
      </c>
      <c r="P3627" s="22">
        <f>IF(ISERROR(E3627/L3627),0,E3627/L3627)</f>
        <v>39.487179487179489</v>
      </c>
      <c r="Q3627" s="1" t="s">
        <v>8344</v>
      </c>
      <c r="R3627" s="39" t="s">
        <v>8345</v>
      </c>
      <c r="S3627" s="41">
        <f>(((J3627/60)/60)/24)+DATE(1970,1,1)</f>
        <v>42157.652511574073</v>
      </c>
      <c r="T3627" s="42">
        <f>(((I3627/60)/60)/24)+DATE(1970,1,1)</f>
        <v>42187.652511574073</v>
      </c>
    </row>
    <row r="3628" spans="1:20" customFormat="1" ht="43.5" x14ac:dyDescent="0.35">
      <c r="A3628" s="9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3" t="s">
        <v>8219</v>
      </c>
      <c r="G3628" s="3" t="s">
        <v>8225</v>
      </c>
      <c r="H3628" s="3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3" t="s">
        <v>8271</v>
      </c>
      <c r="O3628" s="12">
        <f>E3628/D3628</f>
        <v>1.0182500000000001</v>
      </c>
      <c r="P3628" s="22">
        <f>IF(ISERROR(E3628/L3628),0,E3628/L3628)</f>
        <v>84.854166666666671</v>
      </c>
      <c r="Q3628" s="1" t="s">
        <v>8344</v>
      </c>
      <c r="R3628" s="39" t="s">
        <v>8345</v>
      </c>
      <c r="S3628" s="41">
        <f>(((J3628/60)/60)/24)+DATE(1970,1,1)</f>
        <v>41846.667326388888</v>
      </c>
      <c r="T3628" s="42">
        <f>(((I3628/60)/60)/24)+DATE(1970,1,1)</f>
        <v>41867.667326388888</v>
      </c>
    </row>
    <row r="3629" spans="1:20" customFormat="1" ht="43.5" x14ac:dyDescent="0.35">
      <c r="A3629" s="9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3" t="s">
        <v>8219</v>
      </c>
      <c r="G3629" s="3" t="s">
        <v>8224</v>
      </c>
      <c r="H3629" s="3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3" t="s">
        <v>8271</v>
      </c>
      <c r="O3629" s="12">
        <f>E3629/D3629</f>
        <v>1</v>
      </c>
      <c r="P3629" s="22">
        <f>IF(ISERROR(E3629/L3629),0,E3629/L3629)</f>
        <v>68.965517241379317</v>
      </c>
      <c r="Q3629" s="1" t="s">
        <v>8344</v>
      </c>
      <c r="R3629" s="39" t="s">
        <v>8345</v>
      </c>
      <c r="S3629" s="41">
        <f>(((J3629/60)/60)/24)+DATE(1970,1,1)</f>
        <v>42460.741747685184</v>
      </c>
      <c r="T3629" s="42">
        <f>(((I3629/60)/60)/24)+DATE(1970,1,1)</f>
        <v>42511.165972222225</v>
      </c>
    </row>
    <row r="3630" spans="1:20" customFormat="1" ht="43.5" x14ac:dyDescent="0.35">
      <c r="A3630" s="9">
        <v>3628</v>
      </c>
      <c r="B3630" s="7" t="s">
        <v>3626</v>
      </c>
      <c r="C3630" s="7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2">
        <f>E3630/D3630</f>
        <v>0</v>
      </c>
      <c r="P3630" s="22">
        <f>IF(ISERROR(E3630/L3630),0,E3630/L3630)</f>
        <v>0</v>
      </c>
      <c r="Q3630" s="1" t="s">
        <v>8344</v>
      </c>
      <c r="R3630" s="39" t="s">
        <v>8347</v>
      </c>
      <c r="S3630" s="41">
        <f>(((J3630/60)/60)/24)+DATE(1970,1,1)</f>
        <v>42291.833287037036</v>
      </c>
      <c r="T3630" s="42">
        <f>(((I3630/60)/60)/24)+DATE(1970,1,1)</f>
        <v>42351.874953703707</v>
      </c>
    </row>
    <row r="3631" spans="1:20" customFormat="1" ht="43.5" x14ac:dyDescent="0.35">
      <c r="A3631" s="9">
        <v>3629</v>
      </c>
      <c r="B3631" s="7" t="s">
        <v>3627</v>
      </c>
      <c r="C3631" s="7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2">
        <f>E3631/D3631</f>
        <v>1.9999999999999999E-6</v>
      </c>
      <c r="P3631" s="22">
        <f>IF(ISERROR(E3631/L3631),0,E3631/L3631)</f>
        <v>1</v>
      </c>
      <c r="Q3631" s="1" t="s">
        <v>8344</v>
      </c>
      <c r="R3631" s="39" t="s">
        <v>8347</v>
      </c>
      <c r="S3631" s="41">
        <f>(((J3631/60)/60)/24)+DATE(1970,1,1)</f>
        <v>42437.094490740739</v>
      </c>
      <c r="T3631" s="42">
        <f>(((I3631/60)/60)/24)+DATE(1970,1,1)</f>
        <v>42495.708333333328</v>
      </c>
    </row>
    <row r="3632" spans="1:20" customFormat="1" ht="43.5" x14ac:dyDescent="0.35">
      <c r="A3632" s="9">
        <v>3630</v>
      </c>
      <c r="B3632" s="7" t="s">
        <v>3628</v>
      </c>
      <c r="C3632" s="7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2">
        <f>E3632/D3632</f>
        <v>3.3333333333333332E-4</v>
      </c>
      <c r="P3632" s="22">
        <f>IF(ISERROR(E3632/L3632),0,E3632/L3632)</f>
        <v>1</v>
      </c>
      <c r="Q3632" s="1" t="s">
        <v>8344</v>
      </c>
      <c r="R3632" s="39" t="s">
        <v>8347</v>
      </c>
      <c r="S3632" s="41">
        <f>(((J3632/60)/60)/24)+DATE(1970,1,1)</f>
        <v>41942.84710648148</v>
      </c>
      <c r="T3632" s="42">
        <f>(((I3632/60)/60)/24)+DATE(1970,1,1)</f>
        <v>41972.888773148152</v>
      </c>
    </row>
    <row r="3633" spans="1:20" customFormat="1" ht="43.5" x14ac:dyDescent="0.35">
      <c r="A3633" s="9">
        <v>3631</v>
      </c>
      <c r="B3633" s="7" t="s">
        <v>3629</v>
      </c>
      <c r="C3633" s="7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2">
        <f>E3633/D3633</f>
        <v>0.51023391812865493</v>
      </c>
      <c r="P3633" s="22">
        <f>IF(ISERROR(E3633/L3633),0,E3633/L3633)</f>
        <v>147.88135593220338</v>
      </c>
      <c r="Q3633" s="1" t="s">
        <v>8344</v>
      </c>
      <c r="R3633" s="39" t="s">
        <v>8347</v>
      </c>
      <c r="S3633" s="41">
        <f>(((J3633/60)/60)/24)+DATE(1970,1,1)</f>
        <v>41880.753437499996</v>
      </c>
      <c r="T3633" s="42">
        <f>(((I3633/60)/60)/24)+DATE(1970,1,1)</f>
        <v>41905.165972222225</v>
      </c>
    </row>
    <row r="3634" spans="1:20" customFormat="1" ht="43.5" x14ac:dyDescent="0.35">
      <c r="A3634" s="9">
        <v>3632</v>
      </c>
      <c r="B3634" s="7" t="s">
        <v>3630</v>
      </c>
      <c r="C3634" s="7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2">
        <f>E3634/D3634</f>
        <v>0.2</v>
      </c>
      <c r="P3634" s="22">
        <f>IF(ISERROR(E3634/L3634),0,E3634/L3634)</f>
        <v>100</v>
      </c>
      <c r="Q3634" s="1" t="s">
        <v>8344</v>
      </c>
      <c r="R3634" s="39" t="s">
        <v>8347</v>
      </c>
      <c r="S3634" s="41">
        <f>(((J3634/60)/60)/24)+DATE(1970,1,1)</f>
        <v>41946.936909722222</v>
      </c>
      <c r="T3634" s="42">
        <f>(((I3634/60)/60)/24)+DATE(1970,1,1)</f>
        <v>41966.936909722222</v>
      </c>
    </row>
    <row r="3635" spans="1:20" customFormat="1" ht="43.5" x14ac:dyDescent="0.35">
      <c r="A3635" s="9">
        <v>3633</v>
      </c>
      <c r="B3635" s="7" t="s">
        <v>3631</v>
      </c>
      <c r="C3635" s="7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2">
        <f>E3635/D3635</f>
        <v>0.35239999999999999</v>
      </c>
      <c r="P3635" s="22">
        <f>IF(ISERROR(E3635/L3635),0,E3635/L3635)</f>
        <v>56.838709677419352</v>
      </c>
      <c r="Q3635" s="1" t="s">
        <v>8344</v>
      </c>
      <c r="R3635" s="39" t="s">
        <v>8347</v>
      </c>
      <c r="S3635" s="41">
        <f>(((J3635/60)/60)/24)+DATE(1970,1,1)</f>
        <v>42649.623460648145</v>
      </c>
      <c r="T3635" s="42">
        <f>(((I3635/60)/60)/24)+DATE(1970,1,1)</f>
        <v>42693.041666666672</v>
      </c>
    </row>
    <row r="3636" spans="1:20" customFormat="1" ht="43.5" x14ac:dyDescent="0.35">
      <c r="A3636" s="9">
        <v>3634</v>
      </c>
      <c r="B3636" s="7" t="s">
        <v>3632</v>
      </c>
      <c r="C3636" s="7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2">
        <f>E3636/D3636</f>
        <v>4.2466666666666666E-2</v>
      </c>
      <c r="P3636" s="22">
        <f>IF(ISERROR(E3636/L3636),0,E3636/L3636)</f>
        <v>176.94444444444446</v>
      </c>
      <c r="Q3636" s="1" t="s">
        <v>8344</v>
      </c>
      <c r="R3636" s="39" t="s">
        <v>8347</v>
      </c>
      <c r="S3636" s="41">
        <f>(((J3636/60)/60)/24)+DATE(1970,1,1)</f>
        <v>42701.166365740741</v>
      </c>
      <c r="T3636" s="42">
        <f>(((I3636/60)/60)/24)+DATE(1970,1,1)</f>
        <v>42749.165972222225</v>
      </c>
    </row>
    <row r="3637" spans="1:20" customFormat="1" ht="29" x14ac:dyDescent="0.35">
      <c r="A3637" s="9">
        <v>3635</v>
      </c>
      <c r="B3637" s="7" t="s">
        <v>3633</v>
      </c>
      <c r="C3637" s="7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2">
        <f>E3637/D3637</f>
        <v>0.36457142857142855</v>
      </c>
      <c r="P3637" s="22">
        <f>IF(ISERROR(E3637/L3637),0,E3637/L3637)</f>
        <v>127.6</v>
      </c>
      <c r="Q3637" s="1" t="s">
        <v>8344</v>
      </c>
      <c r="R3637" s="39" t="s">
        <v>8347</v>
      </c>
      <c r="S3637" s="41">
        <f>(((J3637/60)/60)/24)+DATE(1970,1,1)</f>
        <v>42450.88282407407</v>
      </c>
      <c r="T3637" s="42">
        <f>(((I3637/60)/60)/24)+DATE(1970,1,1)</f>
        <v>42480.88282407407</v>
      </c>
    </row>
    <row r="3638" spans="1:20" customFormat="1" ht="43.5" x14ac:dyDescent="0.35">
      <c r="A3638" s="9">
        <v>3636</v>
      </c>
      <c r="B3638" s="7" t="s">
        <v>3634</v>
      </c>
      <c r="C3638" s="7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2">
        <f>E3638/D3638</f>
        <v>0</v>
      </c>
      <c r="P3638" s="22">
        <f>IF(ISERROR(E3638/L3638),0,E3638/L3638)</f>
        <v>0</v>
      </c>
      <c r="Q3638" s="1" t="s">
        <v>8344</v>
      </c>
      <c r="R3638" s="39" t="s">
        <v>8347</v>
      </c>
      <c r="S3638" s="41">
        <f>(((J3638/60)/60)/24)+DATE(1970,1,1)</f>
        <v>42226.694780092599</v>
      </c>
      <c r="T3638" s="42">
        <f>(((I3638/60)/60)/24)+DATE(1970,1,1)</f>
        <v>42261.694780092599</v>
      </c>
    </row>
    <row r="3639" spans="1:20" customFormat="1" ht="43.5" x14ac:dyDescent="0.35">
      <c r="A3639" s="9">
        <v>3637</v>
      </c>
      <c r="B3639" s="7" t="s">
        <v>3635</v>
      </c>
      <c r="C3639" s="7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2">
        <f>E3639/D3639</f>
        <v>0.30866666666666664</v>
      </c>
      <c r="P3639" s="22">
        <f>IF(ISERROR(E3639/L3639),0,E3639/L3639)</f>
        <v>66.142857142857139</v>
      </c>
      <c r="Q3639" s="1" t="s">
        <v>8344</v>
      </c>
      <c r="R3639" s="39" t="s">
        <v>8347</v>
      </c>
      <c r="S3639" s="41">
        <f>(((J3639/60)/60)/24)+DATE(1970,1,1)</f>
        <v>41975.700636574074</v>
      </c>
      <c r="T3639" s="42">
        <f>(((I3639/60)/60)/24)+DATE(1970,1,1)</f>
        <v>42005.700636574074</v>
      </c>
    </row>
    <row r="3640" spans="1:20" customFormat="1" ht="29" x14ac:dyDescent="0.35">
      <c r="A3640" s="9">
        <v>3638</v>
      </c>
      <c r="B3640" s="7" t="s">
        <v>3636</v>
      </c>
      <c r="C3640" s="7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2">
        <f>E3640/D3640</f>
        <v>6.545454545454546E-2</v>
      </c>
      <c r="P3640" s="22">
        <f>IF(ISERROR(E3640/L3640),0,E3640/L3640)</f>
        <v>108</v>
      </c>
      <c r="Q3640" s="1" t="s">
        <v>8344</v>
      </c>
      <c r="R3640" s="39" t="s">
        <v>8347</v>
      </c>
      <c r="S3640" s="41">
        <f>(((J3640/60)/60)/24)+DATE(1970,1,1)</f>
        <v>42053.672824074078</v>
      </c>
      <c r="T3640" s="42">
        <f>(((I3640/60)/60)/24)+DATE(1970,1,1)</f>
        <v>42113.631157407406</v>
      </c>
    </row>
    <row r="3641" spans="1:20" customFormat="1" ht="43.5" x14ac:dyDescent="0.35">
      <c r="A3641" s="9">
        <v>3639</v>
      </c>
      <c r="B3641" s="7" t="s">
        <v>3637</v>
      </c>
      <c r="C3641" s="7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2">
        <f>E3641/D3641</f>
        <v>4.0000000000000003E-5</v>
      </c>
      <c r="P3641" s="22">
        <f>IF(ISERROR(E3641/L3641),0,E3641/L3641)</f>
        <v>1</v>
      </c>
      <c r="Q3641" s="1" t="s">
        <v>8344</v>
      </c>
      <c r="R3641" s="39" t="s">
        <v>8347</v>
      </c>
      <c r="S3641" s="41">
        <f>(((J3641/60)/60)/24)+DATE(1970,1,1)</f>
        <v>42590.677152777775</v>
      </c>
      <c r="T3641" s="42">
        <f>(((I3641/60)/60)/24)+DATE(1970,1,1)</f>
        <v>42650.632638888885</v>
      </c>
    </row>
    <row r="3642" spans="1:20" customFormat="1" ht="72.5" x14ac:dyDescent="0.35">
      <c r="A3642" s="9">
        <v>3640</v>
      </c>
      <c r="B3642" s="7" t="s">
        <v>3638</v>
      </c>
      <c r="C3642" s="7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2">
        <f>E3642/D3642</f>
        <v>5.5E-2</v>
      </c>
      <c r="P3642" s="22">
        <f>IF(ISERROR(E3642/L3642),0,E3642/L3642)</f>
        <v>18.333333333333332</v>
      </c>
      <c r="Q3642" s="1" t="s">
        <v>8344</v>
      </c>
      <c r="R3642" s="39" t="s">
        <v>8347</v>
      </c>
      <c r="S3642" s="41">
        <f>(((J3642/60)/60)/24)+DATE(1970,1,1)</f>
        <v>42104.781597222223</v>
      </c>
      <c r="T3642" s="42">
        <f>(((I3642/60)/60)/24)+DATE(1970,1,1)</f>
        <v>42134.781597222223</v>
      </c>
    </row>
    <row r="3643" spans="1:20" customFormat="1" ht="43.5" x14ac:dyDescent="0.35">
      <c r="A3643" s="9">
        <v>3641</v>
      </c>
      <c r="B3643" s="7" t="s">
        <v>3639</v>
      </c>
      <c r="C3643" s="7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2">
        <f>E3643/D3643</f>
        <v>0</v>
      </c>
      <c r="P3643" s="22">
        <f>IF(ISERROR(E3643/L3643),0,E3643/L3643)</f>
        <v>0</v>
      </c>
      <c r="Q3643" s="1" t="s">
        <v>8344</v>
      </c>
      <c r="R3643" s="39" t="s">
        <v>8347</v>
      </c>
      <c r="S3643" s="41">
        <f>(((J3643/60)/60)/24)+DATE(1970,1,1)</f>
        <v>41899.627071759263</v>
      </c>
      <c r="T3643" s="42">
        <f>(((I3643/60)/60)/24)+DATE(1970,1,1)</f>
        <v>41917.208333333336</v>
      </c>
    </row>
    <row r="3644" spans="1:20" customFormat="1" ht="58" x14ac:dyDescent="0.35">
      <c r="A3644" s="9">
        <v>3642</v>
      </c>
      <c r="B3644" s="7" t="s">
        <v>3640</v>
      </c>
      <c r="C3644" s="7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2">
        <f>E3644/D3644</f>
        <v>2.1428571428571429E-2</v>
      </c>
      <c r="P3644" s="22">
        <f>IF(ISERROR(E3644/L3644),0,E3644/L3644)</f>
        <v>7.5</v>
      </c>
      <c r="Q3644" s="1" t="s">
        <v>8344</v>
      </c>
      <c r="R3644" s="39" t="s">
        <v>8347</v>
      </c>
      <c r="S3644" s="41">
        <f>(((J3644/60)/60)/24)+DATE(1970,1,1)</f>
        <v>42297.816284722227</v>
      </c>
      <c r="T3644" s="42">
        <f>(((I3644/60)/60)/24)+DATE(1970,1,1)</f>
        <v>42338.708333333328</v>
      </c>
    </row>
    <row r="3645" spans="1:20" customFormat="1" ht="43.5" x14ac:dyDescent="0.35">
      <c r="A3645" s="9">
        <v>3643</v>
      </c>
      <c r="B3645" s="7" t="s">
        <v>3641</v>
      </c>
      <c r="C3645" s="7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2">
        <f>E3645/D3645</f>
        <v>0</v>
      </c>
      <c r="P3645" s="22">
        <f>IF(ISERROR(E3645/L3645),0,E3645/L3645)</f>
        <v>0</v>
      </c>
      <c r="Q3645" s="1" t="s">
        <v>8344</v>
      </c>
      <c r="R3645" s="39" t="s">
        <v>8347</v>
      </c>
      <c r="S3645" s="41">
        <f>(((J3645/60)/60)/24)+DATE(1970,1,1)</f>
        <v>42285.143969907411</v>
      </c>
      <c r="T3645" s="42">
        <f>(((I3645/60)/60)/24)+DATE(1970,1,1)</f>
        <v>42325.185636574075</v>
      </c>
    </row>
    <row r="3646" spans="1:20" customFormat="1" ht="43.5" x14ac:dyDescent="0.35">
      <c r="A3646" s="9">
        <v>3644</v>
      </c>
      <c r="B3646" s="7" t="s">
        <v>3642</v>
      </c>
      <c r="C3646" s="7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2">
        <f>E3646/D3646</f>
        <v>0.16420000000000001</v>
      </c>
      <c r="P3646" s="22">
        <f>IF(ISERROR(E3646/L3646),0,E3646/L3646)</f>
        <v>68.416666666666671</v>
      </c>
      <c r="Q3646" s="1" t="s">
        <v>8344</v>
      </c>
      <c r="R3646" s="39" t="s">
        <v>8347</v>
      </c>
      <c r="S3646" s="41">
        <f>(((J3646/60)/60)/24)+DATE(1970,1,1)</f>
        <v>42409.241747685184</v>
      </c>
      <c r="T3646" s="42">
        <f>(((I3646/60)/60)/24)+DATE(1970,1,1)</f>
        <v>42437.207638888889</v>
      </c>
    </row>
    <row r="3647" spans="1:20" customFormat="1" ht="43.5" x14ac:dyDescent="0.35">
      <c r="A3647" s="9">
        <v>3645</v>
      </c>
      <c r="B3647" s="7" t="s">
        <v>3643</v>
      </c>
      <c r="C3647" s="7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2">
        <f>E3647/D3647</f>
        <v>1E-3</v>
      </c>
      <c r="P3647" s="22">
        <f>IF(ISERROR(E3647/L3647),0,E3647/L3647)</f>
        <v>1</v>
      </c>
      <c r="Q3647" s="1" t="s">
        <v>8344</v>
      </c>
      <c r="R3647" s="39" t="s">
        <v>8347</v>
      </c>
      <c r="S3647" s="41">
        <f>(((J3647/60)/60)/24)+DATE(1970,1,1)</f>
        <v>42665.970347222217</v>
      </c>
      <c r="T3647" s="42">
        <f>(((I3647/60)/60)/24)+DATE(1970,1,1)</f>
        <v>42696.012013888889</v>
      </c>
    </row>
    <row r="3648" spans="1:20" customFormat="1" ht="43.5" x14ac:dyDescent="0.35">
      <c r="A3648" s="9">
        <v>3646</v>
      </c>
      <c r="B3648" s="7" t="s">
        <v>3644</v>
      </c>
      <c r="C3648" s="7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2">
        <f>E3648/D3648</f>
        <v>4.8099999999999997E-2</v>
      </c>
      <c r="P3648" s="22">
        <f>IF(ISERROR(E3648/L3648),0,E3648/L3648)</f>
        <v>60.125</v>
      </c>
      <c r="Q3648" s="1" t="s">
        <v>8344</v>
      </c>
      <c r="R3648" s="39" t="s">
        <v>8347</v>
      </c>
      <c r="S3648" s="41">
        <f>(((J3648/60)/60)/24)+DATE(1970,1,1)</f>
        <v>42140.421319444446</v>
      </c>
      <c r="T3648" s="42">
        <f>(((I3648/60)/60)/24)+DATE(1970,1,1)</f>
        <v>42171.979166666672</v>
      </c>
    </row>
    <row r="3649" spans="1:20" customFormat="1" ht="43.5" x14ac:dyDescent="0.35">
      <c r="A3649" s="9">
        <v>3647</v>
      </c>
      <c r="B3649" s="7" t="s">
        <v>3645</v>
      </c>
      <c r="C3649" s="7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2">
        <f>E3649/D3649</f>
        <v>0.06</v>
      </c>
      <c r="P3649" s="22">
        <f>IF(ISERROR(E3649/L3649),0,E3649/L3649)</f>
        <v>15</v>
      </c>
      <c r="Q3649" s="1" t="s">
        <v>8344</v>
      </c>
      <c r="R3649" s="39" t="s">
        <v>8347</v>
      </c>
      <c r="S3649" s="41">
        <f>(((J3649/60)/60)/24)+DATE(1970,1,1)</f>
        <v>42598.749155092592</v>
      </c>
      <c r="T3649" s="42">
        <f>(((I3649/60)/60)/24)+DATE(1970,1,1)</f>
        <v>42643.749155092592</v>
      </c>
    </row>
    <row r="3650" spans="1:20" customFormat="1" ht="29" x14ac:dyDescent="0.35">
      <c r="A3650" s="9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3" t="s">
        <v>8219</v>
      </c>
      <c r="G3650" s="3" t="s">
        <v>8224</v>
      </c>
      <c r="H3650" s="3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3" t="s">
        <v>8271</v>
      </c>
      <c r="O3650" s="12">
        <f>E3650/D3650</f>
        <v>1.003825</v>
      </c>
      <c r="P3650" s="22">
        <f>IF(ISERROR(E3650/L3650),0,E3650/L3650)</f>
        <v>550.04109589041093</v>
      </c>
      <c r="Q3650" s="1" t="s">
        <v>8344</v>
      </c>
      <c r="R3650" s="39" t="s">
        <v>8345</v>
      </c>
      <c r="S3650" s="41">
        <f>(((J3650/60)/60)/24)+DATE(1970,1,1)</f>
        <v>41887.292187500003</v>
      </c>
      <c r="T3650" s="42">
        <f>(((I3650/60)/60)/24)+DATE(1970,1,1)</f>
        <v>41917.292187500003</v>
      </c>
    </row>
    <row r="3651" spans="1:20" customFormat="1" ht="43.5" x14ac:dyDescent="0.35">
      <c r="A3651" s="9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3" t="s">
        <v>8219</v>
      </c>
      <c r="G3651" s="3" t="s">
        <v>8229</v>
      </c>
      <c r="H3651" s="3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3" t="s">
        <v>8271</v>
      </c>
      <c r="O3651" s="12">
        <f>E3651/D3651</f>
        <v>1.04</v>
      </c>
      <c r="P3651" s="22">
        <f>IF(ISERROR(E3651/L3651),0,E3651/L3651)</f>
        <v>97.5</v>
      </c>
      <c r="Q3651" s="1" t="s">
        <v>8344</v>
      </c>
      <c r="R3651" s="39" t="s">
        <v>8345</v>
      </c>
      <c r="S3651" s="41">
        <f>(((J3651/60)/60)/24)+DATE(1970,1,1)</f>
        <v>41780.712893518517</v>
      </c>
      <c r="T3651" s="42">
        <f>(((I3651/60)/60)/24)+DATE(1970,1,1)</f>
        <v>41806.712893518517</v>
      </c>
    </row>
    <row r="3652" spans="1:20" customFormat="1" ht="43.5" x14ac:dyDescent="0.35">
      <c r="A3652" s="9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3" t="s">
        <v>8219</v>
      </c>
      <c r="G3652" s="3" t="s">
        <v>8225</v>
      </c>
      <c r="H3652" s="3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3" t="s">
        <v>8271</v>
      </c>
      <c r="O3652" s="12">
        <f>E3652/D3652</f>
        <v>1</v>
      </c>
      <c r="P3652" s="22">
        <f>IF(ISERROR(E3652/L3652),0,E3652/L3652)</f>
        <v>29.411764705882351</v>
      </c>
      <c r="Q3652" s="1" t="s">
        <v>8344</v>
      </c>
      <c r="R3652" s="39" t="s">
        <v>8345</v>
      </c>
      <c r="S3652" s="41">
        <f>(((J3652/60)/60)/24)+DATE(1970,1,1)</f>
        <v>42381.478981481487</v>
      </c>
      <c r="T3652" s="42">
        <f>(((I3652/60)/60)/24)+DATE(1970,1,1)</f>
        <v>42402.478981481487</v>
      </c>
    </row>
    <row r="3653" spans="1:20" customFormat="1" ht="29" x14ac:dyDescent="0.35">
      <c r="A3653" s="9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3" t="s">
        <v>8219</v>
      </c>
      <c r="G3653" s="3" t="s">
        <v>8224</v>
      </c>
      <c r="H3653" s="3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3" t="s">
        <v>8271</v>
      </c>
      <c r="O3653" s="12">
        <f>E3653/D3653</f>
        <v>1.04</v>
      </c>
      <c r="P3653" s="22">
        <f>IF(ISERROR(E3653/L3653),0,E3653/L3653)</f>
        <v>57.777777777777779</v>
      </c>
      <c r="Q3653" s="1" t="s">
        <v>8344</v>
      </c>
      <c r="R3653" s="39" t="s">
        <v>8345</v>
      </c>
      <c r="S3653" s="41">
        <f>(((J3653/60)/60)/24)+DATE(1970,1,1)</f>
        <v>41828.646319444444</v>
      </c>
      <c r="T3653" s="42">
        <f>(((I3653/60)/60)/24)+DATE(1970,1,1)</f>
        <v>41861.665972222225</v>
      </c>
    </row>
    <row r="3654" spans="1:20" customFormat="1" ht="43.5" x14ac:dyDescent="0.35">
      <c r="A3654" s="9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3" t="s">
        <v>8219</v>
      </c>
      <c r="G3654" s="3" t="s">
        <v>8229</v>
      </c>
      <c r="H3654" s="3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3" t="s">
        <v>8271</v>
      </c>
      <c r="O3654" s="12">
        <f>E3654/D3654</f>
        <v>2.5066666666666668</v>
      </c>
      <c r="P3654" s="22">
        <f>IF(ISERROR(E3654/L3654),0,E3654/L3654)</f>
        <v>44.235294117647058</v>
      </c>
      <c r="Q3654" s="1" t="s">
        <v>8344</v>
      </c>
      <c r="R3654" s="39" t="s">
        <v>8345</v>
      </c>
      <c r="S3654" s="41">
        <f>(((J3654/60)/60)/24)+DATE(1970,1,1)</f>
        <v>42596.644699074073</v>
      </c>
      <c r="T3654" s="42">
        <f>(((I3654/60)/60)/24)+DATE(1970,1,1)</f>
        <v>42607.165972222225</v>
      </c>
    </row>
    <row r="3655" spans="1:20" customFormat="1" ht="43.5" x14ac:dyDescent="0.35">
      <c r="A3655" s="9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3" t="s">
        <v>8219</v>
      </c>
      <c r="G3655" s="3" t="s">
        <v>8225</v>
      </c>
      <c r="H3655" s="3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3" t="s">
        <v>8271</v>
      </c>
      <c r="O3655" s="12">
        <f>E3655/D3655</f>
        <v>1.0049999999999999</v>
      </c>
      <c r="P3655" s="22">
        <f>IF(ISERROR(E3655/L3655),0,E3655/L3655)</f>
        <v>60.909090909090907</v>
      </c>
      <c r="Q3655" s="1" t="s">
        <v>8344</v>
      </c>
      <c r="R3655" s="39" t="s">
        <v>8345</v>
      </c>
      <c r="S3655" s="41">
        <f>(((J3655/60)/60)/24)+DATE(1970,1,1)</f>
        <v>42191.363506944443</v>
      </c>
      <c r="T3655" s="42">
        <f>(((I3655/60)/60)/24)+DATE(1970,1,1)</f>
        <v>42221.363506944443</v>
      </c>
    </row>
    <row r="3656" spans="1:20" customFormat="1" ht="43.5" x14ac:dyDescent="0.35">
      <c r="A3656" s="9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3" t="s">
        <v>8219</v>
      </c>
      <c r="G3656" s="3" t="s">
        <v>8225</v>
      </c>
      <c r="H3656" s="3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3" t="s">
        <v>8271</v>
      </c>
      <c r="O3656" s="12">
        <f>E3656/D3656</f>
        <v>1.744</v>
      </c>
      <c r="P3656" s="22">
        <f>IF(ISERROR(E3656/L3656),0,E3656/L3656)</f>
        <v>68.84210526315789</v>
      </c>
      <c r="Q3656" s="1" t="s">
        <v>8344</v>
      </c>
      <c r="R3656" s="39" t="s">
        <v>8345</v>
      </c>
      <c r="S3656" s="41">
        <f>(((J3656/60)/60)/24)+DATE(1970,1,1)</f>
        <v>42440.416504629626</v>
      </c>
      <c r="T3656" s="42">
        <f>(((I3656/60)/60)/24)+DATE(1970,1,1)</f>
        <v>42463.708333333328</v>
      </c>
    </row>
    <row r="3657" spans="1:20" customFormat="1" ht="43.5" x14ac:dyDescent="0.35">
      <c r="A3657" s="9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3" t="s">
        <v>8219</v>
      </c>
      <c r="G3657" s="3" t="s">
        <v>8224</v>
      </c>
      <c r="H3657" s="3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3" t="s">
        <v>8271</v>
      </c>
      <c r="O3657" s="12">
        <f>E3657/D3657</f>
        <v>1.1626000000000001</v>
      </c>
      <c r="P3657" s="22">
        <f>IF(ISERROR(E3657/L3657),0,E3657/L3657)</f>
        <v>73.582278481012665</v>
      </c>
      <c r="Q3657" s="1" t="s">
        <v>8344</v>
      </c>
      <c r="R3657" s="39" t="s">
        <v>8345</v>
      </c>
      <c r="S3657" s="41">
        <f>(((J3657/60)/60)/24)+DATE(1970,1,1)</f>
        <v>42173.803217592591</v>
      </c>
      <c r="T3657" s="42">
        <f>(((I3657/60)/60)/24)+DATE(1970,1,1)</f>
        <v>42203.290972222225</v>
      </c>
    </row>
    <row r="3658" spans="1:20" customFormat="1" ht="43.5" x14ac:dyDescent="0.35">
      <c r="A3658" s="9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3" t="s">
        <v>8219</v>
      </c>
      <c r="G3658" s="3" t="s">
        <v>8240</v>
      </c>
      <c r="H3658" s="3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3" t="s">
        <v>8271</v>
      </c>
      <c r="O3658" s="12">
        <f>E3658/D3658</f>
        <v>1.0582</v>
      </c>
      <c r="P3658" s="22">
        <f>IF(ISERROR(E3658/L3658),0,E3658/L3658)</f>
        <v>115.02173913043478</v>
      </c>
      <c r="Q3658" s="1" t="s">
        <v>8344</v>
      </c>
      <c r="R3658" s="39" t="s">
        <v>8345</v>
      </c>
      <c r="S3658" s="41">
        <f>(((J3658/60)/60)/24)+DATE(1970,1,1)</f>
        <v>42737.910138888896</v>
      </c>
      <c r="T3658" s="42">
        <f>(((I3658/60)/60)/24)+DATE(1970,1,1)</f>
        <v>42767.957638888889</v>
      </c>
    </row>
    <row r="3659" spans="1:20" customFormat="1" ht="43.5" x14ac:dyDescent="0.35">
      <c r="A3659" s="9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3" t="s">
        <v>8219</v>
      </c>
      <c r="G3659" s="3" t="s">
        <v>8232</v>
      </c>
      <c r="H3659" s="3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3" t="s">
        <v>8271</v>
      </c>
      <c r="O3659" s="12">
        <f>E3659/D3659</f>
        <v>1.1074999999999999</v>
      </c>
      <c r="P3659" s="22">
        <f>IF(ISERROR(E3659/L3659),0,E3659/L3659)</f>
        <v>110.75</v>
      </c>
      <c r="Q3659" s="1" t="s">
        <v>8344</v>
      </c>
      <c r="R3659" s="39" t="s">
        <v>8345</v>
      </c>
      <c r="S3659" s="41">
        <f>(((J3659/60)/60)/24)+DATE(1970,1,1)</f>
        <v>42499.629849537043</v>
      </c>
      <c r="T3659" s="42">
        <f>(((I3659/60)/60)/24)+DATE(1970,1,1)</f>
        <v>42522.904166666667</v>
      </c>
    </row>
    <row r="3660" spans="1:20" customFormat="1" ht="29" x14ac:dyDescent="0.35">
      <c r="A3660" s="9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3" t="s">
        <v>8219</v>
      </c>
      <c r="G3660" s="3" t="s">
        <v>8224</v>
      </c>
      <c r="H3660" s="3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3" t="s">
        <v>8271</v>
      </c>
      <c r="O3660" s="12">
        <f>E3660/D3660</f>
        <v>1.0066666666666666</v>
      </c>
      <c r="P3660" s="22">
        <f>IF(ISERROR(E3660/L3660),0,E3660/L3660)</f>
        <v>75.5</v>
      </c>
      <c r="Q3660" s="1" t="s">
        <v>8344</v>
      </c>
      <c r="R3660" s="39" t="s">
        <v>8345</v>
      </c>
      <c r="S3660" s="41">
        <f>(((J3660/60)/60)/24)+DATE(1970,1,1)</f>
        <v>41775.858564814815</v>
      </c>
      <c r="T3660" s="42">
        <f>(((I3660/60)/60)/24)+DATE(1970,1,1)</f>
        <v>41822.165972222225</v>
      </c>
    </row>
    <row r="3661" spans="1:20" customFormat="1" ht="43.5" x14ac:dyDescent="0.35">
      <c r="A3661" s="9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3" t="s">
        <v>8219</v>
      </c>
      <c r="G3661" s="3" t="s">
        <v>8224</v>
      </c>
      <c r="H3661" s="3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3" t="s">
        <v>8271</v>
      </c>
      <c r="O3661" s="12">
        <f>E3661/D3661</f>
        <v>1.0203333333333333</v>
      </c>
      <c r="P3661" s="22">
        <f>IF(ISERROR(E3661/L3661),0,E3661/L3661)</f>
        <v>235.46153846153845</v>
      </c>
      <c r="Q3661" s="1" t="s">
        <v>8344</v>
      </c>
      <c r="R3661" s="39" t="s">
        <v>8345</v>
      </c>
      <c r="S3661" s="41">
        <f>(((J3661/60)/60)/24)+DATE(1970,1,1)</f>
        <v>42055.277199074073</v>
      </c>
      <c r="T3661" s="42">
        <f>(((I3661/60)/60)/24)+DATE(1970,1,1)</f>
        <v>42082.610416666663</v>
      </c>
    </row>
    <row r="3662" spans="1:20" customFormat="1" ht="43.5" x14ac:dyDescent="0.35">
      <c r="A3662" s="9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3" t="s">
        <v>8219</v>
      </c>
      <c r="G3662" s="3" t="s">
        <v>8225</v>
      </c>
      <c r="H3662" s="3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3" t="s">
        <v>8271</v>
      </c>
      <c r="O3662" s="12">
        <f>E3662/D3662</f>
        <v>1</v>
      </c>
      <c r="P3662" s="22">
        <f>IF(ISERROR(E3662/L3662),0,E3662/L3662)</f>
        <v>11.363636363636363</v>
      </c>
      <c r="Q3662" s="1" t="s">
        <v>8344</v>
      </c>
      <c r="R3662" s="39" t="s">
        <v>8345</v>
      </c>
      <c r="S3662" s="41">
        <f>(((J3662/60)/60)/24)+DATE(1970,1,1)</f>
        <v>41971.881076388891</v>
      </c>
      <c r="T3662" s="42">
        <f>(((I3662/60)/60)/24)+DATE(1970,1,1)</f>
        <v>41996.881076388891</v>
      </c>
    </row>
    <row r="3663" spans="1:20" customFormat="1" ht="43.5" x14ac:dyDescent="0.35">
      <c r="A3663" s="9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3" t="s">
        <v>8219</v>
      </c>
      <c r="G3663" s="3" t="s">
        <v>8224</v>
      </c>
      <c r="H3663" s="3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3" t="s">
        <v>8271</v>
      </c>
      <c r="O3663" s="12">
        <f>E3663/D3663</f>
        <v>1.1100000000000001</v>
      </c>
      <c r="P3663" s="22">
        <f>IF(ISERROR(E3663/L3663),0,E3663/L3663)</f>
        <v>92.5</v>
      </c>
      <c r="Q3663" s="1" t="s">
        <v>8344</v>
      </c>
      <c r="R3663" s="39" t="s">
        <v>8345</v>
      </c>
      <c r="S3663" s="41">
        <f>(((J3663/60)/60)/24)+DATE(1970,1,1)</f>
        <v>42447.896666666667</v>
      </c>
      <c r="T3663" s="42">
        <f>(((I3663/60)/60)/24)+DATE(1970,1,1)</f>
        <v>42470.166666666672</v>
      </c>
    </row>
    <row r="3664" spans="1:20" customFormat="1" ht="43.5" x14ac:dyDescent="0.35">
      <c r="A3664" s="9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3" t="s">
        <v>8219</v>
      </c>
      <c r="G3664" s="3" t="s">
        <v>8229</v>
      </c>
      <c r="H3664" s="3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3" t="s">
        <v>8271</v>
      </c>
      <c r="O3664" s="12">
        <f>E3664/D3664</f>
        <v>1.0142500000000001</v>
      </c>
      <c r="P3664" s="22">
        <f>IF(ISERROR(E3664/L3664),0,E3664/L3664)</f>
        <v>202.85</v>
      </c>
      <c r="Q3664" s="1" t="s">
        <v>8344</v>
      </c>
      <c r="R3664" s="39" t="s">
        <v>8345</v>
      </c>
      <c r="S3664" s="41">
        <f>(((J3664/60)/60)/24)+DATE(1970,1,1)</f>
        <v>42064.220069444447</v>
      </c>
      <c r="T3664" s="42">
        <f>(((I3664/60)/60)/24)+DATE(1970,1,1)</f>
        <v>42094.178402777776</v>
      </c>
    </row>
    <row r="3665" spans="1:20" customFormat="1" ht="43.5" x14ac:dyDescent="0.35">
      <c r="A3665" s="9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3" t="s">
        <v>8219</v>
      </c>
      <c r="G3665" s="3" t="s">
        <v>8225</v>
      </c>
      <c r="H3665" s="3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3" t="s">
        <v>8271</v>
      </c>
      <c r="O3665" s="12">
        <f>E3665/D3665</f>
        <v>1.04</v>
      </c>
      <c r="P3665" s="22">
        <f>IF(ISERROR(E3665/L3665),0,E3665/L3665)</f>
        <v>26</v>
      </c>
      <c r="Q3665" s="1" t="s">
        <v>8344</v>
      </c>
      <c r="R3665" s="39" t="s">
        <v>8345</v>
      </c>
      <c r="S3665" s="41">
        <f>(((J3665/60)/60)/24)+DATE(1970,1,1)</f>
        <v>42665.451736111107</v>
      </c>
      <c r="T3665" s="42">
        <f>(((I3665/60)/60)/24)+DATE(1970,1,1)</f>
        <v>42725.493402777778</v>
      </c>
    </row>
    <row r="3666" spans="1:20" customFormat="1" ht="43.5" x14ac:dyDescent="0.35">
      <c r="A3666" s="9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3" t="s">
        <v>8219</v>
      </c>
      <c r="G3666" s="3" t="s">
        <v>8224</v>
      </c>
      <c r="H3666" s="3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3" t="s">
        <v>8271</v>
      </c>
      <c r="O3666" s="12">
        <f>E3666/D3666</f>
        <v>1.09375</v>
      </c>
      <c r="P3666" s="22">
        <f>IF(ISERROR(E3666/L3666),0,E3666/L3666)</f>
        <v>46.05263157894737</v>
      </c>
      <c r="Q3666" s="1" t="s">
        <v>8344</v>
      </c>
      <c r="R3666" s="39" t="s">
        <v>8345</v>
      </c>
      <c r="S3666" s="41">
        <f>(((J3666/60)/60)/24)+DATE(1970,1,1)</f>
        <v>42523.248715277776</v>
      </c>
      <c r="T3666" s="42">
        <f>(((I3666/60)/60)/24)+DATE(1970,1,1)</f>
        <v>42537.248715277776</v>
      </c>
    </row>
    <row r="3667" spans="1:20" customFormat="1" ht="43.5" x14ac:dyDescent="0.35">
      <c r="A3667" s="9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3" t="s">
        <v>8219</v>
      </c>
      <c r="G3667" s="3" t="s">
        <v>8230</v>
      </c>
      <c r="H3667" s="3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3" t="s">
        <v>8271</v>
      </c>
      <c r="O3667" s="12">
        <f>E3667/D3667</f>
        <v>1.1516129032258065</v>
      </c>
      <c r="P3667" s="22">
        <f>IF(ISERROR(E3667/L3667),0,E3667/L3667)</f>
        <v>51</v>
      </c>
      <c r="Q3667" s="1" t="s">
        <v>8344</v>
      </c>
      <c r="R3667" s="39" t="s">
        <v>8345</v>
      </c>
      <c r="S3667" s="41">
        <f>(((J3667/60)/60)/24)+DATE(1970,1,1)</f>
        <v>42294.808124999996</v>
      </c>
      <c r="T3667" s="42">
        <f>(((I3667/60)/60)/24)+DATE(1970,1,1)</f>
        <v>42305.829166666663</v>
      </c>
    </row>
    <row r="3668" spans="1:20" customFormat="1" x14ac:dyDescent="0.35">
      <c r="A3668" s="9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3" t="s">
        <v>8219</v>
      </c>
      <c r="G3668" s="3" t="s">
        <v>8224</v>
      </c>
      <c r="H3668" s="3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3" t="s">
        <v>8271</v>
      </c>
      <c r="O3668" s="12">
        <f>E3668/D3668</f>
        <v>1</v>
      </c>
      <c r="P3668" s="22">
        <f>IF(ISERROR(E3668/L3668),0,E3668/L3668)</f>
        <v>31.578947368421051</v>
      </c>
      <c r="Q3668" s="1" t="s">
        <v>8344</v>
      </c>
      <c r="R3668" s="39" t="s">
        <v>8345</v>
      </c>
      <c r="S3668" s="41">
        <f>(((J3668/60)/60)/24)+DATE(1970,1,1)</f>
        <v>41822.90488425926</v>
      </c>
      <c r="T3668" s="42">
        <f>(((I3668/60)/60)/24)+DATE(1970,1,1)</f>
        <v>41844.291666666664</v>
      </c>
    </row>
    <row r="3669" spans="1:20" customFormat="1" ht="43.5" x14ac:dyDescent="0.35">
      <c r="A3669" s="9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3" t="s">
        <v>8219</v>
      </c>
      <c r="G3669" s="3" t="s">
        <v>8225</v>
      </c>
      <c r="H3669" s="3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3" t="s">
        <v>8271</v>
      </c>
      <c r="O3669" s="12">
        <f>E3669/D3669</f>
        <v>1.0317033333333334</v>
      </c>
      <c r="P3669" s="22">
        <f>IF(ISERROR(E3669/L3669),0,E3669/L3669)</f>
        <v>53.363965517241382</v>
      </c>
      <c r="Q3669" s="1" t="s">
        <v>8344</v>
      </c>
      <c r="R3669" s="39" t="s">
        <v>8345</v>
      </c>
      <c r="S3669" s="41">
        <f>(((J3669/60)/60)/24)+DATE(1970,1,1)</f>
        <v>42173.970127314817</v>
      </c>
      <c r="T3669" s="42">
        <f>(((I3669/60)/60)/24)+DATE(1970,1,1)</f>
        <v>42203.970127314817</v>
      </c>
    </row>
    <row r="3670" spans="1:20" customFormat="1" ht="43.5" x14ac:dyDescent="0.35">
      <c r="A3670" s="9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3" t="s">
        <v>8219</v>
      </c>
      <c r="G3670" s="3" t="s">
        <v>8224</v>
      </c>
      <c r="H3670" s="3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3" t="s">
        <v>8271</v>
      </c>
      <c r="O3670" s="12">
        <f>E3670/D3670</f>
        <v>1.0349999999999999</v>
      </c>
      <c r="P3670" s="22">
        <f>IF(ISERROR(E3670/L3670),0,E3670/L3670)</f>
        <v>36.964285714285715</v>
      </c>
      <c r="Q3670" s="1" t="s">
        <v>8344</v>
      </c>
      <c r="R3670" s="39" t="s">
        <v>8345</v>
      </c>
      <c r="S3670" s="41">
        <f>(((J3670/60)/60)/24)+DATE(1970,1,1)</f>
        <v>42185.556157407409</v>
      </c>
      <c r="T3670" s="42">
        <f>(((I3670/60)/60)/24)+DATE(1970,1,1)</f>
        <v>42208.772916666669</v>
      </c>
    </row>
    <row r="3671" spans="1:20" customFormat="1" ht="43.5" x14ac:dyDescent="0.35">
      <c r="A3671" s="9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3" t="s">
        <v>8219</v>
      </c>
      <c r="G3671" s="3" t="s">
        <v>8225</v>
      </c>
      <c r="H3671" s="3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3" t="s">
        <v>8271</v>
      </c>
      <c r="O3671" s="12">
        <f>E3671/D3671</f>
        <v>1.3819999999999999</v>
      </c>
      <c r="P3671" s="22">
        <f>IF(ISERROR(E3671/L3671),0,E3671/L3671)</f>
        <v>81.294117647058826</v>
      </c>
      <c r="Q3671" s="1" t="s">
        <v>8344</v>
      </c>
      <c r="R3671" s="39" t="s">
        <v>8345</v>
      </c>
      <c r="S3671" s="41">
        <f>(((J3671/60)/60)/24)+DATE(1970,1,1)</f>
        <v>42136.675196759257</v>
      </c>
      <c r="T3671" s="42">
        <f>(((I3671/60)/60)/24)+DATE(1970,1,1)</f>
        <v>42166.675196759257</v>
      </c>
    </row>
    <row r="3672" spans="1:20" customFormat="1" ht="43.5" x14ac:dyDescent="0.35">
      <c r="A3672" s="9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3" t="s">
        <v>8219</v>
      </c>
      <c r="G3672" s="3" t="s">
        <v>8225</v>
      </c>
      <c r="H3672" s="3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3" t="s">
        <v>8271</v>
      </c>
      <c r="O3672" s="12">
        <f>E3672/D3672</f>
        <v>1.0954545454545455</v>
      </c>
      <c r="P3672" s="22">
        <f>IF(ISERROR(E3672/L3672),0,E3672/L3672)</f>
        <v>20.083333333333332</v>
      </c>
      <c r="Q3672" s="1" t="s">
        <v>8344</v>
      </c>
      <c r="R3672" s="39" t="s">
        <v>8345</v>
      </c>
      <c r="S3672" s="41">
        <f>(((J3672/60)/60)/24)+DATE(1970,1,1)</f>
        <v>42142.514016203699</v>
      </c>
      <c r="T3672" s="42">
        <f>(((I3672/60)/60)/24)+DATE(1970,1,1)</f>
        <v>42155.958333333328</v>
      </c>
    </row>
    <row r="3673" spans="1:20" customFormat="1" ht="43.5" x14ac:dyDescent="0.35">
      <c r="A3673" s="9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3" t="s">
        <v>8219</v>
      </c>
      <c r="G3673" s="3" t="s">
        <v>8224</v>
      </c>
      <c r="H3673" s="3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3" t="s">
        <v>8271</v>
      </c>
      <c r="O3673" s="12">
        <f>E3673/D3673</f>
        <v>1.0085714285714287</v>
      </c>
      <c r="P3673" s="22">
        <f>IF(ISERROR(E3673/L3673),0,E3673/L3673)</f>
        <v>88.25</v>
      </c>
      <c r="Q3673" s="1" t="s">
        <v>8344</v>
      </c>
      <c r="R3673" s="39" t="s">
        <v>8345</v>
      </c>
      <c r="S3673" s="41">
        <f>(((J3673/60)/60)/24)+DATE(1970,1,1)</f>
        <v>41820.62809027778</v>
      </c>
      <c r="T3673" s="42">
        <f>(((I3673/60)/60)/24)+DATE(1970,1,1)</f>
        <v>41841.165972222225</v>
      </c>
    </row>
    <row r="3674" spans="1:20" customFormat="1" ht="43.5" x14ac:dyDescent="0.35">
      <c r="A3674" s="9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3" t="s">
        <v>8219</v>
      </c>
      <c r="G3674" s="3" t="s">
        <v>8225</v>
      </c>
      <c r="H3674" s="3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3" t="s">
        <v>8271</v>
      </c>
      <c r="O3674" s="12">
        <f>E3674/D3674</f>
        <v>1.0153333333333334</v>
      </c>
      <c r="P3674" s="22">
        <f>IF(ISERROR(E3674/L3674),0,E3674/L3674)</f>
        <v>53.438596491228068</v>
      </c>
      <c r="Q3674" s="1" t="s">
        <v>8344</v>
      </c>
      <c r="R3674" s="39" t="s">
        <v>8345</v>
      </c>
      <c r="S3674" s="41">
        <f>(((J3674/60)/60)/24)+DATE(1970,1,1)</f>
        <v>41878.946574074071</v>
      </c>
      <c r="T3674" s="42">
        <f>(((I3674/60)/60)/24)+DATE(1970,1,1)</f>
        <v>41908.946574074071</v>
      </c>
    </row>
    <row r="3675" spans="1:20" customFormat="1" ht="43.5" x14ac:dyDescent="0.35">
      <c r="A3675" s="9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3" t="s">
        <v>8219</v>
      </c>
      <c r="G3675" s="3" t="s">
        <v>8225</v>
      </c>
      <c r="H3675" s="3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3" t="s">
        <v>8271</v>
      </c>
      <c r="O3675" s="12">
        <f>E3675/D3675</f>
        <v>1.13625</v>
      </c>
      <c r="P3675" s="22">
        <f>IF(ISERROR(E3675/L3675),0,E3675/L3675)</f>
        <v>39.868421052631582</v>
      </c>
      <c r="Q3675" s="1" t="s">
        <v>8344</v>
      </c>
      <c r="R3675" s="39" t="s">
        <v>8345</v>
      </c>
      <c r="S3675" s="41">
        <f>(((J3675/60)/60)/24)+DATE(1970,1,1)</f>
        <v>41914.295104166667</v>
      </c>
      <c r="T3675" s="42">
        <f>(((I3675/60)/60)/24)+DATE(1970,1,1)</f>
        <v>41948.536111111112</v>
      </c>
    </row>
    <row r="3676" spans="1:20" customFormat="1" ht="43.5" x14ac:dyDescent="0.35">
      <c r="A3676" s="9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3" t="s">
        <v>8219</v>
      </c>
      <c r="G3676" s="3" t="s">
        <v>8236</v>
      </c>
      <c r="H3676" s="3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3" t="s">
        <v>8271</v>
      </c>
      <c r="O3676" s="12">
        <f>E3676/D3676</f>
        <v>1</v>
      </c>
      <c r="P3676" s="22">
        <f>IF(ISERROR(E3676/L3676),0,E3676/L3676)</f>
        <v>145.16129032258064</v>
      </c>
      <c r="Q3676" s="1" t="s">
        <v>8344</v>
      </c>
      <c r="R3676" s="39" t="s">
        <v>8345</v>
      </c>
      <c r="S3676" s="41">
        <f>(((J3676/60)/60)/24)+DATE(1970,1,1)</f>
        <v>42556.873020833329</v>
      </c>
      <c r="T3676" s="42">
        <f>(((I3676/60)/60)/24)+DATE(1970,1,1)</f>
        <v>42616.873020833329</v>
      </c>
    </row>
    <row r="3677" spans="1:20" customFormat="1" ht="43.5" x14ac:dyDescent="0.35">
      <c r="A3677" s="9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3" t="s">
        <v>8219</v>
      </c>
      <c r="G3677" s="3" t="s">
        <v>8225</v>
      </c>
      <c r="H3677" s="3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3" t="s">
        <v>8271</v>
      </c>
      <c r="O3677" s="12">
        <f>E3677/D3677</f>
        <v>1.4</v>
      </c>
      <c r="P3677" s="22">
        <f>IF(ISERROR(E3677/L3677),0,E3677/L3677)</f>
        <v>23.333333333333332</v>
      </c>
      <c r="Q3677" s="1" t="s">
        <v>8344</v>
      </c>
      <c r="R3677" s="39" t="s">
        <v>8345</v>
      </c>
      <c r="S3677" s="41">
        <f>(((J3677/60)/60)/24)+DATE(1970,1,1)</f>
        <v>42493.597013888888</v>
      </c>
      <c r="T3677" s="42">
        <f>(((I3677/60)/60)/24)+DATE(1970,1,1)</f>
        <v>42505.958333333328</v>
      </c>
    </row>
    <row r="3678" spans="1:20" customFormat="1" ht="43.5" x14ac:dyDescent="0.35">
      <c r="A3678" s="9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3" t="s">
        <v>8219</v>
      </c>
      <c r="G3678" s="3" t="s">
        <v>8224</v>
      </c>
      <c r="H3678" s="3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3" t="s">
        <v>8271</v>
      </c>
      <c r="O3678" s="12">
        <f>E3678/D3678</f>
        <v>1.2875000000000001</v>
      </c>
      <c r="P3678" s="22">
        <f>IF(ISERROR(E3678/L3678),0,E3678/L3678)</f>
        <v>64.375</v>
      </c>
      <c r="Q3678" s="1" t="s">
        <v>8344</v>
      </c>
      <c r="R3678" s="39" t="s">
        <v>8345</v>
      </c>
      <c r="S3678" s="41">
        <f>(((J3678/60)/60)/24)+DATE(1970,1,1)</f>
        <v>41876.815787037034</v>
      </c>
      <c r="T3678" s="42">
        <f>(((I3678/60)/60)/24)+DATE(1970,1,1)</f>
        <v>41894.815787037034</v>
      </c>
    </row>
    <row r="3679" spans="1:20" customFormat="1" ht="29" x14ac:dyDescent="0.35">
      <c r="A3679" s="9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3" t="s">
        <v>8219</v>
      </c>
      <c r="G3679" s="3" t="s">
        <v>8224</v>
      </c>
      <c r="H3679" s="3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3" t="s">
        <v>8271</v>
      </c>
      <c r="O3679" s="12">
        <f>E3679/D3679</f>
        <v>1.0290416666666666</v>
      </c>
      <c r="P3679" s="22">
        <f>IF(ISERROR(E3679/L3679),0,E3679/L3679)</f>
        <v>62.052763819095475</v>
      </c>
      <c r="Q3679" s="1" t="s">
        <v>8344</v>
      </c>
      <c r="R3679" s="39" t="s">
        <v>8345</v>
      </c>
      <c r="S3679" s="41">
        <f>(((J3679/60)/60)/24)+DATE(1970,1,1)</f>
        <v>41802.574282407404</v>
      </c>
      <c r="T3679" s="42">
        <f>(((I3679/60)/60)/24)+DATE(1970,1,1)</f>
        <v>41823.165972222225</v>
      </c>
    </row>
    <row r="3680" spans="1:20" customFormat="1" ht="29" x14ac:dyDescent="0.35">
      <c r="A3680" s="9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3" t="s">
        <v>8219</v>
      </c>
      <c r="G3680" s="3" t="s">
        <v>8225</v>
      </c>
      <c r="H3680" s="3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3" t="s">
        <v>8271</v>
      </c>
      <c r="O3680" s="12">
        <f>E3680/D3680</f>
        <v>1.0249999999999999</v>
      </c>
      <c r="P3680" s="22">
        <f>IF(ISERROR(E3680/L3680),0,E3680/L3680)</f>
        <v>66.129032258064512</v>
      </c>
      <c r="Q3680" s="1" t="s">
        <v>8344</v>
      </c>
      <c r="R3680" s="39" t="s">
        <v>8345</v>
      </c>
      <c r="S3680" s="41">
        <f>(((J3680/60)/60)/24)+DATE(1970,1,1)</f>
        <v>42120.531226851846</v>
      </c>
      <c r="T3680" s="42">
        <f>(((I3680/60)/60)/24)+DATE(1970,1,1)</f>
        <v>42155.531226851846</v>
      </c>
    </row>
    <row r="3681" spans="1:20" customFormat="1" ht="43.5" x14ac:dyDescent="0.35">
      <c r="A3681" s="9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3" t="s">
        <v>8219</v>
      </c>
      <c r="G3681" s="3" t="s">
        <v>8224</v>
      </c>
      <c r="H3681" s="3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3" t="s">
        <v>8271</v>
      </c>
      <c r="O3681" s="12">
        <f>E3681/D3681</f>
        <v>1.101</v>
      </c>
      <c r="P3681" s="22">
        <f>IF(ISERROR(E3681/L3681),0,E3681/L3681)</f>
        <v>73.400000000000006</v>
      </c>
      <c r="Q3681" s="1" t="s">
        <v>8344</v>
      </c>
      <c r="R3681" s="39" t="s">
        <v>8345</v>
      </c>
      <c r="S3681" s="41">
        <f>(((J3681/60)/60)/24)+DATE(1970,1,1)</f>
        <v>41786.761354166665</v>
      </c>
      <c r="T3681" s="42">
        <f>(((I3681/60)/60)/24)+DATE(1970,1,1)</f>
        <v>41821.207638888889</v>
      </c>
    </row>
    <row r="3682" spans="1:20" customFormat="1" ht="29" x14ac:dyDescent="0.35">
      <c r="A3682" s="9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3" t="s">
        <v>8219</v>
      </c>
      <c r="G3682" s="3" t="s">
        <v>8224</v>
      </c>
      <c r="H3682" s="3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3" t="s">
        <v>8271</v>
      </c>
      <c r="O3682" s="12">
        <f>E3682/D3682</f>
        <v>1.1276666666666666</v>
      </c>
      <c r="P3682" s="22">
        <f>IF(ISERROR(E3682/L3682),0,E3682/L3682)</f>
        <v>99.5</v>
      </c>
      <c r="Q3682" s="1" t="s">
        <v>8344</v>
      </c>
      <c r="R3682" s="39" t="s">
        <v>8345</v>
      </c>
      <c r="S3682" s="41">
        <f>(((J3682/60)/60)/24)+DATE(1970,1,1)</f>
        <v>42627.454097222217</v>
      </c>
      <c r="T3682" s="42">
        <f>(((I3682/60)/60)/24)+DATE(1970,1,1)</f>
        <v>42648.454097222217</v>
      </c>
    </row>
    <row r="3683" spans="1:20" customFormat="1" ht="58" x14ac:dyDescent="0.35">
      <c r="A3683" s="9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3" t="s">
        <v>8219</v>
      </c>
      <c r="G3683" s="3" t="s">
        <v>8224</v>
      </c>
      <c r="H3683" s="3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3" t="s">
        <v>8271</v>
      </c>
      <c r="O3683" s="12">
        <f>E3683/D3683</f>
        <v>1.119</v>
      </c>
      <c r="P3683" s="22">
        <f>IF(ISERROR(E3683/L3683),0,E3683/L3683)</f>
        <v>62.166666666666664</v>
      </c>
      <c r="Q3683" s="1" t="s">
        <v>8344</v>
      </c>
      <c r="R3683" s="39" t="s">
        <v>8345</v>
      </c>
      <c r="S3683" s="41">
        <f>(((J3683/60)/60)/24)+DATE(1970,1,1)</f>
        <v>42374.651504629626</v>
      </c>
      <c r="T3683" s="42">
        <f>(((I3683/60)/60)/24)+DATE(1970,1,1)</f>
        <v>42384.651504629626</v>
      </c>
    </row>
    <row r="3684" spans="1:20" customFormat="1" ht="43.5" x14ac:dyDescent="0.35">
      <c r="A3684" s="9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3" t="s">
        <v>8219</v>
      </c>
      <c r="G3684" s="3" t="s">
        <v>8224</v>
      </c>
      <c r="H3684" s="3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3" t="s">
        <v>8271</v>
      </c>
      <c r="O3684" s="12">
        <f>E3684/D3684</f>
        <v>1.3919999999999999</v>
      </c>
      <c r="P3684" s="22">
        <f>IF(ISERROR(E3684/L3684),0,E3684/L3684)</f>
        <v>62.328358208955223</v>
      </c>
      <c r="Q3684" s="1" t="s">
        <v>8344</v>
      </c>
      <c r="R3684" s="39" t="s">
        <v>8345</v>
      </c>
      <c r="S3684" s="41">
        <f>(((J3684/60)/60)/24)+DATE(1970,1,1)</f>
        <v>41772.685393518521</v>
      </c>
      <c r="T3684" s="42">
        <f>(((I3684/60)/60)/24)+DATE(1970,1,1)</f>
        <v>41806.290972222225</v>
      </c>
    </row>
    <row r="3685" spans="1:20" customFormat="1" ht="29" x14ac:dyDescent="0.35">
      <c r="A3685" s="9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3" t="s">
        <v>8219</v>
      </c>
      <c r="G3685" s="3" t="s">
        <v>8224</v>
      </c>
      <c r="H3685" s="3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3" t="s">
        <v>8271</v>
      </c>
      <c r="O3685" s="12">
        <f>E3685/D3685</f>
        <v>1.1085714285714285</v>
      </c>
      <c r="P3685" s="22">
        <f>IF(ISERROR(E3685/L3685),0,E3685/L3685)</f>
        <v>58.787878787878789</v>
      </c>
      <c r="Q3685" s="1" t="s">
        <v>8344</v>
      </c>
      <c r="R3685" s="39" t="s">
        <v>8345</v>
      </c>
      <c r="S3685" s="41">
        <f>(((J3685/60)/60)/24)+DATE(1970,1,1)</f>
        <v>42633.116851851853</v>
      </c>
      <c r="T3685" s="42">
        <f>(((I3685/60)/60)/24)+DATE(1970,1,1)</f>
        <v>42663.116851851853</v>
      </c>
    </row>
    <row r="3686" spans="1:20" customFormat="1" ht="43.5" x14ac:dyDescent="0.35">
      <c r="A3686" s="9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3" t="s">
        <v>8219</v>
      </c>
      <c r="G3686" s="3" t="s">
        <v>8224</v>
      </c>
      <c r="H3686" s="3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3" t="s">
        <v>8271</v>
      </c>
      <c r="O3686" s="12">
        <f>E3686/D3686</f>
        <v>1.3906666666666667</v>
      </c>
      <c r="P3686" s="22">
        <f>IF(ISERROR(E3686/L3686),0,E3686/L3686)</f>
        <v>45.347826086956523</v>
      </c>
      <c r="Q3686" s="1" t="s">
        <v>8344</v>
      </c>
      <c r="R3686" s="39" t="s">
        <v>8345</v>
      </c>
      <c r="S3686" s="41">
        <f>(((J3686/60)/60)/24)+DATE(1970,1,1)</f>
        <v>42219.180393518516</v>
      </c>
      <c r="T3686" s="42">
        <f>(((I3686/60)/60)/24)+DATE(1970,1,1)</f>
        <v>42249.180393518516</v>
      </c>
    </row>
    <row r="3687" spans="1:20" customFormat="1" ht="43.5" x14ac:dyDescent="0.35">
      <c r="A3687" s="9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3" t="s">
        <v>8219</v>
      </c>
      <c r="G3687" s="3" t="s">
        <v>8224</v>
      </c>
      <c r="H3687" s="3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3" t="s">
        <v>8271</v>
      </c>
      <c r="O3687" s="12">
        <f>E3687/D3687</f>
        <v>1.0569999999999999</v>
      </c>
      <c r="P3687" s="22">
        <f>IF(ISERROR(E3687/L3687),0,E3687/L3687)</f>
        <v>41.944444444444443</v>
      </c>
      <c r="Q3687" s="1" t="s">
        <v>8344</v>
      </c>
      <c r="R3687" s="39" t="s">
        <v>8345</v>
      </c>
      <c r="S3687" s="41">
        <f>(((J3687/60)/60)/24)+DATE(1970,1,1)</f>
        <v>41753.593275462961</v>
      </c>
      <c r="T3687" s="42">
        <f>(((I3687/60)/60)/24)+DATE(1970,1,1)</f>
        <v>41778.875</v>
      </c>
    </row>
    <row r="3688" spans="1:20" customFormat="1" ht="43.5" x14ac:dyDescent="0.35">
      <c r="A3688" s="9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3" t="s">
        <v>8219</v>
      </c>
      <c r="G3688" s="3" t="s">
        <v>8224</v>
      </c>
      <c r="H3688" s="3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3" t="s">
        <v>8271</v>
      </c>
      <c r="O3688" s="12">
        <f>E3688/D3688</f>
        <v>1.0142857142857142</v>
      </c>
      <c r="P3688" s="22">
        <f>IF(ISERROR(E3688/L3688),0,E3688/L3688)</f>
        <v>59.166666666666664</v>
      </c>
      <c r="Q3688" s="1" t="s">
        <v>8344</v>
      </c>
      <c r="R3688" s="39" t="s">
        <v>8345</v>
      </c>
      <c r="S3688" s="41">
        <f>(((J3688/60)/60)/24)+DATE(1970,1,1)</f>
        <v>42230.662731481483</v>
      </c>
      <c r="T3688" s="42">
        <f>(((I3688/60)/60)/24)+DATE(1970,1,1)</f>
        <v>42245.165972222225</v>
      </c>
    </row>
    <row r="3689" spans="1:20" customFormat="1" ht="43.5" x14ac:dyDescent="0.35">
      <c r="A3689" s="9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3" t="s">
        <v>8219</v>
      </c>
      <c r="G3689" s="3" t="s">
        <v>8224</v>
      </c>
      <c r="H3689" s="3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3" t="s">
        <v>8271</v>
      </c>
      <c r="O3689" s="12">
        <f>E3689/D3689</f>
        <v>1.0024500000000001</v>
      </c>
      <c r="P3689" s="22">
        <f>IF(ISERROR(E3689/L3689),0,E3689/L3689)</f>
        <v>200.49</v>
      </c>
      <c r="Q3689" s="1" t="s">
        <v>8344</v>
      </c>
      <c r="R3689" s="39" t="s">
        <v>8345</v>
      </c>
      <c r="S3689" s="41">
        <f>(((J3689/60)/60)/24)+DATE(1970,1,1)</f>
        <v>41787.218229166669</v>
      </c>
      <c r="T3689" s="42">
        <f>(((I3689/60)/60)/24)+DATE(1970,1,1)</f>
        <v>41817.218229166669</v>
      </c>
    </row>
    <row r="3690" spans="1:20" customFormat="1" ht="43.5" x14ac:dyDescent="0.35">
      <c r="A3690" s="9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3" t="s">
        <v>8219</v>
      </c>
      <c r="G3690" s="3" t="s">
        <v>8225</v>
      </c>
      <c r="H3690" s="3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3" t="s">
        <v>8271</v>
      </c>
      <c r="O3690" s="12">
        <f>E3690/D3690</f>
        <v>1.0916666666666666</v>
      </c>
      <c r="P3690" s="22">
        <f>IF(ISERROR(E3690/L3690),0,E3690/L3690)</f>
        <v>83.974358974358978</v>
      </c>
      <c r="Q3690" s="1" t="s">
        <v>8344</v>
      </c>
      <c r="R3690" s="39" t="s">
        <v>8345</v>
      </c>
      <c r="S3690" s="41">
        <f>(((J3690/60)/60)/24)+DATE(1970,1,1)</f>
        <v>41829.787083333329</v>
      </c>
      <c r="T3690" s="42">
        <f>(((I3690/60)/60)/24)+DATE(1970,1,1)</f>
        <v>41859.787083333329</v>
      </c>
    </row>
    <row r="3691" spans="1:20" customFormat="1" ht="43.5" x14ac:dyDescent="0.35">
      <c r="A3691" s="9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3" t="s">
        <v>8219</v>
      </c>
      <c r="G3691" s="3" t="s">
        <v>8224</v>
      </c>
      <c r="H3691" s="3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3" t="s">
        <v>8271</v>
      </c>
      <c r="O3691" s="12">
        <f>E3691/D3691</f>
        <v>1.1833333333333333</v>
      </c>
      <c r="P3691" s="22">
        <f>IF(ISERROR(E3691/L3691),0,E3691/L3691)</f>
        <v>57.258064516129032</v>
      </c>
      <c r="Q3691" s="1" t="s">
        <v>8344</v>
      </c>
      <c r="R3691" s="39" t="s">
        <v>8345</v>
      </c>
      <c r="S3691" s="41">
        <f>(((J3691/60)/60)/24)+DATE(1970,1,1)</f>
        <v>42147.826840277776</v>
      </c>
      <c r="T3691" s="42">
        <f>(((I3691/60)/60)/24)+DATE(1970,1,1)</f>
        <v>42176.934027777781</v>
      </c>
    </row>
    <row r="3692" spans="1:20" customFormat="1" ht="43.5" x14ac:dyDescent="0.35">
      <c r="A3692" s="9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3" t="s">
        <v>8219</v>
      </c>
      <c r="G3692" s="3" t="s">
        <v>8224</v>
      </c>
      <c r="H3692" s="3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3" t="s">
        <v>8271</v>
      </c>
      <c r="O3692" s="12">
        <f>E3692/D3692</f>
        <v>1.2</v>
      </c>
      <c r="P3692" s="22">
        <f>IF(ISERROR(E3692/L3692),0,E3692/L3692)</f>
        <v>58.064516129032256</v>
      </c>
      <c r="Q3692" s="1" t="s">
        <v>8344</v>
      </c>
      <c r="R3692" s="39" t="s">
        <v>8345</v>
      </c>
      <c r="S3692" s="41">
        <f>(((J3692/60)/60)/24)+DATE(1970,1,1)</f>
        <v>41940.598182870373</v>
      </c>
      <c r="T3692" s="42">
        <f>(((I3692/60)/60)/24)+DATE(1970,1,1)</f>
        <v>41970.639849537038</v>
      </c>
    </row>
    <row r="3693" spans="1:20" customFormat="1" ht="29" x14ac:dyDescent="0.35">
      <c r="A3693" s="9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3" t="s">
        <v>8219</v>
      </c>
      <c r="G3693" s="3" t="s">
        <v>8224</v>
      </c>
      <c r="H3693" s="3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3" t="s">
        <v>8271</v>
      </c>
      <c r="O3693" s="12">
        <f>E3693/D3693</f>
        <v>1.2796000000000001</v>
      </c>
      <c r="P3693" s="22">
        <f>IF(ISERROR(E3693/L3693),0,E3693/L3693)</f>
        <v>186.80291970802921</v>
      </c>
      <c r="Q3693" s="1" t="s">
        <v>8344</v>
      </c>
      <c r="R3693" s="39" t="s">
        <v>8345</v>
      </c>
      <c r="S3693" s="41">
        <f>(((J3693/60)/60)/24)+DATE(1970,1,1)</f>
        <v>42020.700567129628</v>
      </c>
      <c r="T3693" s="42">
        <f>(((I3693/60)/60)/24)+DATE(1970,1,1)</f>
        <v>42065.207638888889</v>
      </c>
    </row>
    <row r="3694" spans="1:20" customFormat="1" ht="29" x14ac:dyDescent="0.35">
      <c r="A3694" s="9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3" t="s">
        <v>8219</v>
      </c>
      <c r="G3694" s="3" t="s">
        <v>8224</v>
      </c>
      <c r="H3694" s="3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3" t="s">
        <v>8271</v>
      </c>
      <c r="O3694" s="12">
        <f>E3694/D3694</f>
        <v>1.26</v>
      </c>
      <c r="P3694" s="22">
        <f>IF(ISERROR(E3694/L3694),0,E3694/L3694)</f>
        <v>74.117647058823536</v>
      </c>
      <c r="Q3694" s="1" t="s">
        <v>8344</v>
      </c>
      <c r="R3694" s="39" t="s">
        <v>8345</v>
      </c>
      <c r="S3694" s="41">
        <f>(((J3694/60)/60)/24)+DATE(1970,1,1)</f>
        <v>41891.96503472222</v>
      </c>
      <c r="T3694" s="42">
        <f>(((I3694/60)/60)/24)+DATE(1970,1,1)</f>
        <v>41901</v>
      </c>
    </row>
    <row r="3695" spans="1:20" customFormat="1" ht="43.5" x14ac:dyDescent="0.35">
      <c r="A3695" s="9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3" t="s">
        <v>8219</v>
      </c>
      <c r="G3695" s="3" t="s">
        <v>8225</v>
      </c>
      <c r="H3695" s="3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3" t="s">
        <v>8271</v>
      </c>
      <c r="O3695" s="12">
        <f>E3695/D3695</f>
        <v>1.2912912912912913</v>
      </c>
      <c r="P3695" s="22">
        <f>IF(ISERROR(E3695/L3695),0,E3695/L3695)</f>
        <v>30.714285714285715</v>
      </c>
      <c r="Q3695" s="1" t="s">
        <v>8344</v>
      </c>
      <c r="R3695" s="39" t="s">
        <v>8345</v>
      </c>
      <c r="S3695" s="41">
        <f>(((J3695/60)/60)/24)+DATE(1970,1,1)</f>
        <v>42309.191307870366</v>
      </c>
      <c r="T3695" s="42">
        <f>(((I3695/60)/60)/24)+DATE(1970,1,1)</f>
        <v>42338.9375</v>
      </c>
    </row>
    <row r="3696" spans="1:20" customFormat="1" ht="43.5" x14ac:dyDescent="0.35">
      <c r="A3696" s="9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3" t="s">
        <v>8219</v>
      </c>
      <c r="G3696" s="3" t="s">
        <v>8224</v>
      </c>
      <c r="H3696" s="3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3" t="s">
        <v>8271</v>
      </c>
      <c r="O3696" s="12">
        <f>E3696/D3696</f>
        <v>1.0742857142857143</v>
      </c>
      <c r="P3696" s="22">
        <f>IF(ISERROR(E3696/L3696),0,E3696/L3696)</f>
        <v>62.666666666666664</v>
      </c>
      <c r="Q3696" s="1" t="s">
        <v>8344</v>
      </c>
      <c r="R3696" s="39" t="s">
        <v>8345</v>
      </c>
      <c r="S3696" s="41">
        <f>(((J3696/60)/60)/24)+DATE(1970,1,1)</f>
        <v>42490.133877314816</v>
      </c>
      <c r="T3696" s="42">
        <f>(((I3696/60)/60)/24)+DATE(1970,1,1)</f>
        <v>42527.083333333328</v>
      </c>
    </row>
    <row r="3697" spans="1:20" customFormat="1" ht="43.5" x14ac:dyDescent="0.35">
      <c r="A3697" s="9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3" t="s">
        <v>8219</v>
      </c>
      <c r="G3697" s="3" t="s">
        <v>8224</v>
      </c>
      <c r="H3697" s="3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3" t="s">
        <v>8271</v>
      </c>
      <c r="O3697" s="12">
        <f>E3697/D3697</f>
        <v>1.00125</v>
      </c>
      <c r="P3697" s="22">
        <f>IF(ISERROR(E3697/L3697),0,E3697/L3697)</f>
        <v>121.36363636363636</v>
      </c>
      <c r="Q3697" s="1" t="s">
        <v>8344</v>
      </c>
      <c r="R3697" s="39" t="s">
        <v>8345</v>
      </c>
      <c r="S3697" s="41">
        <f>(((J3697/60)/60)/24)+DATE(1970,1,1)</f>
        <v>41995.870486111111</v>
      </c>
      <c r="T3697" s="42">
        <f>(((I3697/60)/60)/24)+DATE(1970,1,1)</f>
        <v>42015.870486111111</v>
      </c>
    </row>
    <row r="3698" spans="1:20" customFormat="1" ht="43.5" x14ac:dyDescent="0.35">
      <c r="A3698" s="9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3" t="s">
        <v>8219</v>
      </c>
      <c r="G3698" s="3" t="s">
        <v>8225</v>
      </c>
      <c r="H3698" s="3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3" t="s">
        <v>8271</v>
      </c>
      <c r="O3698" s="12">
        <f>E3698/D3698</f>
        <v>1.55</v>
      </c>
      <c r="P3698" s="22">
        <f>IF(ISERROR(E3698/L3698),0,E3698/L3698)</f>
        <v>39.743589743589745</v>
      </c>
      <c r="Q3698" s="1" t="s">
        <v>8344</v>
      </c>
      <c r="R3698" s="39" t="s">
        <v>8345</v>
      </c>
      <c r="S3698" s="41">
        <f>(((J3698/60)/60)/24)+DATE(1970,1,1)</f>
        <v>41988.617083333331</v>
      </c>
      <c r="T3698" s="42">
        <f>(((I3698/60)/60)/24)+DATE(1970,1,1)</f>
        <v>42048.617083333331</v>
      </c>
    </row>
    <row r="3699" spans="1:20" customFormat="1" ht="43.5" x14ac:dyDescent="0.35">
      <c r="A3699" s="9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3" t="s">
        <v>8219</v>
      </c>
      <c r="G3699" s="3" t="s">
        <v>8225</v>
      </c>
      <c r="H3699" s="3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3" t="s">
        <v>8271</v>
      </c>
      <c r="O3699" s="12">
        <f>E3699/D3699</f>
        <v>1.08</v>
      </c>
      <c r="P3699" s="22">
        <f>IF(ISERROR(E3699/L3699),0,E3699/L3699)</f>
        <v>72</v>
      </c>
      <c r="Q3699" s="1" t="s">
        <v>8344</v>
      </c>
      <c r="R3699" s="39" t="s">
        <v>8345</v>
      </c>
      <c r="S3699" s="41">
        <f>(((J3699/60)/60)/24)+DATE(1970,1,1)</f>
        <v>42479.465833333335</v>
      </c>
      <c r="T3699" s="42">
        <f>(((I3699/60)/60)/24)+DATE(1970,1,1)</f>
        <v>42500.465833333335</v>
      </c>
    </row>
    <row r="3700" spans="1:20" customFormat="1" ht="29" x14ac:dyDescent="0.35">
      <c r="A3700" s="9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3" t="s">
        <v>8219</v>
      </c>
      <c r="G3700" s="3" t="s">
        <v>8224</v>
      </c>
      <c r="H3700" s="3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3" t="s">
        <v>8271</v>
      </c>
      <c r="O3700" s="12">
        <f>E3700/D3700</f>
        <v>1.1052</v>
      </c>
      <c r="P3700" s="22">
        <f>IF(ISERROR(E3700/L3700),0,E3700/L3700)</f>
        <v>40.632352941176471</v>
      </c>
      <c r="Q3700" s="1" t="s">
        <v>8344</v>
      </c>
      <c r="R3700" s="39" t="s">
        <v>8345</v>
      </c>
      <c r="S3700" s="41">
        <f>(((J3700/60)/60)/24)+DATE(1970,1,1)</f>
        <v>42401.806562500002</v>
      </c>
      <c r="T3700" s="42">
        <f>(((I3700/60)/60)/24)+DATE(1970,1,1)</f>
        <v>42431.806562500002</v>
      </c>
    </row>
    <row r="3701" spans="1:20" customFormat="1" ht="43.5" x14ac:dyDescent="0.35">
      <c r="A3701" s="9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3" t="s">
        <v>8219</v>
      </c>
      <c r="G3701" s="3" t="s">
        <v>8224</v>
      </c>
      <c r="H3701" s="3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3" t="s">
        <v>8271</v>
      </c>
      <c r="O3701" s="12">
        <f>E3701/D3701</f>
        <v>1.008</v>
      </c>
      <c r="P3701" s="22">
        <f>IF(ISERROR(E3701/L3701),0,E3701/L3701)</f>
        <v>63</v>
      </c>
      <c r="Q3701" s="1" t="s">
        <v>8344</v>
      </c>
      <c r="R3701" s="39" t="s">
        <v>8345</v>
      </c>
      <c r="S3701" s="41">
        <f>(((J3701/60)/60)/24)+DATE(1970,1,1)</f>
        <v>41897.602037037039</v>
      </c>
      <c r="T3701" s="42">
        <f>(((I3701/60)/60)/24)+DATE(1970,1,1)</f>
        <v>41927.602037037039</v>
      </c>
    </row>
    <row r="3702" spans="1:20" customFormat="1" ht="29" x14ac:dyDescent="0.35">
      <c r="A3702" s="9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3" t="s">
        <v>8219</v>
      </c>
      <c r="G3702" s="3" t="s">
        <v>8224</v>
      </c>
      <c r="H3702" s="3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3" t="s">
        <v>8271</v>
      </c>
      <c r="O3702" s="12">
        <f>E3702/D3702</f>
        <v>1.212</v>
      </c>
      <c r="P3702" s="22">
        <f>IF(ISERROR(E3702/L3702),0,E3702/L3702)</f>
        <v>33.666666666666664</v>
      </c>
      <c r="Q3702" s="1" t="s">
        <v>8344</v>
      </c>
      <c r="R3702" s="39" t="s">
        <v>8345</v>
      </c>
      <c r="S3702" s="41">
        <f>(((J3702/60)/60)/24)+DATE(1970,1,1)</f>
        <v>41882.585648148146</v>
      </c>
      <c r="T3702" s="42">
        <f>(((I3702/60)/60)/24)+DATE(1970,1,1)</f>
        <v>41912.666666666664</v>
      </c>
    </row>
    <row r="3703" spans="1:20" customFormat="1" ht="43.5" x14ac:dyDescent="0.35">
      <c r="A3703" s="9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3" t="s">
        <v>8219</v>
      </c>
      <c r="G3703" s="3" t="s">
        <v>8225</v>
      </c>
      <c r="H3703" s="3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3" t="s">
        <v>8271</v>
      </c>
      <c r="O3703" s="12">
        <f>E3703/D3703</f>
        <v>1.0033333333333334</v>
      </c>
      <c r="P3703" s="22">
        <f>IF(ISERROR(E3703/L3703),0,E3703/L3703)</f>
        <v>38.589743589743591</v>
      </c>
      <c r="Q3703" s="1" t="s">
        <v>8344</v>
      </c>
      <c r="R3703" s="39" t="s">
        <v>8345</v>
      </c>
      <c r="S3703" s="41">
        <f>(((J3703/60)/60)/24)+DATE(1970,1,1)</f>
        <v>42129.541585648149</v>
      </c>
      <c r="T3703" s="42">
        <f>(((I3703/60)/60)/24)+DATE(1970,1,1)</f>
        <v>42159.541585648149</v>
      </c>
    </row>
    <row r="3704" spans="1:20" customFormat="1" ht="43.5" x14ac:dyDescent="0.35">
      <c r="A3704" s="9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3" t="s">
        <v>8219</v>
      </c>
      <c r="G3704" s="3" t="s">
        <v>8225</v>
      </c>
      <c r="H3704" s="3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3" t="s">
        <v>8271</v>
      </c>
      <c r="O3704" s="12">
        <f>E3704/D3704</f>
        <v>1.0916666666666666</v>
      </c>
      <c r="P3704" s="22">
        <f>IF(ISERROR(E3704/L3704),0,E3704/L3704)</f>
        <v>155.95238095238096</v>
      </c>
      <c r="Q3704" s="1" t="s">
        <v>8344</v>
      </c>
      <c r="R3704" s="39" t="s">
        <v>8345</v>
      </c>
      <c r="S3704" s="41">
        <f>(((J3704/60)/60)/24)+DATE(1970,1,1)</f>
        <v>42524.53800925926</v>
      </c>
      <c r="T3704" s="42">
        <f>(((I3704/60)/60)/24)+DATE(1970,1,1)</f>
        <v>42561.957638888889</v>
      </c>
    </row>
    <row r="3705" spans="1:20" customFormat="1" ht="43.5" x14ac:dyDescent="0.35">
      <c r="A3705" s="9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3" t="s">
        <v>8219</v>
      </c>
      <c r="G3705" s="3" t="s">
        <v>8224</v>
      </c>
      <c r="H3705" s="3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3" t="s">
        <v>8271</v>
      </c>
      <c r="O3705" s="12">
        <f>E3705/D3705</f>
        <v>1.2342857142857142</v>
      </c>
      <c r="P3705" s="22">
        <f>IF(ISERROR(E3705/L3705),0,E3705/L3705)</f>
        <v>43.2</v>
      </c>
      <c r="Q3705" s="1" t="s">
        <v>8344</v>
      </c>
      <c r="R3705" s="39" t="s">
        <v>8345</v>
      </c>
      <c r="S3705" s="41">
        <f>(((J3705/60)/60)/24)+DATE(1970,1,1)</f>
        <v>42556.504490740743</v>
      </c>
      <c r="T3705" s="42">
        <f>(((I3705/60)/60)/24)+DATE(1970,1,1)</f>
        <v>42595.290972222225</v>
      </c>
    </row>
    <row r="3706" spans="1:20" customFormat="1" ht="43.5" x14ac:dyDescent="0.35">
      <c r="A3706" s="9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3" t="s">
        <v>8219</v>
      </c>
      <c r="G3706" s="3" t="s">
        <v>8225</v>
      </c>
      <c r="H3706" s="3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3" t="s">
        <v>8271</v>
      </c>
      <c r="O3706" s="12">
        <f>E3706/D3706</f>
        <v>1.3633666666666666</v>
      </c>
      <c r="P3706" s="22">
        <f>IF(ISERROR(E3706/L3706),0,E3706/L3706)</f>
        <v>15.148518518518518</v>
      </c>
      <c r="Q3706" s="1" t="s">
        <v>8344</v>
      </c>
      <c r="R3706" s="39" t="s">
        <v>8345</v>
      </c>
      <c r="S3706" s="41">
        <f>(((J3706/60)/60)/24)+DATE(1970,1,1)</f>
        <v>42461.689745370371</v>
      </c>
      <c r="T3706" s="42">
        <f>(((I3706/60)/60)/24)+DATE(1970,1,1)</f>
        <v>42521.689745370371</v>
      </c>
    </row>
    <row r="3707" spans="1:20" customFormat="1" ht="43.5" x14ac:dyDescent="0.35">
      <c r="A3707" s="9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3" t="s">
        <v>8219</v>
      </c>
      <c r="G3707" s="3" t="s">
        <v>8224</v>
      </c>
      <c r="H3707" s="3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3" t="s">
        <v>8271</v>
      </c>
      <c r="O3707" s="12">
        <f>E3707/D3707</f>
        <v>1.0346657233816767</v>
      </c>
      <c r="P3707" s="22">
        <f>IF(ISERROR(E3707/L3707),0,E3707/L3707)</f>
        <v>83.571428571428569</v>
      </c>
      <c r="Q3707" s="1" t="s">
        <v>8344</v>
      </c>
      <c r="R3707" s="39" t="s">
        <v>8345</v>
      </c>
      <c r="S3707" s="41">
        <f>(((J3707/60)/60)/24)+DATE(1970,1,1)</f>
        <v>41792.542986111112</v>
      </c>
      <c r="T3707" s="42">
        <f>(((I3707/60)/60)/24)+DATE(1970,1,1)</f>
        <v>41813.75</v>
      </c>
    </row>
    <row r="3708" spans="1:20" customFormat="1" ht="43.5" x14ac:dyDescent="0.35">
      <c r="A3708" s="9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3" t="s">
        <v>8219</v>
      </c>
      <c r="G3708" s="3" t="s">
        <v>8224</v>
      </c>
      <c r="H3708" s="3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3" t="s">
        <v>8271</v>
      </c>
      <c r="O3708" s="12">
        <f>E3708/D3708</f>
        <v>1.2133333333333334</v>
      </c>
      <c r="P3708" s="22">
        <f>IF(ISERROR(E3708/L3708),0,E3708/L3708)</f>
        <v>140</v>
      </c>
      <c r="Q3708" s="1" t="s">
        <v>8344</v>
      </c>
      <c r="R3708" s="39" t="s">
        <v>8345</v>
      </c>
      <c r="S3708" s="41">
        <f>(((J3708/60)/60)/24)+DATE(1970,1,1)</f>
        <v>41879.913761574076</v>
      </c>
      <c r="T3708" s="42">
        <f>(((I3708/60)/60)/24)+DATE(1970,1,1)</f>
        <v>41894.913761574076</v>
      </c>
    </row>
    <row r="3709" spans="1:20" customFormat="1" ht="29" x14ac:dyDescent="0.35">
      <c r="A3709" s="9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3" t="s">
        <v>8219</v>
      </c>
      <c r="G3709" s="3" t="s">
        <v>8224</v>
      </c>
      <c r="H3709" s="3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3" t="s">
        <v>8271</v>
      </c>
      <c r="O3709" s="12">
        <f>E3709/D3709</f>
        <v>1.86</v>
      </c>
      <c r="P3709" s="22">
        <f>IF(ISERROR(E3709/L3709),0,E3709/L3709)</f>
        <v>80.869565217391298</v>
      </c>
      <c r="Q3709" s="1" t="s">
        <v>8344</v>
      </c>
      <c r="R3709" s="39" t="s">
        <v>8345</v>
      </c>
      <c r="S3709" s="41">
        <f>(((J3709/60)/60)/24)+DATE(1970,1,1)</f>
        <v>42552.048356481479</v>
      </c>
      <c r="T3709" s="42">
        <f>(((I3709/60)/60)/24)+DATE(1970,1,1)</f>
        <v>42573.226388888885</v>
      </c>
    </row>
    <row r="3710" spans="1:20" customFormat="1" ht="43.5" x14ac:dyDescent="0.35">
      <c r="A3710" s="9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3" t="s">
        <v>8219</v>
      </c>
      <c r="G3710" s="3" t="s">
        <v>8224</v>
      </c>
      <c r="H3710" s="3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3" t="s">
        <v>8271</v>
      </c>
      <c r="O3710" s="12">
        <f>E3710/D3710</f>
        <v>3</v>
      </c>
      <c r="P3710" s="22">
        <f>IF(ISERROR(E3710/L3710),0,E3710/L3710)</f>
        <v>53.846153846153847</v>
      </c>
      <c r="Q3710" s="1" t="s">
        <v>8344</v>
      </c>
      <c r="R3710" s="39" t="s">
        <v>8345</v>
      </c>
      <c r="S3710" s="41">
        <f>(((J3710/60)/60)/24)+DATE(1970,1,1)</f>
        <v>41810.142199074071</v>
      </c>
      <c r="T3710" s="42">
        <f>(((I3710/60)/60)/24)+DATE(1970,1,1)</f>
        <v>41824.142199074071</v>
      </c>
    </row>
    <row r="3711" spans="1:20" customFormat="1" ht="43.5" x14ac:dyDescent="0.35">
      <c r="A3711" s="9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3" t="s">
        <v>8219</v>
      </c>
      <c r="G3711" s="3" t="s">
        <v>8225</v>
      </c>
      <c r="H3711" s="3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3" t="s">
        <v>8271</v>
      </c>
      <c r="O3711" s="12">
        <f>E3711/D3711</f>
        <v>1.0825</v>
      </c>
      <c r="P3711" s="22">
        <f>IF(ISERROR(E3711/L3711),0,E3711/L3711)</f>
        <v>30.928571428571427</v>
      </c>
      <c r="Q3711" s="1" t="s">
        <v>8344</v>
      </c>
      <c r="R3711" s="39" t="s">
        <v>8345</v>
      </c>
      <c r="S3711" s="41">
        <f>(((J3711/60)/60)/24)+DATE(1970,1,1)</f>
        <v>41785.707708333335</v>
      </c>
      <c r="T3711" s="42">
        <f>(((I3711/60)/60)/24)+DATE(1970,1,1)</f>
        <v>41815.707708333335</v>
      </c>
    </row>
    <row r="3712" spans="1:20" customFormat="1" ht="29" x14ac:dyDescent="0.35">
      <c r="A3712" s="9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3" t="s">
        <v>8219</v>
      </c>
      <c r="G3712" s="3" t="s">
        <v>8224</v>
      </c>
      <c r="H3712" s="3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3" t="s">
        <v>8271</v>
      </c>
      <c r="O3712" s="12">
        <f>E3712/D3712</f>
        <v>1.4115384615384616</v>
      </c>
      <c r="P3712" s="22">
        <f>IF(ISERROR(E3712/L3712),0,E3712/L3712)</f>
        <v>67.962962962962962</v>
      </c>
      <c r="Q3712" s="1" t="s">
        <v>8344</v>
      </c>
      <c r="R3712" s="39" t="s">
        <v>8345</v>
      </c>
      <c r="S3712" s="41">
        <f>(((J3712/60)/60)/24)+DATE(1970,1,1)</f>
        <v>42072.576249999998</v>
      </c>
      <c r="T3712" s="42">
        <f>(((I3712/60)/60)/24)+DATE(1970,1,1)</f>
        <v>42097.576249999998</v>
      </c>
    </row>
    <row r="3713" spans="1:20" customFormat="1" ht="29" x14ac:dyDescent="0.35">
      <c r="A3713" s="9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3" t="s">
        <v>8219</v>
      </c>
      <c r="G3713" s="3" t="s">
        <v>8224</v>
      </c>
      <c r="H3713" s="3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3" t="s">
        <v>8271</v>
      </c>
      <c r="O3713" s="12">
        <f>E3713/D3713</f>
        <v>1.1399999999999999</v>
      </c>
      <c r="P3713" s="22">
        <f>IF(ISERROR(E3713/L3713),0,E3713/L3713)</f>
        <v>27.142857142857142</v>
      </c>
      <c r="Q3713" s="1" t="s">
        <v>8344</v>
      </c>
      <c r="R3713" s="39" t="s">
        <v>8345</v>
      </c>
      <c r="S3713" s="41">
        <f>(((J3713/60)/60)/24)+DATE(1970,1,1)</f>
        <v>41779.724224537036</v>
      </c>
      <c r="T3713" s="42">
        <f>(((I3713/60)/60)/24)+DATE(1970,1,1)</f>
        <v>41805.666666666664</v>
      </c>
    </row>
    <row r="3714" spans="1:20" customFormat="1" ht="43.5" x14ac:dyDescent="0.35">
      <c r="A3714" s="9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3" t="s">
        <v>8219</v>
      </c>
      <c r="G3714" s="3" t="s">
        <v>8224</v>
      </c>
      <c r="H3714" s="3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3" t="s">
        <v>8271</v>
      </c>
      <c r="O3714" s="12">
        <f>E3714/D3714</f>
        <v>1.5373333333333334</v>
      </c>
      <c r="P3714" s="22">
        <f>IF(ISERROR(E3714/L3714),0,E3714/L3714)</f>
        <v>110.86538461538461</v>
      </c>
      <c r="Q3714" s="1" t="s">
        <v>8344</v>
      </c>
      <c r="R3714" s="39" t="s">
        <v>8345</v>
      </c>
      <c r="S3714" s="41">
        <f>(((J3714/60)/60)/24)+DATE(1970,1,1)</f>
        <v>42134.172071759262</v>
      </c>
      <c r="T3714" s="42">
        <f>(((I3714/60)/60)/24)+DATE(1970,1,1)</f>
        <v>42155.290972222225</v>
      </c>
    </row>
    <row r="3715" spans="1:20" customFormat="1" ht="43.5" x14ac:dyDescent="0.35">
      <c r="A3715" s="9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3" t="s">
        <v>8219</v>
      </c>
      <c r="G3715" s="3" t="s">
        <v>8224</v>
      </c>
      <c r="H3715" s="3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3" t="s">
        <v>8271</v>
      </c>
      <c r="O3715" s="12">
        <f>E3715/D3715</f>
        <v>1.0149999999999999</v>
      </c>
      <c r="P3715" s="22">
        <f>IF(ISERROR(E3715/L3715),0,E3715/L3715)</f>
        <v>106.84210526315789</v>
      </c>
      <c r="Q3715" s="1" t="s">
        <v>8344</v>
      </c>
      <c r="R3715" s="39" t="s">
        <v>8345</v>
      </c>
      <c r="S3715" s="41">
        <f>(((J3715/60)/60)/24)+DATE(1970,1,1)</f>
        <v>42505.738032407404</v>
      </c>
      <c r="T3715" s="42">
        <f>(((I3715/60)/60)/24)+DATE(1970,1,1)</f>
        <v>42525.738032407404</v>
      </c>
    </row>
    <row r="3716" spans="1:20" customFormat="1" ht="43.5" x14ac:dyDescent="0.35">
      <c r="A3716" s="9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3" t="s">
        <v>8219</v>
      </c>
      <c r="G3716" s="3" t="s">
        <v>8224</v>
      </c>
      <c r="H3716" s="3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3" t="s">
        <v>8271</v>
      </c>
      <c r="O3716" s="12">
        <f>E3716/D3716</f>
        <v>1.0235000000000001</v>
      </c>
      <c r="P3716" s="22">
        <f>IF(ISERROR(E3716/L3716),0,E3716/L3716)</f>
        <v>105.51546391752578</v>
      </c>
      <c r="Q3716" s="1" t="s">
        <v>8344</v>
      </c>
      <c r="R3716" s="39" t="s">
        <v>8345</v>
      </c>
      <c r="S3716" s="41">
        <f>(((J3716/60)/60)/24)+DATE(1970,1,1)</f>
        <v>42118.556331018524</v>
      </c>
      <c r="T3716" s="42">
        <f>(((I3716/60)/60)/24)+DATE(1970,1,1)</f>
        <v>42150.165972222225</v>
      </c>
    </row>
    <row r="3717" spans="1:20" customFormat="1" ht="43.5" x14ac:dyDescent="0.35">
      <c r="A3717" s="9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3" t="s">
        <v>8219</v>
      </c>
      <c r="G3717" s="3" t="s">
        <v>8225</v>
      </c>
      <c r="H3717" s="3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3" t="s">
        <v>8271</v>
      </c>
      <c r="O3717" s="12">
        <f>E3717/D3717</f>
        <v>1.0257142857142858</v>
      </c>
      <c r="P3717" s="22">
        <f>IF(ISERROR(E3717/L3717),0,E3717/L3717)</f>
        <v>132.96296296296296</v>
      </c>
      <c r="Q3717" s="1" t="s">
        <v>8344</v>
      </c>
      <c r="R3717" s="39" t="s">
        <v>8345</v>
      </c>
      <c r="S3717" s="41">
        <f>(((J3717/60)/60)/24)+DATE(1970,1,1)</f>
        <v>42036.995590277773</v>
      </c>
      <c r="T3717" s="42">
        <f>(((I3717/60)/60)/24)+DATE(1970,1,1)</f>
        <v>42094.536111111112</v>
      </c>
    </row>
    <row r="3718" spans="1:20" customFormat="1" ht="43.5" x14ac:dyDescent="0.35">
      <c r="A3718" s="9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3" t="s">
        <v>8219</v>
      </c>
      <c r="G3718" s="3" t="s">
        <v>8224</v>
      </c>
      <c r="H3718" s="3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3" t="s">
        <v>8271</v>
      </c>
      <c r="O3718" s="12">
        <f>E3718/D3718</f>
        <v>1.5575000000000001</v>
      </c>
      <c r="P3718" s="22">
        <f>IF(ISERROR(E3718/L3718),0,E3718/L3718)</f>
        <v>51.916666666666664</v>
      </c>
      <c r="Q3718" s="1" t="s">
        <v>8344</v>
      </c>
      <c r="R3718" s="39" t="s">
        <v>8345</v>
      </c>
      <c r="S3718" s="41">
        <f>(((J3718/60)/60)/24)+DATE(1970,1,1)</f>
        <v>42360.887835648144</v>
      </c>
      <c r="T3718" s="42">
        <f>(((I3718/60)/60)/24)+DATE(1970,1,1)</f>
        <v>42390.887835648144</v>
      </c>
    </row>
    <row r="3719" spans="1:20" customFormat="1" ht="43.5" x14ac:dyDescent="0.35">
      <c r="A3719" s="9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3" t="s">
        <v>8219</v>
      </c>
      <c r="G3719" s="3" t="s">
        <v>8225</v>
      </c>
      <c r="H3719" s="3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3" t="s">
        <v>8271</v>
      </c>
      <c r="O3719" s="12">
        <f>E3719/D3719</f>
        <v>1.0075000000000001</v>
      </c>
      <c r="P3719" s="22">
        <f>IF(ISERROR(E3719/L3719),0,E3719/L3719)</f>
        <v>310</v>
      </c>
      <c r="Q3719" s="1" t="s">
        <v>8344</v>
      </c>
      <c r="R3719" s="39" t="s">
        <v>8345</v>
      </c>
      <c r="S3719" s="41">
        <f>(((J3719/60)/60)/24)+DATE(1970,1,1)</f>
        <v>42102.866307870368</v>
      </c>
      <c r="T3719" s="42">
        <f>(((I3719/60)/60)/24)+DATE(1970,1,1)</f>
        <v>42133.866307870368</v>
      </c>
    </row>
    <row r="3720" spans="1:20" customFormat="1" ht="43.5" x14ac:dyDescent="0.35">
      <c r="A3720" s="9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3" t="s">
        <v>8219</v>
      </c>
      <c r="G3720" s="3" t="s">
        <v>8225</v>
      </c>
      <c r="H3720" s="3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3" t="s">
        <v>8271</v>
      </c>
      <c r="O3720" s="12">
        <f>E3720/D3720</f>
        <v>2.3940000000000001</v>
      </c>
      <c r="P3720" s="22">
        <f>IF(ISERROR(E3720/L3720),0,E3720/L3720)</f>
        <v>26.021739130434781</v>
      </c>
      <c r="Q3720" s="1" t="s">
        <v>8344</v>
      </c>
      <c r="R3720" s="39" t="s">
        <v>8345</v>
      </c>
      <c r="S3720" s="41">
        <f>(((J3720/60)/60)/24)+DATE(1970,1,1)</f>
        <v>42032.716145833328</v>
      </c>
      <c r="T3720" s="42">
        <f>(((I3720/60)/60)/24)+DATE(1970,1,1)</f>
        <v>42062.716145833328</v>
      </c>
    </row>
    <row r="3721" spans="1:20" customFormat="1" ht="29" x14ac:dyDescent="0.35">
      <c r="A3721" s="9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3" t="s">
        <v>8219</v>
      </c>
      <c r="G3721" s="3" t="s">
        <v>8225</v>
      </c>
      <c r="H3721" s="3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3" t="s">
        <v>8271</v>
      </c>
      <c r="O3721" s="12">
        <f>E3721/D3721</f>
        <v>2.1</v>
      </c>
      <c r="P3721" s="22">
        <f>IF(ISERROR(E3721/L3721),0,E3721/L3721)</f>
        <v>105</v>
      </c>
      <c r="Q3721" s="1" t="s">
        <v>8344</v>
      </c>
      <c r="R3721" s="39" t="s">
        <v>8345</v>
      </c>
      <c r="S3721" s="41">
        <f>(((J3721/60)/60)/24)+DATE(1970,1,1)</f>
        <v>42147.729930555557</v>
      </c>
      <c r="T3721" s="42">
        <f>(((I3721/60)/60)/24)+DATE(1970,1,1)</f>
        <v>42177.729930555557</v>
      </c>
    </row>
    <row r="3722" spans="1:20" customFormat="1" ht="29" x14ac:dyDescent="0.35">
      <c r="A3722" s="9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3" t="s">
        <v>8219</v>
      </c>
      <c r="G3722" s="3" t="s">
        <v>8224</v>
      </c>
      <c r="H3722" s="3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3" t="s">
        <v>8271</v>
      </c>
      <c r="O3722" s="12">
        <f>E3722/D3722</f>
        <v>1.0451515151515152</v>
      </c>
      <c r="P3722" s="22">
        <f>IF(ISERROR(E3722/L3722),0,E3722/L3722)</f>
        <v>86.224999999999994</v>
      </c>
      <c r="Q3722" s="1" t="s">
        <v>8344</v>
      </c>
      <c r="R3722" s="39" t="s">
        <v>8345</v>
      </c>
      <c r="S3722" s="41">
        <f>(((J3722/60)/60)/24)+DATE(1970,1,1)</f>
        <v>42165.993125000001</v>
      </c>
      <c r="T3722" s="42">
        <f>(((I3722/60)/60)/24)+DATE(1970,1,1)</f>
        <v>42187.993125000001</v>
      </c>
    </row>
    <row r="3723" spans="1:20" customFormat="1" ht="43.5" x14ac:dyDescent="0.35">
      <c r="A3723" s="9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3" t="s">
        <v>8219</v>
      </c>
      <c r="G3723" s="3" t="s">
        <v>8224</v>
      </c>
      <c r="H3723" s="3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3" t="s">
        <v>8271</v>
      </c>
      <c r="O3723" s="12">
        <f>E3723/D3723</f>
        <v>1.008</v>
      </c>
      <c r="P3723" s="22">
        <f>IF(ISERROR(E3723/L3723),0,E3723/L3723)</f>
        <v>114.54545454545455</v>
      </c>
      <c r="Q3723" s="1" t="s">
        <v>8344</v>
      </c>
      <c r="R3723" s="39" t="s">
        <v>8345</v>
      </c>
      <c r="S3723" s="41">
        <f>(((J3723/60)/60)/24)+DATE(1970,1,1)</f>
        <v>41927.936157407406</v>
      </c>
      <c r="T3723" s="42">
        <f>(((I3723/60)/60)/24)+DATE(1970,1,1)</f>
        <v>41948.977824074071</v>
      </c>
    </row>
    <row r="3724" spans="1:20" customFormat="1" ht="43.5" x14ac:dyDescent="0.35">
      <c r="A3724" s="9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3" t="s">
        <v>8219</v>
      </c>
      <c r="G3724" s="3" t="s">
        <v>8229</v>
      </c>
      <c r="H3724" s="3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3" t="s">
        <v>8271</v>
      </c>
      <c r="O3724" s="12">
        <f>E3724/D3724</f>
        <v>1.1120000000000001</v>
      </c>
      <c r="P3724" s="22">
        <f>IF(ISERROR(E3724/L3724),0,E3724/L3724)</f>
        <v>47.657142857142858</v>
      </c>
      <c r="Q3724" s="1" t="s">
        <v>8344</v>
      </c>
      <c r="R3724" s="39" t="s">
        <v>8345</v>
      </c>
      <c r="S3724" s="41">
        <f>(((J3724/60)/60)/24)+DATE(1970,1,1)</f>
        <v>42381.671840277777</v>
      </c>
      <c r="T3724" s="42">
        <f>(((I3724/60)/60)/24)+DATE(1970,1,1)</f>
        <v>42411.957638888889</v>
      </c>
    </row>
    <row r="3725" spans="1:20" customFormat="1" ht="29" x14ac:dyDescent="0.35">
      <c r="A3725" s="9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3" t="s">
        <v>8219</v>
      </c>
      <c r="G3725" s="3" t="s">
        <v>8225</v>
      </c>
      <c r="H3725" s="3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3" t="s">
        <v>8271</v>
      </c>
      <c r="O3725" s="12">
        <f>E3725/D3725</f>
        <v>1.0204444444444445</v>
      </c>
      <c r="P3725" s="22">
        <f>IF(ISERROR(E3725/L3725),0,E3725/L3725)</f>
        <v>72.888888888888886</v>
      </c>
      <c r="Q3725" s="1" t="s">
        <v>8344</v>
      </c>
      <c r="R3725" s="39" t="s">
        <v>8345</v>
      </c>
      <c r="S3725" s="41">
        <f>(((J3725/60)/60)/24)+DATE(1970,1,1)</f>
        <v>41943.753032407411</v>
      </c>
      <c r="T3725" s="42">
        <f>(((I3725/60)/60)/24)+DATE(1970,1,1)</f>
        <v>41973.794699074075</v>
      </c>
    </row>
    <row r="3726" spans="1:20" customFormat="1" ht="43.5" x14ac:dyDescent="0.35">
      <c r="A3726" s="9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3" t="s">
        <v>8219</v>
      </c>
      <c r="G3726" s="3" t="s">
        <v>8225</v>
      </c>
      <c r="H3726" s="3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3" t="s">
        <v>8271</v>
      </c>
      <c r="O3726" s="12">
        <f>E3726/D3726</f>
        <v>1.0254767441860466</v>
      </c>
      <c r="P3726" s="22">
        <f>IF(ISERROR(E3726/L3726),0,E3726/L3726)</f>
        <v>49.545505617977533</v>
      </c>
      <c r="Q3726" s="1" t="s">
        <v>8344</v>
      </c>
      <c r="R3726" s="39" t="s">
        <v>8345</v>
      </c>
      <c r="S3726" s="41">
        <f>(((J3726/60)/60)/24)+DATE(1970,1,1)</f>
        <v>42465.491435185191</v>
      </c>
      <c r="T3726" s="42">
        <f>(((I3726/60)/60)/24)+DATE(1970,1,1)</f>
        <v>42494.958333333328</v>
      </c>
    </row>
    <row r="3727" spans="1:20" customFormat="1" ht="43.5" x14ac:dyDescent="0.35">
      <c r="A3727" s="9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3" t="s">
        <v>8219</v>
      </c>
      <c r="G3727" s="3" t="s">
        <v>8225</v>
      </c>
      <c r="H3727" s="3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3" t="s">
        <v>8271</v>
      </c>
      <c r="O3727" s="12">
        <f>E3727/D3727</f>
        <v>1.27</v>
      </c>
      <c r="P3727" s="22">
        <f>IF(ISERROR(E3727/L3727),0,E3727/L3727)</f>
        <v>25.4</v>
      </c>
      <c r="Q3727" s="1" t="s">
        <v>8344</v>
      </c>
      <c r="R3727" s="39" t="s">
        <v>8345</v>
      </c>
      <c r="S3727" s="41">
        <f>(((J3727/60)/60)/24)+DATE(1970,1,1)</f>
        <v>42401.945219907408</v>
      </c>
      <c r="T3727" s="42">
        <f>(((I3727/60)/60)/24)+DATE(1970,1,1)</f>
        <v>42418.895833333328</v>
      </c>
    </row>
    <row r="3728" spans="1:20" customFormat="1" ht="43.5" x14ac:dyDescent="0.35">
      <c r="A3728" s="9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3" t="s">
        <v>8219</v>
      </c>
      <c r="G3728" s="3" t="s">
        <v>8224</v>
      </c>
      <c r="H3728" s="3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3" t="s">
        <v>8271</v>
      </c>
      <c r="O3728" s="12">
        <f>E3728/D3728</f>
        <v>3.3870588235294119</v>
      </c>
      <c r="P3728" s="22">
        <f>IF(ISERROR(E3728/L3728),0,E3728/L3728)</f>
        <v>62.586956521739133</v>
      </c>
      <c r="Q3728" s="1" t="s">
        <v>8344</v>
      </c>
      <c r="R3728" s="39" t="s">
        <v>8345</v>
      </c>
      <c r="S3728" s="41">
        <f>(((J3728/60)/60)/24)+DATE(1970,1,1)</f>
        <v>42462.140868055561</v>
      </c>
      <c r="T3728" s="42">
        <f>(((I3728/60)/60)/24)+DATE(1970,1,1)</f>
        <v>42489.875</v>
      </c>
    </row>
    <row r="3729" spans="1:20" customFormat="1" ht="43.5" x14ac:dyDescent="0.35">
      <c r="A3729" s="9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3" t="s">
        <v>8219</v>
      </c>
      <c r="G3729" s="3" t="s">
        <v>8224</v>
      </c>
      <c r="H3729" s="3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3" t="s">
        <v>8271</v>
      </c>
      <c r="O3729" s="12">
        <f>E3729/D3729</f>
        <v>1.0075000000000001</v>
      </c>
      <c r="P3729" s="22">
        <f>IF(ISERROR(E3729/L3729),0,E3729/L3729)</f>
        <v>61.060606060606062</v>
      </c>
      <c r="Q3729" s="1" t="s">
        <v>8344</v>
      </c>
      <c r="R3729" s="39" t="s">
        <v>8345</v>
      </c>
      <c r="S3729" s="41">
        <f>(((J3729/60)/60)/24)+DATE(1970,1,1)</f>
        <v>42632.348310185189</v>
      </c>
      <c r="T3729" s="42">
        <f>(((I3729/60)/60)/24)+DATE(1970,1,1)</f>
        <v>42663.204861111109</v>
      </c>
    </row>
    <row r="3730" spans="1:20" customFormat="1" ht="29" x14ac:dyDescent="0.35">
      <c r="A3730" s="9">
        <v>3728</v>
      </c>
      <c r="B3730" s="7" t="s">
        <v>3725</v>
      </c>
      <c r="C3730" s="7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2">
        <f>E3730/D3730</f>
        <v>9.3100000000000002E-2</v>
      </c>
      <c r="P3730" s="22">
        <f>IF(ISERROR(E3730/L3730),0,E3730/L3730)</f>
        <v>60.064516129032256</v>
      </c>
      <c r="Q3730" s="1" t="s">
        <v>8344</v>
      </c>
      <c r="R3730" s="39" t="s">
        <v>8345</v>
      </c>
      <c r="S3730" s="41">
        <f>(((J3730/60)/60)/24)+DATE(1970,1,1)</f>
        <v>42205.171018518522</v>
      </c>
      <c r="T3730" s="42">
        <f>(((I3730/60)/60)/24)+DATE(1970,1,1)</f>
        <v>42235.171018518522</v>
      </c>
    </row>
    <row r="3731" spans="1:20" customFormat="1" ht="43.5" x14ac:dyDescent="0.35">
      <c r="A3731" s="9">
        <v>3729</v>
      </c>
      <c r="B3731" s="7" t="s">
        <v>3726</v>
      </c>
      <c r="C3731" s="7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2">
        <f>E3731/D3731</f>
        <v>7.2400000000000006E-2</v>
      </c>
      <c r="P3731" s="22">
        <f>IF(ISERROR(E3731/L3731),0,E3731/L3731)</f>
        <v>72.400000000000006</v>
      </c>
      <c r="Q3731" s="1" t="s">
        <v>8344</v>
      </c>
      <c r="R3731" s="39" t="s">
        <v>8345</v>
      </c>
      <c r="S3731" s="41">
        <f>(((J3731/60)/60)/24)+DATE(1970,1,1)</f>
        <v>42041.205000000002</v>
      </c>
      <c r="T3731" s="42">
        <f>(((I3731/60)/60)/24)+DATE(1970,1,1)</f>
        <v>42086.16333333333</v>
      </c>
    </row>
    <row r="3732" spans="1:20" customFormat="1" ht="43.5" x14ac:dyDescent="0.35">
      <c r="A3732" s="9">
        <v>3730</v>
      </c>
      <c r="B3732" s="7" t="s">
        <v>3727</v>
      </c>
      <c r="C3732" s="7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2">
        <f>E3732/D3732</f>
        <v>0.1</v>
      </c>
      <c r="P3732" s="22">
        <f>IF(ISERROR(E3732/L3732),0,E3732/L3732)</f>
        <v>100</v>
      </c>
      <c r="Q3732" s="1" t="s">
        <v>8344</v>
      </c>
      <c r="R3732" s="39" t="s">
        <v>8345</v>
      </c>
      <c r="S3732" s="41">
        <f>(((J3732/60)/60)/24)+DATE(1970,1,1)</f>
        <v>42203.677766203706</v>
      </c>
      <c r="T3732" s="42">
        <f>(((I3732/60)/60)/24)+DATE(1970,1,1)</f>
        <v>42233.677766203706</v>
      </c>
    </row>
    <row r="3733" spans="1:20" customFormat="1" ht="43.5" x14ac:dyDescent="0.35">
      <c r="A3733" s="9">
        <v>3731</v>
      </c>
      <c r="B3733" s="7" t="s">
        <v>3728</v>
      </c>
      <c r="C3733" s="7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2">
        <f>E3733/D3733</f>
        <v>0.11272727272727273</v>
      </c>
      <c r="P3733" s="22">
        <f>IF(ISERROR(E3733/L3733),0,E3733/L3733)</f>
        <v>51.666666666666664</v>
      </c>
      <c r="Q3733" s="1" t="s">
        <v>8344</v>
      </c>
      <c r="R3733" s="39" t="s">
        <v>8345</v>
      </c>
      <c r="S3733" s="41">
        <f>(((J3733/60)/60)/24)+DATE(1970,1,1)</f>
        <v>41983.752847222218</v>
      </c>
      <c r="T3733" s="42">
        <f>(((I3733/60)/60)/24)+DATE(1970,1,1)</f>
        <v>42014.140972222223</v>
      </c>
    </row>
    <row r="3734" spans="1:20" customFormat="1" ht="29" x14ac:dyDescent="0.35">
      <c r="A3734" s="9">
        <v>3732</v>
      </c>
      <c r="B3734" s="7" t="s">
        <v>3729</v>
      </c>
      <c r="C3734" s="7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2">
        <f>E3734/D3734</f>
        <v>0.15411764705882353</v>
      </c>
      <c r="P3734" s="22">
        <f>IF(ISERROR(E3734/L3734),0,E3734/L3734)</f>
        <v>32.75</v>
      </c>
      <c r="Q3734" s="1" t="s">
        <v>8344</v>
      </c>
      <c r="R3734" s="39" t="s">
        <v>8345</v>
      </c>
      <c r="S3734" s="41">
        <f>(((J3734/60)/60)/24)+DATE(1970,1,1)</f>
        <v>41968.677465277782</v>
      </c>
      <c r="T3734" s="42">
        <f>(((I3734/60)/60)/24)+DATE(1970,1,1)</f>
        <v>42028.5</v>
      </c>
    </row>
    <row r="3735" spans="1:20" customFormat="1" ht="29" x14ac:dyDescent="0.35">
      <c r="A3735" s="9">
        <v>3733</v>
      </c>
      <c r="B3735" s="7" t="s">
        <v>3730</v>
      </c>
      <c r="C3735" s="7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2">
        <f>E3735/D3735</f>
        <v>0</v>
      </c>
      <c r="P3735" s="22">
        <f>IF(ISERROR(E3735/L3735),0,E3735/L3735)</f>
        <v>0</v>
      </c>
      <c r="Q3735" s="1" t="s">
        <v>8344</v>
      </c>
      <c r="R3735" s="39" t="s">
        <v>8345</v>
      </c>
      <c r="S3735" s="41">
        <f>(((J3735/60)/60)/24)+DATE(1970,1,1)</f>
        <v>42103.024398148147</v>
      </c>
      <c r="T3735" s="42">
        <f>(((I3735/60)/60)/24)+DATE(1970,1,1)</f>
        <v>42112.9375</v>
      </c>
    </row>
    <row r="3736" spans="1:20" customFormat="1" ht="43.5" x14ac:dyDescent="0.35">
      <c r="A3736" s="9">
        <v>3734</v>
      </c>
      <c r="B3736" s="7" t="s">
        <v>3731</v>
      </c>
      <c r="C3736" s="7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2">
        <f>E3736/D3736</f>
        <v>0.28466666666666668</v>
      </c>
      <c r="P3736" s="22">
        <f>IF(ISERROR(E3736/L3736),0,E3736/L3736)</f>
        <v>61</v>
      </c>
      <c r="Q3736" s="1" t="s">
        <v>8344</v>
      </c>
      <c r="R3736" s="39" t="s">
        <v>8345</v>
      </c>
      <c r="S3736" s="41">
        <f>(((J3736/60)/60)/24)+DATE(1970,1,1)</f>
        <v>42089.901574074072</v>
      </c>
      <c r="T3736" s="42">
        <f>(((I3736/60)/60)/24)+DATE(1970,1,1)</f>
        <v>42149.901574074072</v>
      </c>
    </row>
    <row r="3737" spans="1:20" customFormat="1" ht="29" x14ac:dyDescent="0.35">
      <c r="A3737" s="9">
        <v>3735</v>
      </c>
      <c r="B3737" s="7" t="s">
        <v>3732</v>
      </c>
      <c r="C3737" s="7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2">
        <f>E3737/D3737</f>
        <v>0.13333333333333333</v>
      </c>
      <c r="P3737" s="22">
        <f>IF(ISERROR(E3737/L3737),0,E3737/L3737)</f>
        <v>10</v>
      </c>
      <c r="Q3737" s="1" t="s">
        <v>8344</v>
      </c>
      <c r="R3737" s="39" t="s">
        <v>8345</v>
      </c>
      <c r="S3737" s="41">
        <f>(((J3737/60)/60)/24)+DATE(1970,1,1)</f>
        <v>42122.693159722221</v>
      </c>
      <c r="T3737" s="42">
        <f>(((I3737/60)/60)/24)+DATE(1970,1,1)</f>
        <v>42152.693159722221</v>
      </c>
    </row>
    <row r="3738" spans="1:20" customFormat="1" ht="43.5" x14ac:dyDescent="0.35">
      <c r="A3738" s="9">
        <v>3736</v>
      </c>
      <c r="B3738" s="7" t="s">
        <v>3733</v>
      </c>
      <c r="C3738" s="7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2">
        <f>E3738/D3738</f>
        <v>6.6666666666666671E-3</v>
      </c>
      <c r="P3738" s="22">
        <f>IF(ISERROR(E3738/L3738),0,E3738/L3738)</f>
        <v>10</v>
      </c>
      <c r="Q3738" s="1" t="s">
        <v>8344</v>
      </c>
      <c r="R3738" s="39" t="s">
        <v>8345</v>
      </c>
      <c r="S3738" s="41">
        <f>(((J3738/60)/60)/24)+DATE(1970,1,1)</f>
        <v>42048.711724537032</v>
      </c>
      <c r="T3738" s="42">
        <f>(((I3738/60)/60)/24)+DATE(1970,1,1)</f>
        <v>42086.75</v>
      </c>
    </row>
    <row r="3739" spans="1:20" customFormat="1" ht="29" x14ac:dyDescent="0.35">
      <c r="A3739" s="9">
        <v>3737</v>
      </c>
      <c r="B3739" s="7" t="s">
        <v>3734</v>
      </c>
      <c r="C3739" s="7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2">
        <f>E3739/D3739</f>
        <v>0.21428571428571427</v>
      </c>
      <c r="P3739" s="22">
        <f>IF(ISERROR(E3739/L3739),0,E3739/L3739)</f>
        <v>37.5</v>
      </c>
      <c r="Q3739" s="1" t="s">
        <v>8344</v>
      </c>
      <c r="R3739" s="39" t="s">
        <v>8345</v>
      </c>
      <c r="S3739" s="41">
        <f>(((J3739/60)/60)/24)+DATE(1970,1,1)</f>
        <v>42297.691006944442</v>
      </c>
      <c r="T3739" s="42">
        <f>(((I3739/60)/60)/24)+DATE(1970,1,1)</f>
        <v>42320.290972222225</v>
      </c>
    </row>
    <row r="3740" spans="1:20" customFormat="1" ht="29" x14ac:dyDescent="0.35">
      <c r="A3740" s="9">
        <v>3738</v>
      </c>
      <c r="B3740" s="7" t="s">
        <v>3735</v>
      </c>
      <c r="C3740" s="7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2">
        <f>E3740/D3740</f>
        <v>0.18</v>
      </c>
      <c r="P3740" s="22">
        <f>IF(ISERROR(E3740/L3740),0,E3740/L3740)</f>
        <v>45</v>
      </c>
      <c r="Q3740" s="1" t="s">
        <v>8344</v>
      </c>
      <c r="R3740" s="39" t="s">
        <v>8345</v>
      </c>
      <c r="S3740" s="41">
        <f>(((J3740/60)/60)/24)+DATE(1970,1,1)</f>
        <v>41813.938715277778</v>
      </c>
      <c r="T3740" s="42">
        <f>(((I3740/60)/60)/24)+DATE(1970,1,1)</f>
        <v>41835.916666666664</v>
      </c>
    </row>
    <row r="3741" spans="1:20" customFormat="1" ht="43.5" x14ac:dyDescent="0.35">
      <c r="A3741" s="9">
        <v>3739</v>
      </c>
      <c r="B3741" s="7" t="s">
        <v>3736</v>
      </c>
      <c r="C3741" s="7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2">
        <f>E3741/D3741</f>
        <v>0.20125000000000001</v>
      </c>
      <c r="P3741" s="22">
        <f>IF(ISERROR(E3741/L3741),0,E3741/L3741)</f>
        <v>100.625</v>
      </c>
      <c r="Q3741" s="1" t="s">
        <v>8344</v>
      </c>
      <c r="R3741" s="39" t="s">
        <v>8345</v>
      </c>
      <c r="S3741" s="41">
        <f>(((J3741/60)/60)/24)+DATE(1970,1,1)</f>
        <v>42548.449861111112</v>
      </c>
      <c r="T3741" s="42">
        <f>(((I3741/60)/60)/24)+DATE(1970,1,1)</f>
        <v>42568.449861111112</v>
      </c>
    </row>
    <row r="3742" spans="1:20" customFormat="1" ht="43.5" x14ac:dyDescent="0.35">
      <c r="A3742" s="9">
        <v>3740</v>
      </c>
      <c r="B3742" s="7" t="s">
        <v>3737</v>
      </c>
      <c r="C3742" s="7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2">
        <f>E3742/D3742</f>
        <v>0.17899999999999999</v>
      </c>
      <c r="P3742" s="22">
        <f>IF(ISERROR(E3742/L3742),0,E3742/L3742)</f>
        <v>25.571428571428573</v>
      </c>
      <c r="Q3742" s="1" t="s">
        <v>8344</v>
      </c>
      <c r="R3742" s="39" t="s">
        <v>8345</v>
      </c>
      <c r="S3742" s="41">
        <f>(((J3742/60)/60)/24)+DATE(1970,1,1)</f>
        <v>41833.089756944442</v>
      </c>
      <c r="T3742" s="42">
        <f>(((I3742/60)/60)/24)+DATE(1970,1,1)</f>
        <v>41863.079143518517</v>
      </c>
    </row>
    <row r="3743" spans="1:20" customFormat="1" ht="43.5" x14ac:dyDescent="0.35">
      <c r="A3743" s="9">
        <v>3741</v>
      </c>
      <c r="B3743" s="7" t="s">
        <v>3738</v>
      </c>
      <c r="C3743" s="7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2">
        <f>E3743/D3743</f>
        <v>0</v>
      </c>
      <c r="P3743" s="22">
        <f>IF(ISERROR(E3743/L3743),0,E3743/L3743)</f>
        <v>0</v>
      </c>
      <c r="Q3743" s="1" t="s">
        <v>8344</v>
      </c>
      <c r="R3743" s="39" t="s">
        <v>8345</v>
      </c>
      <c r="S3743" s="41">
        <f>(((J3743/60)/60)/24)+DATE(1970,1,1)</f>
        <v>42325.920717592591</v>
      </c>
      <c r="T3743" s="42">
        <f>(((I3743/60)/60)/24)+DATE(1970,1,1)</f>
        <v>42355.920717592591</v>
      </c>
    </row>
    <row r="3744" spans="1:20" customFormat="1" ht="43.5" x14ac:dyDescent="0.35">
      <c r="A3744" s="9">
        <v>3742</v>
      </c>
      <c r="B3744" s="7" t="s">
        <v>3739</v>
      </c>
      <c r="C3744" s="7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2">
        <f>E3744/D3744</f>
        <v>0.02</v>
      </c>
      <c r="P3744" s="22">
        <f>IF(ISERROR(E3744/L3744),0,E3744/L3744)</f>
        <v>25</v>
      </c>
      <c r="Q3744" s="1" t="s">
        <v>8344</v>
      </c>
      <c r="R3744" s="39" t="s">
        <v>8345</v>
      </c>
      <c r="S3744" s="41">
        <f>(((J3744/60)/60)/24)+DATE(1970,1,1)</f>
        <v>41858.214629629627</v>
      </c>
      <c r="T3744" s="42">
        <f>(((I3744/60)/60)/24)+DATE(1970,1,1)</f>
        <v>41888.214629629627</v>
      </c>
    </row>
    <row r="3745" spans="1:20" customFormat="1" ht="29" x14ac:dyDescent="0.35">
      <c r="A3745" s="9">
        <v>3743</v>
      </c>
      <c r="B3745" s="7" t="s">
        <v>3740</v>
      </c>
      <c r="C3745" s="7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2">
        <f>E3745/D3745</f>
        <v>0</v>
      </c>
      <c r="P3745" s="22">
        <f>IF(ISERROR(E3745/L3745),0,E3745/L3745)</f>
        <v>0</v>
      </c>
      <c r="Q3745" s="1" t="s">
        <v>8344</v>
      </c>
      <c r="R3745" s="39" t="s">
        <v>8345</v>
      </c>
      <c r="S3745" s="41">
        <f>(((J3745/60)/60)/24)+DATE(1970,1,1)</f>
        <v>41793.710231481484</v>
      </c>
      <c r="T3745" s="42">
        <f>(((I3745/60)/60)/24)+DATE(1970,1,1)</f>
        <v>41823.710231481484</v>
      </c>
    </row>
    <row r="3746" spans="1:20" customFormat="1" ht="43.5" x14ac:dyDescent="0.35">
      <c r="A3746" s="9">
        <v>3744</v>
      </c>
      <c r="B3746" s="7" t="s">
        <v>3741</v>
      </c>
      <c r="C3746" s="7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2">
        <f>E3746/D3746</f>
        <v>0</v>
      </c>
      <c r="P3746" s="22">
        <f>IF(ISERROR(E3746/L3746),0,E3746/L3746)</f>
        <v>0</v>
      </c>
      <c r="Q3746" s="1" t="s">
        <v>8344</v>
      </c>
      <c r="R3746" s="39" t="s">
        <v>8345</v>
      </c>
      <c r="S3746" s="41">
        <f>(((J3746/60)/60)/24)+DATE(1970,1,1)</f>
        <v>41793.814259259263</v>
      </c>
      <c r="T3746" s="42">
        <f>(((I3746/60)/60)/24)+DATE(1970,1,1)</f>
        <v>41825.165972222225</v>
      </c>
    </row>
    <row r="3747" spans="1:20" customFormat="1" ht="29" x14ac:dyDescent="0.35">
      <c r="A3747" s="9">
        <v>3745</v>
      </c>
      <c r="B3747" s="7" t="s">
        <v>3742</v>
      </c>
      <c r="C3747" s="7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2">
        <f>E3747/D3747</f>
        <v>0.1</v>
      </c>
      <c r="P3747" s="22">
        <f>IF(ISERROR(E3747/L3747),0,E3747/L3747)</f>
        <v>10</v>
      </c>
      <c r="Q3747" s="1" t="s">
        <v>8344</v>
      </c>
      <c r="R3747" s="39" t="s">
        <v>8345</v>
      </c>
      <c r="S3747" s="41">
        <f>(((J3747/60)/60)/24)+DATE(1970,1,1)</f>
        <v>41831.697939814818</v>
      </c>
      <c r="T3747" s="42">
        <f>(((I3747/60)/60)/24)+DATE(1970,1,1)</f>
        <v>41861.697939814818</v>
      </c>
    </row>
    <row r="3748" spans="1:20" customFormat="1" x14ac:dyDescent="0.35">
      <c r="A3748" s="9">
        <v>3746</v>
      </c>
      <c r="B3748" s="7" t="s">
        <v>3743</v>
      </c>
      <c r="C3748" s="7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2">
        <f>E3748/D3748</f>
        <v>2.3764705882352941E-2</v>
      </c>
      <c r="P3748" s="22">
        <f>IF(ISERROR(E3748/L3748),0,E3748/L3748)</f>
        <v>202</v>
      </c>
      <c r="Q3748" s="1" t="s">
        <v>8344</v>
      </c>
      <c r="R3748" s="39" t="s">
        <v>8345</v>
      </c>
      <c r="S3748" s="41">
        <f>(((J3748/60)/60)/24)+DATE(1970,1,1)</f>
        <v>42621.389340277776</v>
      </c>
      <c r="T3748" s="42">
        <f>(((I3748/60)/60)/24)+DATE(1970,1,1)</f>
        <v>42651.389340277776</v>
      </c>
    </row>
    <row r="3749" spans="1:20" customFormat="1" ht="29" x14ac:dyDescent="0.35">
      <c r="A3749" s="9">
        <v>3747</v>
      </c>
      <c r="B3749" s="7" t="s">
        <v>3744</v>
      </c>
      <c r="C3749" s="7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2">
        <f>E3749/D3749</f>
        <v>0.01</v>
      </c>
      <c r="P3749" s="22">
        <f>IF(ISERROR(E3749/L3749),0,E3749/L3749)</f>
        <v>25</v>
      </c>
      <c r="Q3749" s="1" t="s">
        <v>8344</v>
      </c>
      <c r="R3749" s="39" t="s">
        <v>8345</v>
      </c>
      <c r="S3749" s="41">
        <f>(((J3749/60)/60)/24)+DATE(1970,1,1)</f>
        <v>42164.299722222218</v>
      </c>
      <c r="T3749" s="42">
        <f>(((I3749/60)/60)/24)+DATE(1970,1,1)</f>
        <v>42190.957638888889</v>
      </c>
    </row>
    <row r="3750" spans="1:20" customFormat="1" ht="43.5" x14ac:dyDescent="0.35">
      <c r="A3750" s="9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3" t="s">
        <v>8219</v>
      </c>
      <c r="G3750" s="3" t="s">
        <v>8224</v>
      </c>
      <c r="H3750" s="3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3" t="s">
        <v>8305</v>
      </c>
      <c r="O3750" s="12">
        <f>E3750/D3750</f>
        <v>1.0351999999999999</v>
      </c>
      <c r="P3750" s="22">
        <f>IF(ISERROR(E3750/L3750),0,E3750/L3750)</f>
        <v>99.538461538461533</v>
      </c>
      <c r="Q3750" s="1" t="s">
        <v>8344</v>
      </c>
      <c r="R3750" s="39" t="s">
        <v>8347</v>
      </c>
      <c r="S3750" s="41">
        <f>(((J3750/60)/60)/24)+DATE(1970,1,1)</f>
        <v>42395.706435185188</v>
      </c>
      <c r="T3750" s="42">
        <f>(((I3750/60)/60)/24)+DATE(1970,1,1)</f>
        <v>42416.249305555553</v>
      </c>
    </row>
    <row r="3751" spans="1:20" customFormat="1" ht="43.5" x14ac:dyDescent="0.35">
      <c r="A3751" s="9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3" t="s">
        <v>8219</v>
      </c>
      <c r="G3751" s="3" t="s">
        <v>8224</v>
      </c>
      <c r="H3751" s="3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3" t="s">
        <v>8305</v>
      </c>
      <c r="O3751" s="12">
        <f>E3751/D3751</f>
        <v>1.05</v>
      </c>
      <c r="P3751" s="22">
        <f>IF(ISERROR(E3751/L3751),0,E3751/L3751)</f>
        <v>75</v>
      </c>
      <c r="Q3751" s="1" t="s">
        <v>8344</v>
      </c>
      <c r="R3751" s="39" t="s">
        <v>8347</v>
      </c>
      <c r="S3751" s="41">
        <f>(((J3751/60)/60)/24)+DATE(1970,1,1)</f>
        <v>42458.127175925925</v>
      </c>
      <c r="T3751" s="42">
        <f>(((I3751/60)/60)/24)+DATE(1970,1,1)</f>
        <v>42489.165972222225</v>
      </c>
    </row>
    <row r="3752" spans="1:20" customFormat="1" ht="87" x14ac:dyDescent="0.35">
      <c r="A3752" s="9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3" t="s">
        <v>8219</v>
      </c>
      <c r="G3752" s="3" t="s">
        <v>8224</v>
      </c>
      <c r="H3752" s="3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3" t="s">
        <v>8305</v>
      </c>
      <c r="O3752" s="12">
        <f>E3752/D3752</f>
        <v>1.0044999999999999</v>
      </c>
      <c r="P3752" s="22">
        <f>IF(ISERROR(E3752/L3752),0,E3752/L3752)</f>
        <v>215.25</v>
      </c>
      <c r="Q3752" s="1" t="s">
        <v>8344</v>
      </c>
      <c r="R3752" s="39" t="s">
        <v>8347</v>
      </c>
      <c r="S3752" s="41">
        <f>(((J3752/60)/60)/24)+DATE(1970,1,1)</f>
        <v>42016.981574074074</v>
      </c>
      <c r="T3752" s="42">
        <f>(((I3752/60)/60)/24)+DATE(1970,1,1)</f>
        <v>42045.332638888889</v>
      </c>
    </row>
    <row r="3753" spans="1:20" customFormat="1" ht="43.5" x14ac:dyDescent="0.35">
      <c r="A3753" s="9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3" t="s">
        <v>8219</v>
      </c>
      <c r="G3753" s="3" t="s">
        <v>8224</v>
      </c>
      <c r="H3753" s="3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3" t="s">
        <v>8305</v>
      </c>
      <c r="O3753" s="12">
        <f>E3753/D3753</f>
        <v>1.3260000000000001</v>
      </c>
      <c r="P3753" s="22">
        <f>IF(ISERROR(E3753/L3753),0,E3753/L3753)</f>
        <v>120.54545454545455</v>
      </c>
      <c r="Q3753" s="1" t="s">
        <v>8344</v>
      </c>
      <c r="R3753" s="39" t="s">
        <v>8347</v>
      </c>
      <c r="S3753" s="41">
        <f>(((J3753/60)/60)/24)+DATE(1970,1,1)</f>
        <v>42403.035567129627</v>
      </c>
      <c r="T3753" s="42">
        <f>(((I3753/60)/60)/24)+DATE(1970,1,1)</f>
        <v>42462.993900462956</v>
      </c>
    </row>
    <row r="3754" spans="1:20" customFormat="1" ht="58" x14ac:dyDescent="0.35">
      <c r="A3754" s="9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3" t="s">
        <v>8219</v>
      </c>
      <c r="G3754" s="3" t="s">
        <v>8225</v>
      </c>
      <c r="H3754" s="3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3" t="s">
        <v>8305</v>
      </c>
      <c r="O3754" s="12">
        <f>E3754/D3754</f>
        <v>1.1299999999999999</v>
      </c>
      <c r="P3754" s="22">
        <f>IF(ISERROR(E3754/L3754),0,E3754/L3754)</f>
        <v>37.666666666666664</v>
      </c>
      <c r="Q3754" s="1" t="s">
        <v>8344</v>
      </c>
      <c r="R3754" s="39" t="s">
        <v>8347</v>
      </c>
      <c r="S3754" s="41">
        <f>(((J3754/60)/60)/24)+DATE(1970,1,1)</f>
        <v>42619.802488425921</v>
      </c>
      <c r="T3754" s="42">
        <f>(((I3754/60)/60)/24)+DATE(1970,1,1)</f>
        <v>42659.875</v>
      </c>
    </row>
    <row r="3755" spans="1:20" customFormat="1" ht="43.5" x14ac:dyDescent="0.35">
      <c r="A3755" s="9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3" t="s">
        <v>8219</v>
      </c>
      <c r="G3755" s="3" t="s">
        <v>8224</v>
      </c>
      <c r="H3755" s="3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3" t="s">
        <v>8305</v>
      </c>
      <c r="O3755" s="12">
        <f>E3755/D3755</f>
        <v>1.0334000000000001</v>
      </c>
      <c r="P3755" s="22">
        <f>IF(ISERROR(E3755/L3755),0,E3755/L3755)</f>
        <v>172.23333333333332</v>
      </c>
      <c r="Q3755" s="1" t="s">
        <v>8344</v>
      </c>
      <c r="R3755" s="39" t="s">
        <v>8347</v>
      </c>
      <c r="S3755" s="41">
        <f>(((J3755/60)/60)/24)+DATE(1970,1,1)</f>
        <v>42128.824074074073</v>
      </c>
      <c r="T3755" s="42">
        <f>(((I3755/60)/60)/24)+DATE(1970,1,1)</f>
        <v>42158</v>
      </c>
    </row>
    <row r="3756" spans="1:20" customFormat="1" ht="43.5" x14ac:dyDescent="0.35">
      <c r="A3756" s="9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3" t="s">
        <v>8219</v>
      </c>
      <c r="G3756" s="3" t="s">
        <v>8224</v>
      </c>
      <c r="H3756" s="3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3" t="s">
        <v>8305</v>
      </c>
      <c r="O3756" s="12">
        <f>E3756/D3756</f>
        <v>1.2</v>
      </c>
      <c r="P3756" s="22">
        <f>IF(ISERROR(E3756/L3756),0,E3756/L3756)</f>
        <v>111.11111111111111</v>
      </c>
      <c r="Q3756" s="1" t="s">
        <v>8344</v>
      </c>
      <c r="R3756" s="39" t="s">
        <v>8347</v>
      </c>
      <c r="S3756" s="41">
        <f>(((J3756/60)/60)/24)+DATE(1970,1,1)</f>
        <v>41808.881215277775</v>
      </c>
      <c r="T3756" s="42">
        <f>(((I3756/60)/60)/24)+DATE(1970,1,1)</f>
        <v>41846.207638888889</v>
      </c>
    </row>
    <row r="3757" spans="1:20" customFormat="1" ht="43.5" x14ac:dyDescent="0.35">
      <c r="A3757" s="9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3" t="s">
        <v>8219</v>
      </c>
      <c r="G3757" s="3" t="s">
        <v>8225</v>
      </c>
      <c r="H3757" s="3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3" t="s">
        <v>8305</v>
      </c>
      <c r="O3757" s="12">
        <f>E3757/D3757</f>
        <v>1.2963636363636364</v>
      </c>
      <c r="P3757" s="22">
        <f>IF(ISERROR(E3757/L3757),0,E3757/L3757)</f>
        <v>25.464285714285715</v>
      </c>
      <c r="Q3757" s="1" t="s">
        <v>8344</v>
      </c>
      <c r="R3757" s="39" t="s">
        <v>8347</v>
      </c>
      <c r="S3757" s="41">
        <f>(((J3757/60)/60)/24)+DATE(1970,1,1)</f>
        <v>42445.866979166662</v>
      </c>
      <c r="T3757" s="42">
        <f>(((I3757/60)/60)/24)+DATE(1970,1,1)</f>
        <v>42475.866979166662</v>
      </c>
    </row>
    <row r="3758" spans="1:20" customFormat="1" ht="43.5" x14ac:dyDescent="0.35">
      <c r="A3758" s="9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3" t="s">
        <v>8219</v>
      </c>
      <c r="G3758" s="3" t="s">
        <v>8224</v>
      </c>
      <c r="H3758" s="3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3" t="s">
        <v>8305</v>
      </c>
      <c r="O3758" s="12">
        <f>E3758/D3758</f>
        <v>1.0111111111111111</v>
      </c>
      <c r="P3758" s="22">
        <f>IF(ISERROR(E3758/L3758),0,E3758/L3758)</f>
        <v>267.64705882352939</v>
      </c>
      <c r="Q3758" s="1" t="s">
        <v>8344</v>
      </c>
      <c r="R3758" s="39" t="s">
        <v>8347</v>
      </c>
      <c r="S3758" s="41">
        <f>(((J3758/60)/60)/24)+DATE(1970,1,1)</f>
        <v>41771.814791666664</v>
      </c>
      <c r="T3758" s="42">
        <f>(((I3758/60)/60)/24)+DATE(1970,1,1)</f>
        <v>41801.814791666664</v>
      </c>
    </row>
    <row r="3759" spans="1:20" customFormat="1" ht="43.5" x14ac:dyDescent="0.35">
      <c r="A3759" s="9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3" t="s">
        <v>8219</v>
      </c>
      <c r="G3759" s="3" t="s">
        <v>8224</v>
      </c>
      <c r="H3759" s="3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3" t="s">
        <v>8305</v>
      </c>
      <c r="O3759" s="12">
        <f>E3759/D3759</f>
        <v>1.0851428571428572</v>
      </c>
      <c r="P3759" s="22">
        <f>IF(ISERROR(E3759/L3759),0,E3759/L3759)</f>
        <v>75.959999999999994</v>
      </c>
      <c r="Q3759" s="1" t="s">
        <v>8344</v>
      </c>
      <c r="R3759" s="39" t="s">
        <v>8347</v>
      </c>
      <c r="S3759" s="41">
        <f>(((J3759/60)/60)/24)+DATE(1970,1,1)</f>
        <v>41954.850868055553</v>
      </c>
      <c r="T3759" s="42">
        <f>(((I3759/60)/60)/24)+DATE(1970,1,1)</f>
        <v>41974.850868055553</v>
      </c>
    </row>
    <row r="3760" spans="1:20" customFormat="1" ht="29" x14ac:dyDescent="0.35">
      <c r="A3760" s="9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3" t="s">
        <v>8219</v>
      </c>
      <c r="G3760" s="3" t="s">
        <v>8224</v>
      </c>
      <c r="H3760" s="3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3" t="s">
        <v>8305</v>
      </c>
      <c r="O3760" s="12">
        <f>E3760/D3760</f>
        <v>1.0233333333333334</v>
      </c>
      <c r="P3760" s="22">
        <f>IF(ISERROR(E3760/L3760),0,E3760/L3760)</f>
        <v>59.03846153846154</v>
      </c>
      <c r="Q3760" s="1" t="s">
        <v>8344</v>
      </c>
      <c r="R3760" s="39" t="s">
        <v>8347</v>
      </c>
      <c r="S3760" s="41">
        <f>(((J3760/60)/60)/24)+DATE(1970,1,1)</f>
        <v>41747.471504629626</v>
      </c>
      <c r="T3760" s="42">
        <f>(((I3760/60)/60)/24)+DATE(1970,1,1)</f>
        <v>41778.208333333336</v>
      </c>
    </row>
    <row r="3761" spans="1:20" customFormat="1" ht="29" x14ac:dyDescent="0.35">
      <c r="A3761" s="9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3" t="s">
        <v>8219</v>
      </c>
      <c r="G3761" s="3" t="s">
        <v>8224</v>
      </c>
      <c r="H3761" s="3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3" t="s">
        <v>8305</v>
      </c>
      <c r="O3761" s="12">
        <f>E3761/D3761</f>
        <v>1.1024425000000002</v>
      </c>
      <c r="P3761" s="22">
        <f>IF(ISERROR(E3761/L3761),0,E3761/L3761)</f>
        <v>50.111022727272733</v>
      </c>
      <c r="Q3761" s="1" t="s">
        <v>8344</v>
      </c>
      <c r="R3761" s="39" t="s">
        <v>8347</v>
      </c>
      <c r="S3761" s="41">
        <f>(((J3761/60)/60)/24)+DATE(1970,1,1)</f>
        <v>42182.108252314814</v>
      </c>
      <c r="T3761" s="42">
        <f>(((I3761/60)/60)/24)+DATE(1970,1,1)</f>
        <v>42242.108252314814</v>
      </c>
    </row>
    <row r="3762" spans="1:20" customFormat="1" ht="43.5" x14ac:dyDescent="0.35">
      <c r="A3762" s="9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3" t="s">
        <v>8219</v>
      </c>
      <c r="G3762" s="3" t="s">
        <v>8224</v>
      </c>
      <c r="H3762" s="3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3" t="s">
        <v>8305</v>
      </c>
      <c r="O3762" s="12">
        <f>E3762/D3762</f>
        <v>1.010154</v>
      </c>
      <c r="P3762" s="22">
        <f>IF(ISERROR(E3762/L3762),0,E3762/L3762)</f>
        <v>55.502967032967035</v>
      </c>
      <c r="Q3762" s="1" t="s">
        <v>8344</v>
      </c>
      <c r="R3762" s="39" t="s">
        <v>8347</v>
      </c>
      <c r="S3762" s="41">
        <f>(((J3762/60)/60)/24)+DATE(1970,1,1)</f>
        <v>41739.525300925925</v>
      </c>
      <c r="T3762" s="42">
        <f>(((I3762/60)/60)/24)+DATE(1970,1,1)</f>
        <v>41764.525300925925</v>
      </c>
    </row>
    <row r="3763" spans="1:20" customFormat="1" ht="43.5" x14ac:dyDescent="0.35">
      <c r="A3763" s="9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3" t="s">
        <v>8219</v>
      </c>
      <c r="G3763" s="3" t="s">
        <v>8225</v>
      </c>
      <c r="H3763" s="3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3" t="s">
        <v>8305</v>
      </c>
      <c r="O3763" s="12">
        <f>E3763/D3763</f>
        <v>1</v>
      </c>
      <c r="P3763" s="22">
        <f>IF(ISERROR(E3763/L3763),0,E3763/L3763)</f>
        <v>166.66666666666666</v>
      </c>
      <c r="Q3763" s="1" t="s">
        <v>8344</v>
      </c>
      <c r="R3763" s="39" t="s">
        <v>8347</v>
      </c>
      <c r="S3763" s="41">
        <f>(((J3763/60)/60)/24)+DATE(1970,1,1)</f>
        <v>42173.466863425929</v>
      </c>
      <c r="T3763" s="42">
        <f>(((I3763/60)/60)/24)+DATE(1970,1,1)</f>
        <v>42226.958333333328</v>
      </c>
    </row>
    <row r="3764" spans="1:20" customFormat="1" ht="43.5" x14ac:dyDescent="0.35">
      <c r="A3764" s="9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3" t="s">
        <v>8219</v>
      </c>
      <c r="G3764" s="3" t="s">
        <v>8225</v>
      </c>
      <c r="H3764" s="3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3" t="s">
        <v>8305</v>
      </c>
      <c r="O3764" s="12">
        <f>E3764/D3764</f>
        <v>1.0624</v>
      </c>
      <c r="P3764" s="22">
        <f>IF(ISERROR(E3764/L3764),0,E3764/L3764)</f>
        <v>47.428571428571431</v>
      </c>
      <c r="Q3764" s="1" t="s">
        <v>8344</v>
      </c>
      <c r="R3764" s="39" t="s">
        <v>8347</v>
      </c>
      <c r="S3764" s="41">
        <f>(((J3764/60)/60)/24)+DATE(1970,1,1)</f>
        <v>42193.813530092593</v>
      </c>
      <c r="T3764" s="42">
        <f>(((I3764/60)/60)/24)+DATE(1970,1,1)</f>
        <v>42218.813530092593</v>
      </c>
    </row>
    <row r="3765" spans="1:20" customFormat="1" ht="29" x14ac:dyDescent="0.35">
      <c r="A3765" s="9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3" t="s">
        <v>8219</v>
      </c>
      <c r="G3765" s="3" t="s">
        <v>8224</v>
      </c>
      <c r="H3765" s="3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3" t="s">
        <v>8305</v>
      </c>
      <c r="O3765" s="12">
        <f>E3765/D3765</f>
        <v>1</v>
      </c>
      <c r="P3765" s="22">
        <f>IF(ISERROR(E3765/L3765),0,E3765/L3765)</f>
        <v>64.935064935064929</v>
      </c>
      <c r="Q3765" s="1" t="s">
        <v>8344</v>
      </c>
      <c r="R3765" s="39" t="s">
        <v>8347</v>
      </c>
      <c r="S3765" s="41">
        <f>(((J3765/60)/60)/24)+DATE(1970,1,1)</f>
        <v>42065.750300925924</v>
      </c>
      <c r="T3765" s="42">
        <f>(((I3765/60)/60)/24)+DATE(1970,1,1)</f>
        <v>42095.708634259259</v>
      </c>
    </row>
    <row r="3766" spans="1:20" customFormat="1" ht="43.5" x14ac:dyDescent="0.35">
      <c r="A3766" s="9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3" t="s">
        <v>8219</v>
      </c>
      <c r="G3766" s="3" t="s">
        <v>8224</v>
      </c>
      <c r="H3766" s="3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3" t="s">
        <v>8305</v>
      </c>
      <c r="O3766" s="12">
        <f>E3766/D3766</f>
        <v>1</v>
      </c>
      <c r="P3766" s="22">
        <f>IF(ISERROR(E3766/L3766),0,E3766/L3766)</f>
        <v>55.555555555555557</v>
      </c>
      <c r="Q3766" s="1" t="s">
        <v>8344</v>
      </c>
      <c r="R3766" s="39" t="s">
        <v>8347</v>
      </c>
      <c r="S3766" s="41">
        <f>(((J3766/60)/60)/24)+DATE(1970,1,1)</f>
        <v>42499.842962962968</v>
      </c>
      <c r="T3766" s="42">
        <f>(((I3766/60)/60)/24)+DATE(1970,1,1)</f>
        <v>42519.024999999994</v>
      </c>
    </row>
    <row r="3767" spans="1:20" customFormat="1" ht="43.5" x14ac:dyDescent="0.35">
      <c r="A3767" s="9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3" t="s">
        <v>8219</v>
      </c>
      <c r="G3767" s="3" t="s">
        <v>8224</v>
      </c>
      <c r="H3767" s="3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3" t="s">
        <v>8305</v>
      </c>
      <c r="O3767" s="12">
        <f>E3767/D3767</f>
        <v>1.1345714285714286</v>
      </c>
      <c r="P3767" s="22">
        <f>IF(ISERROR(E3767/L3767),0,E3767/L3767)</f>
        <v>74.224299065420567</v>
      </c>
      <c r="Q3767" s="1" t="s">
        <v>8344</v>
      </c>
      <c r="R3767" s="39" t="s">
        <v>8347</v>
      </c>
      <c r="S3767" s="41">
        <f>(((J3767/60)/60)/24)+DATE(1970,1,1)</f>
        <v>41820.776412037041</v>
      </c>
      <c r="T3767" s="42">
        <f>(((I3767/60)/60)/24)+DATE(1970,1,1)</f>
        <v>41850.776412037041</v>
      </c>
    </row>
    <row r="3768" spans="1:20" customFormat="1" ht="29" x14ac:dyDescent="0.35">
      <c r="A3768" s="9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3" t="s">
        <v>8219</v>
      </c>
      <c r="G3768" s="3" t="s">
        <v>8224</v>
      </c>
      <c r="H3768" s="3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3" t="s">
        <v>8305</v>
      </c>
      <c r="O3768" s="12">
        <f>E3768/D3768</f>
        <v>1.0265010000000001</v>
      </c>
      <c r="P3768" s="22">
        <f>IF(ISERROR(E3768/L3768),0,E3768/L3768)</f>
        <v>106.9271875</v>
      </c>
      <c r="Q3768" s="1" t="s">
        <v>8344</v>
      </c>
      <c r="R3768" s="39" t="s">
        <v>8347</v>
      </c>
      <c r="S3768" s="41">
        <f>(((J3768/60)/60)/24)+DATE(1970,1,1)</f>
        <v>41788.167187500003</v>
      </c>
      <c r="T3768" s="42">
        <f>(((I3768/60)/60)/24)+DATE(1970,1,1)</f>
        <v>41823.167187500003</v>
      </c>
    </row>
    <row r="3769" spans="1:20" customFormat="1" ht="43.5" x14ac:dyDescent="0.35">
      <c r="A3769" s="9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3" t="s">
        <v>8219</v>
      </c>
      <c r="G3769" s="3" t="s">
        <v>8224</v>
      </c>
      <c r="H3769" s="3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3" t="s">
        <v>8305</v>
      </c>
      <c r="O3769" s="12">
        <f>E3769/D3769</f>
        <v>1.1675</v>
      </c>
      <c r="P3769" s="22">
        <f>IF(ISERROR(E3769/L3769),0,E3769/L3769)</f>
        <v>41.696428571428569</v>
      </c>
      <c r="Q3769" s="1" t="s">
        <v>8344</v>
      </c>
      <c r="R3769" s="39" t="s">
        <v>8347</v>
      </c>
      <c r="S3769" s="41">
        <f>(((J3769/60)/60)/24)+DATE(1970,1,1)</f>
        <v>42050.019641203704</v>
      </c>
      <c r="T3769" s="42">
        <f>(((I3769/60)/60)/24)+DATE(1970,1,1)</f>
        <v>42064.207638888889</v>
      </c>
    </row>
    <row r="3770" spans="1:20" customFormat="1" ht="43.5" x14ac:dyDescent="0.35">
      <c r="A3770" s="9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3" t="s">
        <v>8219</v>
      </c>
      <c r="G3770" s="3" t="s">
        <v>8224</v>
      </c>
      <c r="H3770" s="3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3" t="s">
        <v>8305</v>
      </c>
      <c r="O3770" s="12">
        <f>E3770/D3770</f>
        <v>1.0765274999999999</v>
      </c>
      <c r="P3770" s="22">
        <f>IF(ISERROR(E3770/L3770),0,E3770/L3770)</f>
        <v>74.243275862068955</v>
      </c>
      <c r="Q3770" s="1" t="s">
        <v>8344</v>
      </c>
      <c r="R3770" s="39" t="s">
        <v>8347</v>
      </c>
      <c r="S3770" s="41">
        <f>(((J3770/60)/60)/24)+DATE(1970,1,1)</f>
        <v>41772.727893518517</v>
      </c>
      <c r="T3770" s="42">
        <f>(((I3770/60)/60)/24)+DATE(1970,1,1)</f>
        <v>41802.727893518517</v>
      </c>
    </row>
    <row r="3771" spans="1:20" customFormat="1" ht="43.5" x14ac:dyDescent="0.35">
      <c r="A3771" s="9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3" t="s">
        <v>8219</v>
      </c>
      <c r="G3771" s="3" t="s">
        <v>8224</v>
      </c>
      <c r="H3771" s="3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3" t="s">
        <v>8305</v>
      </c>
      <c r="O3771" s="12">
        <f>E3771/D3771</f>
        <v>1</v>
      </c>
      <c r="P3771" s="22">
        <f>IF(ISERROR(E3771/L3771),0,E3771/L3771)</f>
        <v>73.333333333333329</v>
      </c>
      <c r="Q3771" s="1" t="s">
        <v>8344</v>
      </c>
      <c r="R3771" s="39" t="s">
        <v>8347</v>
      </c>
      <c r="S3771" s="41">
        <f>(((J3771/60)/60)/24)+DATE(1970,1,1)</f>
        <v>42445.598136574074</v>
      </c>
      <c r="T3771" s="42">
        <f>(((I3771/60)/60)/24)+DATE(1970,1,1)</f>
        <v>42475.598136574074</v>
      </c>
    </row>
    <row r="3772" spans="1:20" customFormat="1" ht="43.5" x14ac:dyDescent="0.35">
      <c r="A3772" s="9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3" t="s">
        <v>8219</v>
      </c>
      <c r="G3772" s="3" t="s">
        <v>8225</v>
      </c>
      <c r="H3772" s="3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3" t="s">
        <v>8305</v>
      </c>
      <c r="O3772" s="12">
        <f>E3772/D3772</f>
        <v>1</v>
      </c>
      <c r="P3772" s="22">
        <f>IF(ISERROR(E3772/L3772),0,E3772/L3772)</f>
        <v>100</v>
      </c>
      <c r="Q3772" s="1" t="s">
        <v>8344</v>
      </c>
      <c r="R3772" s="39" t="s">
        <v>8347</v>
      </c>
      <c r="S3772" s="41">
        <f>(((J3772/60)/60)/24)+DATE(1970,1,1)</f>
        <v>42138.930671296301</v>
      </c>
      <c r="T3772" s="42">
        <f>(((I3772/60)/60)/24)+DATE(1970,1,1)</f>
        <v>42168.930671296301</v>
      </c>
    </row>
    <row r="3773" spans="1:20" customFormat="1" ht="29" x14ac:dyDescent="0.35">
      <c r="A3773" s="9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3" t="s">
        <v>8219</v>
      </c>
      <c r="G3773" s="3" t="s">
        <v>8224</v>
      </c>
      <c r="H3773" s="3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3" t="s">
        <v>8305</v>
      </c>
      <c r="O3773" s="12">
        <f>E3773/D3773</f>
        <v>1.46</v>
      </c>
      <c r="P3773" s="22">
        <f>IF(ISERROR(E3773/L3773),0,E3773/L3773)</f>
        <v>38.421052631578945</v>
      </c>
      <c r="Q3773" s="1" t="s">
        <v>8344</v>
      </c>
      <c r="R3773" s="39" t="s">
        <v>8347</v>
      </c>
      <c r="S3773" s="41">
        <f>(((J3773/60)/60)/24)+DATE(1970,1,1)</f>
        <v>42493.857083333336</v>
      </c>
      <c r="T3773" s="42">
        <f>(((I3773/60)/60)/24)+DATE(1970,1,1)</f>
        <v>42508</v>
      </c>
    </row>
    <row r="3774" spans="1:20" customFormat="1" ht="43.5" x14ac:dyDescent="0.35">
      <c r="A3774" s="9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3" t="s">
        <v>8219</v>
      </c>
      <c r="G3774" s="3" t="s">
        <v>8224</v>
      </c>
      <c r="H3774" s="3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3" t="s">
        <v>8305</v>
      </c>
      <c r="O3774" s="12">
        <f>E3774/D3774</f>
        <v>1.1020000000000001</v>
      </c>
      <c r="P3774" s="22">
        <f>IF(ISERROR(E3774/L3774),0,E3774/L3774)</f>
        <v>166.96969696969697</v>
      </c>
      <c r="Q3774" s="1" t="s">
        <v>8344</v>
      </c>
      <c r="R3774" s="39" t="s">
        <v>8347</v>
      </c>
      <c r="S3774" s="41">
        <f>(((J3774/60)/60)/24)+DATE(1970,1,1)</f>
        <v>42682.616967592592</v>
      </c>
      <c r="T3774" s="42">
        <f>(((I3774/60)/60)/24)+DATE(1970,1,1)</f>
        <v>42703.25</v>
      </c>
    </row>
    <row r="3775" spans="1:20" customFormat="1" ht="29" x14ac:dyDescent="0.35">
      <c r="A3775" s="9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3" t="s">
        <v>8219</v>
      </c>
      <c r="G3775" s="3" t="s">
        <v>8224</v>
      </c>
      <c r="H3775" s="3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3" t="s">
        <v>8305</v>
      </c>
      <c r="O3775" s="12">
        <f>E3775/D3775</f>
        <v>1.0820000000000001</v>
      </c>
      <c r="P3775" s="22">
        <f>IF(ISERROR(E3775/L3775),0,E3775/L3775)</f>
        <v>94.912280701754383</v>
      </c>
      <c r="Q3775" s="1" t="s">
        <v>8344</v>
      </c>
      <c r="R3775" s="39" t="s">
        <v>8347</v>
      </c>
      <c r="S3775" s="41">
        <f>(((J3775/60)/60)/24)+DATE(1970,1,1)</f>
        <v>42656.005173611105</v>
      </c>
      <c r="T3775" s="42">
        <f>(((I3775/60)/60)/24)+DATE(1970,1,1)</f>
        <v>42689.088888888888</v>
      </c>
    </row>
    <row r="3776" spans="1:20" customFormat="1" ht="43.5" x14ac:dyDescent="0.35">
      <c r="A3776" s="9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3" t="s">
        <v>8219</v>
      </c>
      <c r="G3776" s="3" t="s">
        <v>8229</v>
      </c>
      <c r="H3776" s="3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3" t="s">
        <v>8305</v>
      </c>
      <c r="O3776" s="12">
        <f>E3776/D3776</f>
        <v>1</v>
      </c>
      <c r="P3776" s="22">
        <f>IF(ISERROR(E3776/L3776),0,E3776/L3776)</f>
        <v>100</v>
      </c>
      <c r="Q3776" s="1" t="s">
        <v>8344</v>
      </c>
      <c r="R3776" s="39" t="s">
        <v>8347</v>
      </c>
      <c r="S3776" s="41">
        <f>(((J3776/60)/60)/24)+DATE(1970,1,1)</f>
        <v>42087.792303240742</v>
      </c>
      <c r="T3776" s="42">
        <f>(((I3776/60)/60)/24)+DATE(1970,1,1)</f>
        <v>42103.792303240742</v>
      </c>
    </row>
    <row r="3777" spans="1:20" customFormat="1" ht="43.5" x14ac:dyDescent="0.35">
      <c r="A3777" s="9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3" t="s">
        <v>8219</v>
      </c>
      <c r="G3777" s="3" t="s">
        <v>8224</v>
      </c>
      <c r="H3777" s="3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3" t="s">
        <v>8305</v>
      </c>
      <c r="O3777" s="12">
        <f>E3777/D3777</f>
        <v>1.0024999999999999</v>
      </c>
      <c r="P3777" s="22">
        <f>IF(ISERROR(E3777/L3777),0,E3777/L3777)</f>
        <v>143.21428571428572</v>
      </c>
      <c r="Q3777" s="1" t="s">
        <v>8344</v>
      </c>
      <c r="R3777" s="39" t="s">
        <v>8347</v>
      </c>
      <c r="S3777" s="41">
        <f>(((J3777/60)/60)/24)+DATE(1970,1,1)</f>
        <v>42075.942627314813</v>
      </c>
      <c r="T3777" s="42">
        <f>(((I3777/60)/60)/24)+DATE(1970,1,1)</f>
        <v>42103.166666666672</v>
      </c>
    </row>
    <row r="3778" spans="1:20" customFormat="1" ht="43.5" x14ac:dyDescent="0.35">
      <c r="A3778" s="9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3" t="s">
        <v>8219</v>
      </c>
      <c r="G3778" s="3" t="s">
        <v>8224</v>
      </c>
      <c r="H3778" s="3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3" t="s">
        <v>8305</v>
      </c>
      <c r="O3778" s="12">
        <f>E3778/D3778</f>
        <v>1.0671250000000001</v>
      </c>
      <c r="P3778" s="22">
        <f>IF(ISERROR(E3778/L3778),0,E3778/L3778)</f>
        <v>90.819148936170208</v>
      </c>
      <c r="Q3778" s="1" t="s">
        <v>8344</v>
      </c>
      <c r="R3778" s="39" t="s">
        <v>8347</v>
      </c>
      <c r="S3778" s="41">
        <f>(((J3778/60)/60)/24)+DATE(1970,1,1)</f>
        <v>41814.367800925924</v>
      </c>
      <c r="T3778" s="42">
        <f>(((I3778/60)/60)/24)+DATE(1970,1,1)</f>
        <v>41852.041666666664</v>
      </c>
    </row>
    <row r="3779" spans="1:20" customFormat="1" ht="43.5" x14ac:dyDescent="0.35">
      <c r="A3779" s="9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3" t="s">
        <v>8219</v>
      </c>
      <c r="G3779" s="3" t="s">
        <v>8224</v>
      </c>
      <c r="H3779" s="3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3" t="s">
        <v>8305</v>
      </c>
      <c r="O3779" s="12">
        <f>E3779/D3779</f>
        <v>1.4319999999999999</v>
      </c>
      <c r="P3779" s="22">
        <f>IF(ISERROR(E3779/L3779),0,E3779/L3779)</f>
        <v>48.542372881355931</v>
      </c>
      <c r="Q3779" s="1" t="s">
        <v>8344</v>
      </c>
      <c r="R3779" s="39" t="s">
        <v>8347</v>
      </c>
      <c r="S3779" s="41">
        <f>(((J3779/60)/60)/24)+DATE(1970,1,1)</f>
        <v>41887.111354166671</v>
      </c>
      <c r="T3779" s="42">
        <f>(((I3779/60)/60)/24)+DATE(1970,1,1)</f>
        <v>41909.166666666664</v>
      </c>
    </row>
    <row r="3780" spans="1:20" customFormat="1" ht="29" x14ac:dyDescent="0.35">
      <c r="A3780" s="9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3" t="s">
        <v>8219</v>
      </c>
      <c r="G3780" s="3" t="s">
        <v>8224</v>
      </c>
      <c r="H3780" s="3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3" t="s">
        <v>8305</v>
      </c>
      <c r="O3780" s="12">
        <f>E3780/D3780</f>
        <v>1.0504166666666668</v>
      </c>
      <c r="P3780" s="22">
        <f>IF(ISERROR(E3780/L3780),0,E3780/L3780)</f>
        <v>70.027777777777771</v>
      </c>
      <c r="Q3780" s="1" t="s">
        <v>8344</v>
      </c>
      <c r="R3780" s="39" t="s">
        <v>8347</v>
      </c>
      <c r="S3780" s="41">
        <f>(((J3780/60)/60)/24)+DATE(1970,1,1)</f>
        <v>41989.819212962961</v>
      </c>
      <c r="T3780" s="42">
        <f>(((I3780/60)/60)/24)+DATE(1970,1,1)</f>
        <v>42049.819212962961</v>
      </c>
    </row>
    <row r="3781" spans="1:20" customFormat="1" ht="29" x14ac:dyDescent="0.35">
      <c r="A3781" s="9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3" t="s">
        <v>8219</v>
      </c>
      <c r="G3781" s="3" t="s">
        <v>8224</v>
      </c>
      <c r="H3781" s="3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3" t="s">
        <v>8305</v>
      </c>
      <c r="O3781" s="12">
        <f>E3781/D3781</f>
        <v>1.0398000000000001</v>
      </c>
      <c r="P3781" s="22">
        <f>IF(ISERROR(E3781/L3781),0,E3781/L3781)</f>
        <v>135.62608695652173</v>
      </c>
      <c r="Q3781" s="1" t="s">
        <v>8344</v>
      </c>
      <c r="R3781" s="39" t="s">
        <v>8347</v>
      </c>
      <c r="S3781" s="41">
        <f>(((J3781/60)/60)/24)+DATE(1970,1,1)</f>
        <v>42425.735416666663</v>
      </c>
      <c r="T3781" s="42">
        <f>(((I3781/60)/60)/24)+DATE(1970,1,1)</f>
        <v>42455.693750000006</v>
      </c>
    </row>
    <row r="3782" spans="1:20" customFormat="1" ht="43.5" x14ac:dyDescent="0.35">
      <c r="A3782" s="9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3" t="s">
        <v>8219</v>
      </c>
      <c r="G3782" s="3" t="s">
        <v>8224</v>
      </c>
      <c r="H3782" s="3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3" t="s">
        <v>8305</v>
      </c>
      <c r="O3782" s="12">
        <f>E3782/D3782</f>
        <v>1.2</v>
      </c>
      <c r="P3782" s="22">
        <f>IF(ISERROR(E3782/L3782),0,E3782/L3782)</f>
        <v>100</v>
      </c>
      <c r="Q3782" s="1" t="s">
        <v>8344</v>
      </c>
      <c r="R3782" s="39" t="s">
        <v>8347</v>
      </c>
      <c r="S3782" s="41">
        <f>(((J3782/60)/60)/24)+DATE(1970,1,1)</f>
        <v>42166.219733796301</v>
      </c>
      <c r="T3782" s="42">
        <f>(((I3782/60)/60)/24)+DATE(1970,1,1)</f>
        <v>42198.837499999994</v>
      </c>
    </row>
    <row r="3783" spans="1:20" customFormat="1" ht="43.5" x14ac:dyDescent="0.35">
      <c r="A3783" s="9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3" t="s">
        <v>8219</v>
      </c>
      <c r="G3783" s="3" t="s">
        <v>8224</v>
      </c>
      <c r="H3783" s="3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3" t="s">
        <v>8305</v>
      </c>
      <c r="O3783" s="12">
        <f>E3783/D3783</f>
        <v>1.0966666666666667</v>
      </c>
      <c r="P3783" s="22">
        <f>IF(ISERROR(E3783/L3783),0,E3783/L3783)</f>
        <v>94.90384615384616</v>
      </c>
      <c r="Q3783" s="1" t="s">
        <v>8344</v>
      </c>
      <c r="R3783" s="39" t="s">
        <v>8347</v>
      </c>
      <c r="S3783" s="41">
        <f>(((J3783/60)/60)/24)+DATE(1970,1,1)</f>
        <v>41865.882928240739</v>
      </c>
      <c r="T3783" s="42">
        <f>(((I3783/60)/60)/24)+DATE(1970,1,1)</f>
        <v>41890.882928240739</v>
      </c>
    </row>
    <row r="3784" spans="1:20" customFormat="1" ht="43.5" x14ac:dyDescent="0.35">
      <c r="A3784" s="9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3" t="s">
        <v>8219</v>
      </c>
      <c r="G3784" s="3" t="s">
        <v>8225</v>
      </c>
      <c r="H3784" s="3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3" t="s">
        <v>8305</v>
      </c>
      <c r="O3784" s="12">
        <f>E3784/D3784</f>
        <v>1.0175000000000001</v>
      </c>
      <c r="P3784" s="22">
        <f>IF(ISERROR(E3784/L3784),0,E3784/L3784)</f>
        <v>75.370370370370367</v>
      </c>
      <c r="Q3784" s="1" t="s">
        <v>8344</v>
      </c>
      <c r="R3784" s="39" t="s">
        <v>8347</v>
      </c>
      <c r="S3784" s="41">
        <f>(((J3784/60)/60)/24)+DATE(1970,1,1)</f>
        <v>42546.862233796302</v>
      </c>
      <c r="T3784" s="42">
        <f>(((I3784/60)/60)/24)+DATE(1970,1,1)</f>
        <v>42575.958333333328</v>
      </c>
    </row>
    <row r="3785" spans="1:20" customFormat="1" ht="43.5" x14ac:dyDescent="0.35">
      <c r="A3785" s="9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3" t="s">
        <v>8219</v>
      </c>
      <c r="G3785" s="3" t="s">
        <v>8224</v>
      </c>
      <c r="H3785" s="3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3" t="s">
        <v>8305</v>
      </c>
      <c r="O3785" s="12">
        <f>E3785/D3785</f>
        <v>1.2891666666666666</v>
      </c>
      <c r="P3785" s="22">
        <f>IF(ISERROR(E3785/L3785),0,E3785/L3785)</f>
        <v>64.458333333333329</v>
      </c>
      <c r="Q3785" s="1" t="s">
        <v>8344</v>
      </c>
      <c r="R3785" s="39" t="s">
        <v>8347</v>
      </c>
      <c r="S3785" s="41">
        <f>(((J3785/60)/60)/24)+DATE(1970,1,1)</f>
        <v>42420.140277777777</v>
      </c>
      <c r="T3785" s="42">
        <f>(((I3785/60)/60)/24)+DATE(1970,1,1)</f>
        <v>42444.666666666672</v>
      </c>
    </row>
    <row r="3786" spans="1:20" customFormat="1" ht="43.5" x14ac:dyDescent="0.35">
      <c r="A3786" s="9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3" t="s">
        <v>8219</v>
      </c>
      <c r="G3786" s="3" t="s">
        <v>8229</v>
      </c>
      <c r="H3786" s="3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3" t="s">
        <v>8305</v>
      </c>
      <c r="O3786" s="12">
        <f>E3786/D3786</f>
        <v>1.1499999999999999</v>
      </c>
      <c r="P3786" s="22">
        <f>IF(ISERROR(E3786/L3786),0,E3786/L3786)</f>
        <v>115</v>
      </c>
      <c r="Q3786" s="1" t="s">
        <v>8344</v>
      </c>
      <c r="R3786" s="39" t="s">
        <v>8347</v>
      </c>
      <c r="S3786" s="41">
        <f>(((J3786/60)/60)/24)+DATE(1970,1,1)</f>
        <v>42531.980694444443</v>
      </c>
      <c r="T3786" s="42">
        <f>(((I3786/60)/60)/24)+DATE(1970,1,1)</f>
        <v>42561.980694444443</v>
      </c>
    </row>
    <row r="3787" spans="1:20" customFormat="1" ht="43.5" x14ac:dyDescent="0.35">
      <c r="A3787" s="9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3" t="s">
        <v>8219</v>
      </c>
      <c r="G3787" s="3" t="s">
        <v>8225</v>
      </c>
      <c r="H3787" s="3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3" t="s">
        <v>8305</v>
      </c>
      <c r="O3787" s="12">
        <f>E3787/D3787</f>
        <v>1.5075000000000001</v>
      </c>
      <c r="P3787" s="22">
        <f>IF(ISERROR(E3787/L3787),0,E3787/L3787)</f>
        <v>100.5</v>
      </c>
      <c r="Q3787" s="1" t="s">
        <v>8344</v>
      </c>
      <c r="R3787" s="39" t="s">
        <v>8347</v>
      </c>
      <c r="S3787" s="41">
        <f>(((J3787/60)/60)/24)+DATE(1970,1,1)</f>
        <v>42548.63853009259</v>
      </c>
      <c r="T3787" s="42">
        <f>(((I3787/60)/60)/24)+DATE(1970,1,1)</f>
        <v>42584.418749999997</v>
      </c>
    </row>
    <row r="3788" spans="1:20" customFormat="1" ht="43.5" x14ac:dyDescent="0.35">
      <c r="A3788" s="9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3" t="s">
        <v>8219</v>
      </c>
      <c r="G3788" s="3" t="s">
        <v>8224</v>
      </c>
      <c r="H3788" s="3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3" t="s">
        <v>8305</v>
      </c>
      <c r="O3788" s="12">
        <f>E3788/D3788</f>
        <v>1.1096666666666666</v>
      </c>
      <c r="P3788" s="22">
        <f>IF(ISERROR(E3788/L3788),0,E3788/L3788)</f>
        <v>93.774647887323937</v>
      </c>
      <c r="Q3788" s="1" t="s">
        <v>8344</v>
      </c>
      <c r="R3788" s="39" t="s">
        <v>8347</v>
      </c>
      <c r="S3788" s="41">
        <f>(((J3788/60)/60)/24)+DATE(1970,1,1)</f>
        <v>42487.037905092591</v>
      </c>
      <c r="T3788" s="42">
        <f>(((I3788/60)/60)/24)+DATE(1970,1,1)</f>
        <v>42517.037905092591</v>
      </c>
    </row>
    <row r="3789" spans="1:20" customFormat="1" ht="43.5" x14ac:dyDescent="0.35">
      <c r="A3789" s="9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3" t="s">
        <v>8219</v>
      </c>
      <c r="G3789" s="3" t="s">
        <v>8224</v>
      </c>
      <c r="H3789" s="3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3" t="s">
        <v>8305</v>
      </c>
      <c r="O3789" s="12">
        <f>E3789/D3789</f>
        <v>1.0028571428571429</v>
      </c>
      <c r="P3789" s="22">
        <f>IF(ISERROR(E3789/L3789),0,E3789/L3789)</f>
        <v>35.1</v>
      </c>
      <c r="Q3789" s="1" t="s">
        <v>8344</v>
      </c>
      <c r="R3789" s="39" t="s">
        <v>8347</v>
      </c>
      <c r="S3789" s="41">
        <f>(((J3789/60)/60)/24)+DATE(1970,1,1)</f>
        <v>42167.534791666665</v>
      </c>
      <c r="T3789" s="42">
        <f>(((I3789/60)/60)/24)+DATE(1970,1,1)</f>
        <v>42196.165972222225</v>
      </c>
    </row>
    <row r="3790" spans="1:20" customFormat="1" ht="72.5" x14ac:dyDescent="0.35">
      <c r="A3790" s="9">
        <v>3788</v>
      </c>
      <c r="B3790" s="7" t="s">
        <v>3785</v>
      </c>
      <c r="C3790" s="7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2">
        <f>E3790/D3790</f>
        <v>6.6666666666666671E-3</v>
      </c>
      <c r="P3790" s="22">
        <f>IF(ISERROR(E3790/L3790),0,E3790/L3790)</f>
        <v>500</v>
      </c>
      <c r="Q3790" s="1" t="s">
        <v>8344</v>
      </c>
      <c r="R3790" s="39" t="s">
        <v>8347</v>
      </c>
      <c r="S3790" s="41">
        <f>(((J3790/60)/60)/24)+DATE(1970,1,1)</f>
        <v>42333.695821759262</v>
      </c>
      <c r="T3790" s="42">
        <f>(((I3790/60)/60)/24)+DATE(1970,1,1)</f>
        <v>42361.679166666669</v>
      </c>
    </row>
    <row r="3791" spans="1:20" customFormat="1" ht="43.5" x14ac:dyDescent="0.35">
      <c r="A3791" s="9">
        <v>3789</v>
      </c>
      <c r="B3791" s="7" t="s">
        <v>3786</v>
      </c>
      <c r="C3791" s="7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2">
        <f>E3791/D3791</f>
        <v>3.267605633802817E-2</v>
      </c>
      <c r="P3791" s="22">
        <f>IF(ISERROR(E3791/L3791),0,E3791/L3791)</f>
        <v>29</v>
      </c>
      <c r="Q3791" s="1" t="s">
        <v>8344</v>
      </c>
      <c r="R3791" s="39" t="s">
        <v>8347</v>
      </c>
      <c r="S3791" s="41">
        <f>(((J3791/60)/60)/24)+DATE(1970,1,1)</f>
        <v>42138.798819444448</v>
      </c>
      <c r="T3791" s="42">
        <f>(((I3791/60)/60)/24)+DATE(1970,1,1)</f>
        <v>42170.798819444448</v>
      </c>
    </row>
    <row r="3792" spans="1:20" customFormat="1" ht="43.5" x14ac:dyDescent="0.35">
      <c r="A3792" s="9">
        <v>3790</v>
      </c>
      <c r="B3792" s="7" t="s">
        <v>3787</v>
      </c>
      <c r="C3792" s="7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2">
        <f>E3792/D3792</f>
        <v>0</v>
      </c>
      <c r="P3792" s="22">
        <f>IF(ISERROR(E3792/L3792),0,E3792/L3792)</f>
        <v>0</v>
      </c>
      <c r="Q3792" s="1" t="s">
        <v>8344</v>
      </c>
      <c r="R3792" s="39" t="s">
        <v>8347</v>
      </c>
      <c r="S3792" s="41">
        <f>(((J3792/60)/60)/24)+DATE(1970,1,1)</f>
        <v>42666.666932870372</v>
      </c>
      <c r="T3792" s="42">
        <f>(((I3792/60)/60)/24)+DATE(1970,1,1)</f>
        <v>42696.708599537036</v>
      </c>
    </row>
    <row r="3793" spans="1:20" customFormat="1" ht="29" x14ac:dyDescent="0.35">
      <c r="A3793" s="9">
        <v>3791</v>
      </c>
      <c r="B3793" s="7" t="s">
        <v>3788</v>
      </c>
      <c r="C3793" s="7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2">
        <f>E3793/D3793</f>
        <v>0</v>
      </c>
      <c r="P3793" s="22">
        <f>IF(ISERROR(E3793/L3793),0,E3793/L3793)</f>
        <v>0</v>
      </c>
      <c r="Q3793" s="1" t="s">
        <v>8344</v>
      </c>
      <c r="R3793" s="39" t="s">
        <v>8347</v>
      </c>
      <c r="S3793" s="41">
        <f>(((J3793/60)/60)/24)+DATE(1970,1,1)</f>
        <v>41766.692037037035</v>
      </c>
      <c r="T3793" s="42">
        <f>(((I3793/60)/60)/24)+DATE(1970,1,1)</f>
        <v>41826.692037037035</v>
      </c>
    </row>
    <row r="3794" spans="1:20" customFormat="1" ht="29" x14ac:dyDescent="0.35">
      <c r="A3794" s="9">
        <v>3792</v>
      </c>
      <c r="B3794" s="7" t="s">
        <v>3789</v>
      </c>
      <c r="C3794" s="7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2">
        <f>E3794/D3794</f>
        <v>2.8E-3</v>
      </c>
      <c r="P3794" s="22">
        <f>IF(ISERROR(E3794/L3794),0,E3794/L3794)</f>
        <v>17.5</v>
      </c>
      <c r="Q3794" s="1" t="s">
        <v>8344</v>
      </c>
      <c r="R3794" s="39" t="s">
        <v>8347</v>
      </c>
      <c r="S3794" s="41">
        <f>(((J3794/60)/60)/24)+DATE(1970,1,1)</f>
        <v>42170.447013888886</v>
      </c>
      <c r="T3794" s="42">
        <f>(((I3794/60)/60)/24)+DATE(1970,1,1)</f>
        <v>42200.447013888886</v>
      </c>
    </row>
    <row r="3795" spans="1:20" customFormat="1" ht="43.5" x14ac:dyDescent="0.35">
      <c r="A3795" s="9">
        <v>3793</v>
      </c>
      <c r="B3795" s="7" t="s">
        <v>3790</v>
      </c>
      <c r="C3795" s="7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2">
        <f>E3795/D3795</f>
        <v>0.59657142857142853</v>
      </c>
      <c r="P3795" s="22">
        <f>IF(ISERROR(E3795/L3795),0,E3795/L3795)</f>
        <v>174</v>
      </c>
      <c r="Q3795" s="1" t="s">
        <v>8344</v>
      </c>
      <c r="R3795" s="39" t="s">
        <v>8347</v>
      </c>
      <c r="S3795" s="41">
        <f>(((J3795/60)/60)/24)+DATE(1970,1,1)</f>
        <v>41968.938993055555</v>
      </c>
      <c r="T3795" s="42">
        <f>(((I3795/60)/60)/24)+DATE(1970,1,1)</f>
        <v>41989.938993055555</v>
      </c>
    </row>
    <row r="3796" spans="1:20" customFormat="1" ht="43.5" x14ac:dyDescent="0.35">
      <c r="A3796" s="9">
        <v>3794</v>
      </c>
      <c r="B3796" s="7" t="s">
        <v>3791</v>
      </c>
      <c r="C3796" s="7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2">
        <f>E3796/D3796</f>
        <v>0.01</v>
      </c>
      <c r="P3796" s="22">
        <f>IF(ISERROR(E3796/L3796),0,E3796/L3796)</f>
        <v>50</v>
      </c>
      <c r="Q3796" s="1" t="s">
        <v>8344</v>
      </c>
      <c r="R3796" s="39" t="s">
        <v>8347</v>
      </c>
      <c r="S3796" s="41">
        <f>(((J3796/60)/60)/24)+DATE(1970,1,1)</f>
        <v>42132.58048611111</v>
      </c>
      <c r="T3796" s="42">
        <f>(((I3796/60)/60)/24)+DATE(1970,1,1)</f>
        <v>42162.58048611111</v>
      </c>
    </row>
    <row r="3797" spans="1:20" customFormat="1" ht="43.5" x14ac:dyDescent="0.35">
      <c r="A3797" s="9">
        <v>3795</v>
      </c>
      <c r="B3797" s="7" t="s">
        <v>3792</v>
      </c>
      <c r="C3797" s="7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2">
        <f>E3797/D3797</f>
        <v>1.6666666666666666E-2</v>
      </c>
      <c r="P3797" s="22">
        <f>IF(ISERROR(E3797/L3797),0,E3797/L3797)</f>
        <v>5</v>
      </c>
      <c r="Q3797" s="1" t="s">
        <v>8344</v>
      </c>
      <c r="R3797" s="39" t="s">
        <v>8347</v>
      </c>
      <c r="S3797" s="41">
        <f>(((J3797/60)/60)/24)+DATE(1970,1,1)</f>
        <v>42201.436226851853</v>
      </c>
      <c r="T3797" s="42">
        <f>(((I3797/60)/60)/24)+DATE(1970,1,1)</f>
        <v>42244.9375</v>
      </c>
    </row>
    <row r="3798" spans="1:20" customFormat="1" ht="43.5" x14ac:dyDescent="0.35">
      <c r="A3798" s="9">
        <v>3796</v>
      </c>
      <c r="B3798" s="7" t="s">
        <v>3793</v>
      </c>
      <c r="C3798" s="7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2">
        <f>E3798/D3798</f>
        <v>4.4444444444444447E-5</v>
      </c>
      <c r="P3798" s="22">
        <f>IF(ISERROR(E3798/L3798),0,E3798/L3798)</f>
        <v>1</v>
      </c>
      <c r="Q3798" s="1" t="s">
        <v>8344</v>
      </c>
      <c r="R3798" s="39" t="s">
        <v>8347</v>
      </c>
      <c r="S3798" s="41">
        <f>(((J3798/60)/60)/24)+DATE(1970,1,1)</f>
        <v>42689.029583333337</v>
      </c>
      <c r="T3798" s="42">
        <f>(((I3798/60)/60)/24)+DATE(1970,1,1)</f>
        <v>42749.029583333337</v>
      </c>
    </row>
    <row r="3799" spans="1:20" customFormat="1" ht="43.5" x14ac:dyDescent="0.35">
      <c r="A3799" s="9">
        <v>3797</v>
      </c>
      <c r="B3799" s="7" t="s">
        <v>3794</v>
      </c>
      <c r="C3799" s="7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2">
        <f>E3799/D3799</f>
        <v>0.89666666666666661</v>
      </c>
      <c r="P3799" s="22">
        <f>IF(ISERROR(E3799/L3799),0,E3799/L3799)</f>
        <v>145.40540540540542</v>
      </c>
      <c r="Q3799" s="1" t="s">
        <v>8344</v>
      </c>
      <c r="R3799" s="39" t="s">
        <v>8347</v>
      </c>
      <c r="S3799" s="41">
        <f>(((J3799/60)/60)/24)+DATE(1970,1,1)</f>
        <v>42084.881539351853</v>
      </c>
      <c r="T3799" s="42">
        <f>(((I3799/60)/60)/24)+DATE(1970,1,1)</f>
        <v>42114.881539351853</v>
      </c>
    </row>
    <row r="3800" spans="1:20" customFormat="1" ht="43.5" x14ac:dyDescent="0.35">
      <c r="A3800" s="9">
        <v>3798</v>
      </c>
      <c r="B3800" s="7" t="s">
        <v>3795</v>
      </c>
      <c r="C3800" s="7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2">
        <f>E3800/D3800</f>
        <v>1.4642857142857143E-2</v>
      </c>
      <c r="P3800" s="22">
        <f>IF(ISERROR(E3800/L3800),0,E3800/L3800)</f>
        <v>205</v>
      </c>
      <c r="Q3800" s="1" t="s">
        <v>8344</v>
      </c>
      <c r="R3800" s="39" t="s">
        <v>8347</v>
      </c>
      <c r="S3800" s="41">
        <f>(((J3800/60)/60)/24)+DATE(1970,1,1)</f>
        <v>41831.722777777781</v>
      </c>
      <c r="T3800" s="42">
        <f>(((I3800/60)/60)/24)+DATE(1970,1,1)</f>
        <v>41861.722777777781</v>
      </c>
    </row>
    <row r="3801" spans="1:20" customFormat="1" ht="29" x14ac:dyDescent="0.35">
      <c r="A3801" s="9">
        <v>3799</v>
      </c>
      <c r="B3801" s="7" t="s">
        <v>3796</v>
      </c>
      <c r="C3801" s="7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2">
        <f>E3801/D3801</f>
        <v>4.02E-2</v>
      </c>
      <c r="P3801" s="22">
        <f>IF(ISERROR(E3801/L3801),0,E3801/L3801)</f>
        <v>100.5</v>
      </c>
      <c r="Q3801" s="1" t="s">
        <v>8344</v>
      </c>
      <c r="R3801" s="39" t="s">
        <v>8347</v>
      </c>
      <c r="S3801" s="41">
        <f>(((J3801/60)/60)/24)+DATE(1970,1,1)</f>
        <v>42410.93105324074</v>
      </c>
      <c r="T3801" s="42">
        <f>(((I3801/60)/60)/24)+DATE(1970,1,1)</f>
        <v>42440.93105324074</v>
      </c>
    </row>
    <row r="3802" spans="1:20" customFormat="1" ht="43.5" x14ac:dyDescent="0.35">
      <c r="A3802" s="9">
        <v>3800</v>
      </c>
      <c r="B3802" s="7" t="s">
        <v>3797</v>
      </c>
      <c r="C3802" s="7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2">
        <f>E3802/D3802</f>
        <v>4.0045454545454544E-2</v>
      </c>
      <c r="P3802" s="22">
        <f>IF(ISERROR(E3802/L3802),0,E3802/L3802)</f>
        <v>55.0625</v>
      </c>
      <c r="Q3802" s="1" t="s">
        <v>8344</v>
      </c>
      <c r="R3802" s="39" t="s">
        <v>8347</v>
      </c>
      <c r="S3802" s="41">
        <f>(((J3802/60)/60)/24)+DATE(1970,1,1)</f>
        <v>41982.737071759257</v>
      </c>
      <c r="T3802" s="42">
        <f>(((I3802/60)/60)/24)+DATE(1970,1,1)</f>
        <v>42015.207638888889</v>
      </c>
    </row>
    <row r="3803" spans="1:20" customFormat="1" ht="43.5" x14ac:dyDescent="0.35">
      <c r="A3803" s="9">
        <v>3801</v>
      </c>
      <c r="B3803" s="7" t="s">
        <v>3798</v>
      </c>
      <c r="C3803" s="7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2">
        <f>E3803/D3803</f>
        <v>8.5199999999999998E-2</v>
      </c>
      <c r="P3803" s="22">
        <f>IF(ISERROR(E3803/L3803),0,E3803/L3803)</f>
        <v>47.333333333333336</v>
      </c>
      <c r="Q3803" s="1" t="s">
        <v>8344</v>
      </c>
      <c r="R3803" s="39" t="s">
        <v>8347</v>
      </c>
      <c r="S3803" s="41">
        <f>(((J3803/60)/60)/24)+DATE(1970,1,1)</f>
        <v>41975.676111111112</v>
      </c>
      <c r="T3803" s="42">
        <f>(((I3803/60)/60)/24)+DATE(1970,1,1)</f>
        <v>42006.676111111112</v>
      </c>
    </row>
    <row r="3804" spans="1:20" customFormat="1" ht="43.5" x14ac:dyDescent="0.35">
      <c r="A3804" s="9">
        <v>3802</v>
      </c>
      <c r="B3804" s="7" t="s">
        <v>3799</v>
      </c>
      <c r="C3804" s="7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2">
        <f>E3804/D3804</f>
        <v>0</v>
      </c>
      <c r="P3804" s="22">
        <f>IF(ISERROR(E3804/L3804),0,E3804/L3804)</f>
        <v>0</v>
      </c>
      <c r="Q3804" s="1" t="s">
        <v>8344</v>
      </c>
      <c r="R3804" s="39" t="s">
        <v>8347</v>
      </c>
      <c r="S3804" s="41">
        <f>(((J3804/60)/60)/24)+DATE(1970,1,1)</f>
        <v>42269.126226851848</v>
      </c>
      <c r="T3804" s="42">
        <f>(((I3804/60)/60)/24)+DATE(1970,1,1)</f>
        <v>42299.126226851848</v>
      </c>
    </row>
    <row r="3805" spans="1:20" customFormat="1" ht="29" x14ac:dyDescent="0.35">
      <c r="A3805" s="9">
        <v>3803</v>
      </c>
      <c r="B3805" s="7" t="s">
        <v>3800</v>
      </c>
      <c r="C3805" s="7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2">
        <f>E3805/D3805</f>
        <v>0.19650000000000001</v>
      </c>
      <c r="P3805" s="22">
        <f>IF(ISERROR(E3805/L3805),0,E3805/L3805)</f>
        <v>58.95</v>
      </c>
      <c r="Q3805" s="1" t="s">
        <v>8344</v>
      </c>
      <c r="R3805" s="39" t="s">
        <v>8347</v>
      </c>
      <c r="S3805" s="41">
        <f>(((J3805/60)/60)/24)+DATE(1970,1,1)</f>
        <v>42403.971851851849</v>
      </c>
      <c r="T3805" s="42">
        <f>(((I3805/60)/60)/24)+DATE(1970,1,1)</f>
        <v>42433.971851851849</v>
      </c>
    </row>
    <row r="3806" spans="1:20" customFormat="1" ht="43.5" x14ac:dyDescent="0.35">
      <c r="A3806" s="9">
        <v>3804</v>
      </c>
      <c r="B3806" s="7" t="s">
        <v>3801</v>
      </c>
      <c r="C3806" s="7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2">
        <f>E3806/D3806</f>
        <v>0</v>
      </c>
      <c r="P3806" s="22">
        <f>IF(ISERROR(E3806/L3806),0,E3806/L3806)</f>
        <v>0</v>
      </c>
      <c r="Q3806" s="1" t="s">
        <v>8344</v>
      </c>
      <c r="R3806" s="39" t="s">
        <v>8347</v>
      </c>
      <c r="S3806" s="41">
        <f>(((J3806/60)/60)/24)+DATE(1970,1,1)</f>
        <v>42527.00953703704</v>
      </c>
      <c r="T3806" s="42">
        <f>(((I3806/60)/60)/24)+DATE(1970,1,1)</f>
        <v>42582.291666666672</v>
      </c>
    </row>
    <row r="3807" spans="1:20" customFormat="1" ht="43.5" x14ac:dyDescent="0.35">
      <c r="A3807" s="9">
        <v>3805</v>
      </c>
      <c r="B3807" s="7" t="s">
        <v>3802</v>
      </c>
      <c r="C3807" s="7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2">
        <f>E3807/D3807</f>
        <v>2.0000000000000002E-5</v>
      </c>
      <c r="P3807" s="22">
        <f>IF(ISERROR(E3807/L3807),0,E3807/L3807)</f>
        <v>1.5</v>
      </c>
      <c r="Q3807" s="1" t="s">
        <v>8344</v>
      </c>
      <c r="R3807" s="39" t="s">
        <v>8347</v>
      </c>
      <c r="S3807" s="41">
        <f>(((J3807/60)/60)/24)+DATE(1970,1,1)</f>
        <v>41849.887037037035</v>
      </c>
      <c r="T3807" s="42">
        <f>(((I3807/60)/60)/24)+DATE(1970,1,1)</f>
        <v>41909.887037037035</v>
      </c>
    </row>
    <row r="3808" spans="1:20" customFormat="1" ht="43.5" x14ac:dyDescent="0.35">
      <c r="A3808" s="9">
        <v>3806</v>
      </c>
      <c r="B3808" s="7" t="s">
        <v>3803</v>
      </c>
      <c r="C3808" s="7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2">
        <f>E3808/D3808</f>
        <v>6.6666666666666664E-4</v>
      </c>
      <c r="P3808" s="22">
        <f>IF(ISERROR(E3808/L3808),0,E3808/L3808)</f>
        <v>5</v>
      </c>
      <c r="Q3808" s="1" t="s">
        <v>8344</v>
      </c>
      <c r="R3808" s="39" t="s">
        <v>8347</v>
      </c>
      <c r="S3808" s="41">
        <f>(((J3808/60)/60)/24)+DATE(1970,1,1)</f>
        <v>41799.259039351848</v>
      </c>
      <c r="T3808" s="42">
        <f>(((I3808/60)/60)/24)+DATE(1970,1,1)</f>
        <v>41819.259039351848</v>
      </c>
    </row>
    <row r="3809" spans="1:20" customFormat="1" ht="43.5" x14ac:dyDescent="0.35">
      <c r="A3809" s="9">
        <v>3807</v>
      </c>
      <c r="B3809" s="7" t="s">
        <v>3804</v>
      </c>
      <c r="C3809" s="7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2">
        <f>E3809/D3809</f>
        <v>0.30333333333333334</v>
      </c>
      <c r="P3809" s="22">
        <f>IF(ISERROR(E3809/L3809),0,E3809/L3809)</f>
        <v>50.555555555555557</v>
      </c>
      <c r="Q3809" s="1" t="s">
        <v>8344</v>
      </c>
      <c r="R3809" s="39" t="s">
        <v>8347</v>
      </c>
      <c r="S3809" s="41">
        <f>(((J3809/60)/60)/24)+DATE(1970,1,1)</f>
        <v>42090.909016203703</v>
      </c>
      <c r="T3809" s="42">
        <f>(((I3809/60)/60)/24)+DATE(1970,1,1)</f>
        <v>42097.909016203703</v>
      </c>
    </row>
    <row r="3810" spans="1:20" customFormat="1" ht="43.5" x14ac:dyDescent="0.35">
      <c r="A3810" s="9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3" t="s">
        <v>8219</v>
      </c>
      <c r="G3810" s="3" t="s">
        <v>8225</v>
      </c>
      <c r="H3810" s="3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3" t="s">
        <v>8271</v>
      </c>
      <c r="O3810" s="12">
        <f>E3810/D3810</f>
        <v>1</v>
      </c>
      <c r="P3810" s="22">
        <f>IF(ISERROR(E3810/L3810),0,E3810/L3810)</f>
        <v>41.666666666666664</v>
      </c>
      <c r="Q3810" s="1" t="s">
        <v>8344</v>
      </c>
      <c r="R3810" s="39" t="s">
        <v>8345</v>
      </c>
      <c r="S3810" s="41">
        <f>(((J3810/60)/60)/24)+DATE(1970,1,1)</f>
        <v>42059.453923611116</v>
      </c>
      <c r="T3810" s="42">
        <f>(((I3810/60)/60)/24)+DATE(1970,1,1)</f>
        <v>42119.412256944444</v>
      </c>
    </row>
    <row r="3811" spans="1:20" customFormat="1" ht="43.5" x14ac:dyDescent="0.35">
      <c r="A3811" s="9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3" t="s">
        <v>8219</v>
      </c>
      <c r="G3811" s="3" t="s">
        <v>8225</v>
      </c>
      <c r="H3811" s="3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3" t="s">
        <v>8271</v>
      </c>
      <c r="O3811" s="12">
        <f>E3811/D3811</f>
        <v>1.0125</v>
      </c>
      <c r="P3811" s="22">
        <f>IF(ISERROR(E3811/L3811),0,E3811/L3811)</f>
        <v>53.289473684210527</v>
      </c>
      <c r="Q3811" s="1" t="s">
        <v>8344</v>
      </c>
      <c r="R3811" s="39" t="s">
        <v>8345</v>
      </c>
      <c r="S3811" s="41">
        <f>(((J3811/60)/60)/24)+DATE(1970,1,1)</f>
        <v>41800.526701388888</v>
      </c>
      <c r="T3811" s="42">
        <f>(((I3811/60)/60)/24)+DATE(1970,1,1)</f>
        <v>41850.958333333336</v>
      </c>
    </row>
    <row r="3812" spans="1:20" customFormat="1" ht="43.5" x14ac:dyDescent="0.35">
      <c r="A3812" s="9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3" t="s">
        <v>8219</v>
      </c>
      <c r="G3812" s="3" t="s">
        <v>8224</v>
      </c>
      <c r="H3812" s="3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3" t="s">
        <v>8271</v>
      </c>
      <c r="O3812" s="12">
        <f>E3812/D3812</f>
        <v>1.2173333333333334</v>
      </c>
      <c r="P3812" s="22">
        <f>IF(ISERROR(E3812/L3812),0,E3812/L3812)</f>
        <v>70.230769230769226</v>
      </c>
      <c r="Q3812" s="1" t="s">
        <v>8344</v>
      </c>
      <c r="R3812" s="39" t="s">
        <v>8345</v>
      </c>
      <c r="S3812" s="41">
        <f>(((J3812/60)/60)/24)+DATE(1970,1,1)</f>
        <v>42054.849050925928</v>
      </c>
      <c r="T3812" s="42">
        <f>(((I3812/60)/60)/24)+DATE(1970,1,1)</f>
        <v>42084.807384259257</v>
      </c>
    </row>
    <row r="3813" spans="1:20" customFormat="1" ht="43.5" x14ac:dyDescent="0.35">
      <c r="A3813" s="9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3" t="s">
        <v>8219</v>
      </c>
      <c r="G3813" s="3" t="s">
        <v>8225</v>
      </c>
      <c r="H3813" s="3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3" t="s">
        <v>8271</v>
      </c>
      <c r="O3813" s="12">
        <f>E3813/D3813</f>
        <v>3.3</v>
      </c>
      <c r="P3813" s="22">
        <f>IF(ISERROR(E3813/L3813),0,E3813/L3813)</f>
        <v>43.421052631578945</v>
      </c>
      <c r="Q3813" s="1" t="s">
        <v>8344</v>
      </c>
      <c r="R3813" s="39" t="s">
        <v>8345</v>
      </c>
      <c r="S3813" s="41">
        <f>(((J3813/60)/60)/24)+DATE(1970,1,1)</f>
        <v>42487.62700231481</v>
      </c>
      <c r="T3813" s="42">
        <f>(((I3813/60)/60)/24)+DATE(1970,1,1)</f>
        <v>42521.458333333328</v>
      </c>
    </row>
    <row r="3814" spans="1:20" customFormat="1" ht="43.5" x14ac:dyDescent="0.35">
      <c r="A3814" s="9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3" t="s">
        <v>8219</v>
      </c>
      <c r="G3814" s="3" t="s">
        <v>8229</v>
      </c>
      <c r="H3814" s="3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3" t="s">
        <v>8271</v>
      </c>
      <c r="O3814" s="12">
        <f>E3814/D3814</f>
        <v>1.0954999999999999</v>
      </c>
      <c r="P3814" s="22">
        <f>IF(ISERROR(E3814/L3814),0,E3814/L3814)</f>
        <v>199.18181818181819</v>
      </c>
      <c r="Q3814" s="1" t="s">
        <v>8344</v>
      </c>
      <c r="R3814" s="39" t="s">
        <v>8345</v>
      </c>
      <c r="S3814" s="41">
        <f>(((J3814/60)/60)/24)+DATE(1970,1,1)</f>
        <v>42109.751250000001</v>
      </c>
      <c r="T3814" s="42">
        <f>(((I3814/60)/60)/24)+DATE(1970,1,1)</f>
        <v>42156.165972222225</v>
      </c>
    </row>
    <row r="3815" spans="1:20" customFormat="1" ht="43.5" x14ac:dyDescent="0.35">
      <c r="A3815" s="9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3" t="s">
        <v>8219</v>
      </c>
      <c r="G3815" s="3" t="s">
        <v>8224</v>
      </c>
      <c r="H3815" s="3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3" t="s">
        <v>8271</v>
      </c>
      <c r="O3815" s="12">
        <f>E3815/D3815</f>
        <v>1.0095190476190474</v>
      </c>
      <c r="P3815" s="22">
        <f>IF(ISERROR(E3815/L3815),0,E3815/L3815)</f>
        <v>78.518148148148143</v>
      </c>
      <c r="Q3815" s="1" t="s">
        <v>8344</v>
      </c>
      <c r="R3815" s="39" t="s">
        <v>8345</v>
      </c>
      <c r="S3815" s="41">
        <f>(((J3815/60)/60)/24)+DATE(1970,1,1)</f>
        <v>42497.275706018518</v>
      </c>
      <c r="T3815" s="42">
        <f>(((I3815/60)/60)/24)+DATE(1970,1,1)</f>
        <v>42535.904861111107</v>
      </c>
    </row>
    <row r="3816" spans="1:20" customFormat="1" ht="43.5" x14ac:dyDescent="0.35">
      <c r="A3816" s="9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3" t="s">
        <v>8219</v>
      </c>
      <c r="G3816" s="3" t="s">
        <v>8224</v>
      </c>
      <c r="H3816" s="3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3" t="s">
        <v>8271</v>
      </c>
      <c r="O3816" s="12">
        <f>E3816/D3816</f>
        <v>1.4013333333333333</v>
      </c>
      <c r="P3816" s="22">
        <f>IF(ISERROR(E3816/L3816),0,E3816/L3816)</f>
        <v>61.823529411764703</v>
      </c>
      <c r="Q3816" s="1" t="s">
        <v>8344</v>
      </c>
      <c r="R3816" s="39" t="s">
        <v>8345</v>
      </c>
      <c r="S3816" s="41">
        <f>(((J3816/60)/60)/24)+DATE(1970,1,1)</f>
        <v>42058.904074074075</v>
      </c>
      <c r="T3816" s="42">
        <f>(((I3816/60)/60)/24)+DATE(1970,1,1)</f>
        <v>42095.165972222225</v>
      </c>
    </row>
    <row r="3817" spans="1:20" customFormat="1" ht="29" x14ac:dyDescent="0.35">
      <c r="A3817" s="9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3" t="s">
        <v>8219</v>
      </c>
      <c r="G3817" s="3" t="s">
        <v>8225</v>
      </c>
      <c r="H3817" s="3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3" t="s">
        <v>8271</v>
      </c>
      <c r="O3817" s="12">
        <f>E3817/D3817</f>
        <v>1.0000100000000001</v>
      </c>
      <c r="P3817" s="22">
        <f>IF(ISERROR(E3817/L3817),0,E3817/L3817)</f>
        <v>50.000500000000002</v>
      </c>
      <c r="Q3817" s="1" t="s">
        <v>8344</v>
      </c>
      <c r="R3817" s="39" t="s">
        <v>8345</v>
      </c>
      <c r="S3817" s="41">
        <f>(((J3817/60)/60)/24)+DATE(1970,1,1)</f>
        <v>42207.259918981479</v>
      </c>
      <c r="T3817" s="42">
        <f>(((I3817/60)/60)/24)+DATE(1970,1,1)</f>
        <v>42236.958333333328</v>
      </c>
    </row>
    <row r="3818" spans="1:20" customFormat="1" ht="58" x14ac:dyDescent="0.35">
      <c r="A3818" s="9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3" t="s">
        <v>8219</v>
      </c>
      <c r="G3818" s="3" t="s">
        <v>8224</v>
      </c>
      <c r="H3818" s="3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3" t="s">
        <v>8271</v>
      </c>
      <c r="O3818" s="12">
        <f>E3818/D3818</f>
        <v>1.19238</v>
      </c>
      <c r="P3818" s="22">
        <f>IF(ISERROR(E3818/L3818),0,E3818/L3818)</f>
        <v>48.339729729729726</v>
      </c>
      <c r="Q3818" s="1" t="s">
        <v>8344</v>
      </c>
      <c r="R3818" s="39" t="s">
        <v>8345</v>
      </c>
      <c r="S3818" s="41">
        <f>(((J3818/60)/60)/24)+DATE(1970,1,1)</f>
        <v>41807.690081018518</v>
      </c>
      <c r="T3818" s="42">
        <f>(((I3818/60)/60)/24)+DATE(1970,1,1)</f>
        <v>41837.690081018518</v>
      </c>
    </row>
    <row r="3819" spans="1:20" customFormat="1" ht="43.5" x14ac:dyDescent="0.35">
      <c r="A3819" s="9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3" t="s">
        <v>8219</v>
      </c>
      <c r="G3819" s="3" t="s">
        <v>8224</v>
      </c>
      <c r="H3819" s="3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3" t="s">
        <v>8271</v>
      </c>
      <c r="O3819" s="12">
        <f>E3819/D3819</f>
        <v>1.0725</v>
      </c>
      <c r="P3819" s="22">
        <f>IF(ISERROR(E3819/L3819),0,E3819/L3819)</f>
        <v>107.25</v>
      </c>
      <c r="Q3819" s="1" t="s">
        <v>8344</v>
      </c>
      <c r="R3819" s="39" t="s">
        <v>8345</v>
      </c>
      <c r="S3819" s="41">
        <f>(((J3819/60)/60)/24)+DATE(1970,1,1)</f>
        <v>42284.69694444444</v>
      </c>
      <c r="T3819" s="42">
        <f>(((I3819/60)/60)/24)+DATE(1970,1,1)</f>
        <v>42301.165972222225</v>
      </c>
    </row>
    <row r="3820" spans="1:20" customFormat="1" ht="43.5" x14ac:dyDescent="0.35">
      <c r="A3820" s="9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3" t="s">
        <v>8219</v>
      </c>
      <c r="G3820" s="3" t="s">
        <v>8224</v>
      </c>
      <c r="H3820" s="3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3" t="s">
        <v>8271</v>
      </c>
      <c r="O3820" s="12">
        <f>E3820/D3820</f>
        <v>2.2799999999999998</v>
      </c>
      <c r="P3820" s="22">
        <f>IF(ISERROR(E3820/L3820),0,E3820/L3820)</f>
        <v>57</v>
      </c>
      <c r="Q3820" s="1" t="s">
        <v>8344</v>
      </c>
      <c r="R3820" s="39" t="s">
        <v>8345</v>
      </c>
      <c r="S3820" s="41">
        <f>(((J3820/60)/60)/24)+DATE(1970,1,1)</f>
        <v>42045.84238425926</v>
      </c>
      <c r="T3820" s="42">
        <f>(((I3820/60)/60)/24)+DATE(1970,1,1)</f>
        <v>42075.800717592589</v>
      </c>
    </row>
    <row r="3821" spans="1:20" customFormat="1" ht="29" x14ac:dyDescent="0.35">
      <c r="A3821" s="9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3" t="s">
        <v>8219</v>
      </c>
      <c r="G3821" s="3" t="s">
        <v>8224</v>
      </c>
      <c r="H3821" s="3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3" t="s">
        <v>8271</v>
      </c>
      <c r="O3821" s="12">
        <f>E3821/D3821</f>
        <v>1.0640000000000001</v>
      </c>
      <c r="P3821" s="22">
        <f>IF(ISERROR(E3821/L3821),0,E3821/L3821)</f>
        <v>40.92307692307692</v>
      </c>
      <c r="Q3821" s="1" t="s">
        <v>8344</v>
      </c>
      <c r="R3821" s="39" t="s">
        <v>8345</v>
      </c>
      <c r="S3821" s="41">
        <f>(((J3821/60)/60)/24)+DATE(1970,1,1)</f>
        <v>42184.209537037037</v>
      </c>
      <c r="T3821" s="42">
        <f>(((I3821/60)/60)/24)+DATE(1970,1,1)</f>
        <v>42202.876388888893</v>
      </c>
    </row>
    <row r="3822" spans="1:20" customFormat="1" ht="43.5" x14ac:dyDescent="0.35">
      <c r="A3822" s="9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3" t="s">
        <v>8219</v>
      </c>
      <c r="G3822" s="3" t="s">
        <v>8225</v>
      </c>
      <c r="H3822" s="3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3" t="s">
        <v>8271</v>
      </c>
      <c r="O3822" s="12">
        <f>E3822/D3822</f>
        <v>1.4333333333333333</v>
      </c>
      <c r="P3822" s="22">
        <f>IF(ISERROR(E3822/L3822),0,E3822/L3822)</f>
        <v>21.5</v>
      </c>
      <c r="Q3822" s="1" t="s">
        <v>8344</v>
      </c>
      <c r="R3822" s="39" t="s">
        <v>8345</v>
      </c>
      <c r="S3822" s="41">
        <f>(((J3822/60)/60)/24)+DATE(1970,1,1)</f>
        <v>42160.651817129634</v>
      </c>
      <c r="T3822" s="42">
        <f>(((I3822/60)/60)/24)+DATE(1970,1,1)</f>
        <v>42190.651817129634</v>
      </c>
    </row>
    <row r="3823" spans="1:20" customFormat="1" ht="43.5" x14ac:dyDescent="0.35">
      <c r="A3823" s="9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3" t="s">
        <v>8219</v>
      </c>
      <c r="G3823" s="3" t="s">
        <v>8224</v>
      </c>
      <c r="H3823" s="3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3" t="s">
        <v>8271</v>
      </c>
      <c r="O3823" s="12">
        <f>E3823/D3823</f>
        <v>1.0454285714285714</v>
      </c>
      <c r="P3823" s="22">
        <f>IF(ISERROR(E3823/L3823),0,E3823/L3823)</f>
        <v>79.543478260869563</v>
      </c>
      <c r="Q3823" s="1" t="s">
        <v>8344</v>
      </c>
      <c r="R3823" s="39" t="s">
        <v>8345</v>
      </c>
      <c r="S3823" s="41">
        <f>(((J3823/60)/60)/24)+DATE(1970,1,1)</f>
        <v>42341.180636574078</v>
      </c>
      <c r="T3823" s="42">
        <f>(((I3823/60)/60)/24)+DATE(1970,1,1)</f>
        <v>42373.180636574078</v>
      </c>
    </row>
    <row r="3824" spans="1:20" customFormat="1" ht="43.5" x14ac:dyDescent="0.35">
      <c r="A3824" s="9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3" t="s">
        <v>8219</v>
      </c>
      <c r="G3824" s="3" t="s">
        <v>8236</v>
      </c>
      <c r="H3824" s="3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3" t="s">
        <v>8271</v>
      </c>
      <c r="O3824" s="12">
        <f>E3824/D3824</f>
        <v>1.1002000000000001</v>
      </c>
      <c r="P3824" s="22">
        <f>IF(ISERROR(E3824/L3824),0,E3824/L3824)</f>
        <v>72.381578947368425</v>
      </c>
      <c r="Q3824" s="1" t="s">
        <v>8344</v>
      </c>
      <c r="R3824" s="39" t="s">
        <v>8345</v>
      </c>
      <c r="S3824" s="41">
        <f>(((J3824/60)/60)/24)+DATE(1970,1,1)</f>
        <v>42329.838159722218</v>
      </c>
      <c r="T3824" s="42">
        <f>(((I3824/60)/60)/24)+DATE(1970,1,1)</f>
        <v>42388.957638888889</v>
      </c>
    </row>
    <row r="3825" spans="1:20" customFormat="1" ht="43.5" x14ac:dyDescent="0.35">
      <c r="A3825" s="9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3" t="s">
        <v>8219</v>
      </c>
      <c r="G3825" s="3" t="s">
        <v>8224</v>
      </c>
      <c r="H3825" s="3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3" t="s">
        <v>8271</v>
      </c>
      <c r="O3825" s="12">
        <f>E3825/D3825</f>
        <v>1.06</v>
      </c>
      <c r="P3825" s="22">
        <f>IF(ISERROR(E3825/L3825),0,E3825/L3825)</f>
        <v>64.634146341463421</v>
      </c>
      <c r="Q3825" s="1" t="s">
        <v>8344</v>
      </c>
      <c r="R3825" s="39" t="s">
        <v>8345</v>
      </c>
      <c r="S3825" s="41">
        <f>(((J3825/60)/60)/24)+DATE(1970,1,1)</f>
        <v>42170.910231481481</v>
      </c>
      <c r="T3825" s="42">
        <f>(((I3825/60)/60)/24)+DATE(1970,1,1)</f>
        <v>42205.165972222225</v>
      </c>
    </row>
    <row r="3826" spans="1:20" customFormat="1" ht="43.5" x14ac:dyDescent="0.35">
      <c r="A3826" s="9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3" t="s">
        <v>8219</v>
      </c>
      <c r="G3826" s="3" t="s">
        <v>8225</v>
      </c>
      <c r="H3826" s="3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3" t="s">
        <v>8271</v>
      </c>
      <c r="O3826" s="12">
        <f>E3826/D3826</f>
        <v>1.08</v>
      </c>
      <c r="P3826" s="22">
        <f>IF(ISERROR(E3826/L3826),0,E3826/L3826)</f>
        <v>38.571428571428569</v>
      </c>
      <c r="Q3826" s="1" t="s">
        <v>8344</v>
      </c>
      <c r="R3826" s="39" t="s">
        <v>8345</v>
      </c>
      <c r="S3826" s="41">
        <f>(((J3826/60)/60)/24)+DATE(1970,1,1)</f>
        <v>42571.626192129625</v>
      </c>
      <c r="T3826" s="42">
        <f>(((I3826/60)/60)/24)+DATE(1970,1,1)</f>
        <v>42583.570138888885</v>
      </c>
    </row>
    <row r="3827" spans="1:20" customFormat="1" ht="43.5" x14ac:dyDescent="0.35">
      <c r="A3827" s="9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3" t="s">
        <v>8219</v>
      </c>
      <c r="G3827" s="3" t="s">
        <v>8224</v>
      </c>
      <c r="H3827" s="3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3" t="s">
        <v>8271</v>
      </c>
      <c r="O3827" s="12">
        <f>E3827/D3827</f>
        <v>1.0542</v>
      </c>
      <c r="P3827" s="22">
        <f>IF(ISERROR(E3827/L3827),0,E3827/L3827)</f>
        <v>107.57142857142857</v>
      </c>
      <c r="Q3827" s="1" t="s">
        <v>8344</v>
      </c>
      <c r="R3827" s="39" t="s">
        <v>8345</v>
      </c>
      <c r="S3827" s="41">
        <f>(((J3827/60)/60)/24)+DATE(1970,1,1)</f>
        <v>42151.069606481484</v>
      </c>
      <c r="T3827" s="42">
        <f>(((I3827/60)/60)/24)+DATE(1970,1,1)</f>
        <v>42172.069606481484</v>
      </c>
    </row>
    <row r="3828" spans="1:20" customFormat="1" ht="29" x14ac:dyDescent="0.35">
      <c r="A3828" s="9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3" t="s">
        <v>8219</v>
      </c>
      <c r="G3828" s="3" t="s">
        <v>8225</v>
      </c>
      <c r="H3828" s="3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3" t="s">
        <v>8271</v>
      </c>
      <c r="O3828" s="12">
        <f>E3828/D3828</f>
        <v>1.1916666666666667</v>
      </c>
      <c r="P3828" s="22">
        <f>IF(ISERROR(E3828/L3828),0,E3828/L3828)</f>
        <v>27.5</v>
      </c>
      <c r="Q3828" s="1" t="s">
        <v>8344</v>
      </c>
      <c r="R3828" s="39" t="s">
        <v>8345</v>
      </c>
      <c r="S3828" s="41">
        <f>(((J3828/60)/60)/24)+DATE(1970,1,1)</f>
        <v>42101.423541666663</v>
      </c>
      <c r="T3828" s="42">
        <f>(((I3828/60)/60)/24)+DATE(1970,1,1)</f>
        <v>42131.423541666663</v>
      </c>
    </row>
    <row r="3829" spans="1:20" customFormat="1" ht="58" x14ac:dyDescent="0.35">
      <c r="A3829" s="9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3" t="s">
        <v>8219</v>
      </c>
      <c r="G3829" s="3" t="s">
        <v>8225</v>
      </c>
      <c r="H3829" s="3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3" t="s">
        <v>8271</v>
      </c>
      <c r="O3829" s="12">
        <f>E3829/D3829</f>
        <v>1.5266666666666666</v>
      </c>
      <c r="P3829" s="22">
        <f>IF(ISERROR(E3829/L3829),0,E3829/L3829)</f>
        <v>70.461538461538467</v>
      </c>
      <c r="Q3829" s="1" t="s">
        <v>8344</v>
      </c>
      <c r="R3829" s="39" t="s">
        <v>8345</v>
      </c>
      <c r="S3829" s="41">
        <f>(((J3829/60)/60)/24)+DATE(1970,1,1)</f>
        <v>42034.928252314814</v>
      </c>
      <c r="T3829" s="42">
        <f>(((I3829/60)/60)/24)+DATE(1970,1,1)</f>
        <v>42090</v>
      </c>
    </row>
    <row r="3830" spans="1:20" customFormat="1" ht="43.5" x14ac:dyDescent="0.35">
      <c r="A3830" s="9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3" t="s">
        <v>8219</v>
      </c>
      <c r="G3830" s="3" t="s">
        <v>8224</v>
      </c>
      <c r="H3830" s="3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3" t="s">
        <v>8271</v>
      </c>
      <c r="O3830" s="12">
        <f>E3830/D3830</f>
        <v>1</v>
      </c>
      <c r="P3830" s="22">
        <f>IF(ISERROR(E3830/L3830),0,E3830/L3830)</f>
        <v>178.57142857142858</v>
      </c>
      <c r="Q3830" s="1" t="s">
        <v>8344</v>
      </c>
      <c r="R3830" s="39" t="s">
        <v>8345</v>
      </c>
      <c r="S3830" s="41">
        <f>(((J3830/60)/60)/24)+DATE(1970,1,1)</f>
        <v>41944.527627314819</v>
      </c>
      <c r="T3830" s="42">
        <f>(((I3830/60)/60)/24)+DATE(1970,1,1)</f>
        <v>42004.569293981483</v>
      </c>
    </row>
    <row r="3831" spans="1:20" customFormat="1" ht="43.5" x14ac:dyDescent="0.35">
      <c r="A3831" s="9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3" t="s">
        <v>8219</v>
      </c>
      <c r="G3831" s="3" t="s">
        <v>8224</v>
      </c>
      <c r="H3831" s="3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3" t="s">
        <v>8271</v>
      </c>
      <c r="O3831" s="12">
        <f>E3831/D3831</f>
        <v>1.002</v>
      </c>
      <c r="P3831" s="22">
        <f>IF(ISERROR(E3831/L3831),0,E3831/L3831)</f>
        <v>62.625</v>
      </c>
      <c r="Q3831" s="1" t="s">
        <v>8344</v>
      </c>
      <c r="R3831" s="39" t="s">
        <v>8345</v>
      </c>
      <c r="S3831" s="41">
        <f>(((J3831/60)/60)/24)+DATE(1970,1,1)</f>
        <v>42593.865405092598</v>
      </c>
      <c r="T3831" s="42">
        <f>(((I3831/60)/60)/24)+DATE(1970,1,1)</f>
        <v>42613.865405092598</v>
      </c>
    </row>
    <row r="3832" spans="1:20" customFormat="1" ht="43.5" x14ac:dyDescent="0.35">
      <c r="A3832" s="9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3" t="s">
        <v>8219</v>
      </c>
      <c r="G3832" s="3" t="s">
        <v>8224</v>
      </c>
      <c r="H3832" s="3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3" t="s">
        <v>8271</v>
      </c>
      <c r="O3832" s="12">
        <f>E3832/D3832</f>
        <v>2.25</v>
      </c>
      <c r="P3832" s="22">
        <f>IF(ISERROR(E3832/L3832),0,E3832/L3832)</f>
        <v>75</v>
      </c>
      <c r="Q3832" s="1" t="s">
        <v>8344</v>
      </c>
      <c r="R3832" s="39" t="s">
        <v>8345</v>
      </c>
      <c r="S3832" s="41">
        <f>(((J3832/60)/60)/24)+DATE(1970,1,1)</f>
        <v>42503.740868055553</v>
      </c>
      <c r="T3832" s="42">
        <f>(((I3832/60)/60)/24)+DATE(1970,1,1)</f>
        <v>42517.740868055553</v>
      </c>
    </row>
    <row r="3833" spans="1:20" customFormat="1" ht="43.5" x14ac:dyDescent="0.35">
      <c r="A3833" s="9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3" t="s">
        <v>8219</v>
      </c>
      <c r="G3833" s="3" t="s">
        <v>8224</v>
      </c>
      <c r="H3833" s="3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3" t="s">
        <v>8271</v>
      </c>
      <c r="O3833" s="12">
        <f>E3833/D3833</f>
        <v>1.0602199999999999</v>
      </c>
      <c r="P3833" s="22">
        <f>IF(ISERROR(E3833/L3833),0,E3833/L3833)</f>
        <v>58.901111111111113</v>
      </c>
      <c r="Q3833" s="1" t="s">
        <v>8344</v>
      </c>
      <c r="R3833" s="39" t="s">
        <v>8345</v>
      </c>
      <c r="S3833" s="41">
        <f>(((J3833/60)/60)/24)+DATE(1970,1,1)</f>
        <v>41927.848900462966</v>
      </c>
      <c r="T3833" s="42">
        <f>(((I3833/60)/60)/24)+DATE(1970,1,1)</f>
        <v>41948.890567129631</v>
      </c>
    </row>
    <row r="3834" spans="1:20" customFormat="1" ht="43.5" x14ac:dyDescent="0.35">
      <c r="A3834" s="9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3" t="s">
        <v>8219</v>
      </c>
      <c r="G3834" s="3" t="s">
        <v>8224</v>
      </c>
      <c r="H3834" s="3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3" t="s">
        <v>8271</v>
      </c>
      <c r="O3834" s="12">
        <f>E3834/D3834</f>
        <v>1.0466666666666666</v>
      </c>
      <c r="P3834" s="22">
        <f>IF(ISERROR(E3834/L3834),0,E3834/L3834)</f>
        <v>139.55555555555554</v>
      </c>
      <c r="Q3834" s="1" t="s">
        <v>8344</v>
      </c>
      <c r="R3834" s="39" t="s">
        <v>8345</v>
      </c>
      <c r="S3834" s="41">
        <f>(((J3834/60)/60)/24)+DATE(1970,1,1)</f>
        <v>42375.114988425921</v>
      </c>
      <c r="T3834" s="42">
        <f>(((I3834/60)/60)/24)+DATE(1970,1,1)</f>
        <v>42420.114988425921</v>
      </c>
    </row>
    <row r="3835" spans="1:20" customFormat="1" ht="43.5" x14ac:dyDescent="0.35">
      <c r="A3835" s="9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3" t="s">
        <v>8219</v>
      </c>
      <c r="G3835" s="3" t="s">
        <v>8229</v>
      </c>
      <c r="H3835" s="3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3" t="s">
        <v>8271</v>
      </c>
      <c r="O3835" s="12">
        <f>E3835/D3835</f>
        <v>1.1666666666666667</v>
      </c>
      <c r="P3835" s="22">
        <f>IF(ISERROR(E3835/L3835),0,E3835/L3835)</f>
        <v>70</v>
      </c>
      <c r="Q3835" s="1" t="s">
        <v>8344</v>
      </c>
      <c r="R3835" s="39" t="s">
        <v>8345</v>
      </c>
      <c r="S3835" s="41">
        <f>(((J3835/60)/60)/24)+DATE(1970,1,1)</f>
        <v>41963.872361111105</v>
      </c>
      <c r="T3835" s="42">
        <f>(((I3835/60)/60)/24)+DATE(1970,1,1)</f>
        <v>41974.797916666663</v>
      </c>
    </row>
    <row r="3836" spans="1:20" customFormat="1" ht="43.5" x14ac:dyDescent="0.35">
      <c r="A3836" s="9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3" t="s">
        <v>8219</v>
      </c>
      <c r="G3836" s="3" t="s">
        <v>8225</v>
      </c>
      <c r="H3836" s="3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3" t="s">
        <v>8271</v>
      </c>
      <c r="O3836" s="12">
        <f>E3836/D3836</f>
        <v>1.0903333333333334</v>
      </c>
      <c r="P3836" s="22">
        <f>IF(ISERROR(E3836/L3836),0,E3836/L3836)</f>
        <v>57.385964912280699</v>
      </c>
      <c r="Q3836" s="1" t="s">
        <v>8344</v>
      </c>
      <c r="R3836" s="39" t="s">
        <v>8345</v>
      </c>
      <c r="S3836" s="41">
        <f>(((J3836/60)/60)/24)+DATE(1970,1,1)</f>
        <v>42143.445219907408</v>
      </c>
      <c r="T3836" s="42">
        <f>(((I3836/60)/60)/24)+DATE(1970,1,1)</f>
        <v>42173.445219907408</v>
      </c>
    </row>
    <row r="3837" spans="1:20" customFormat="1" ht="43.5" x14ac:dyDescent="0.35">
      <c r="A3837" s="9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3" t="s">
        <v>8219</v>
      </c>
      <c r="G3837" s="3" t="s">
        <v>8225</v>
      </c>
      <c r="H3837" s="3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3" t="s">
        <v>8271</v>
      </c>
      <c r="O3837" s="12">
        <f>E3837/D3837</f>
        <v>1.6</v>
      </c>
      <c r="P3837" s="22">
        <f>IF(ISERROR(E3837/L3837),0,E3837/L3837)</f>
        <v>40</v>
      </c>
      <c r="Q3837" s="1" t="s">
        <v>8344</v>
      </c>
      <c r="R3837" s="39" t="s">
        <v>8345</v>
      </c>
      <c r="S3837" s="41">
        <f>(((J3837/60)/60)/24)+DATE(1970,1,1)</f>
        <v>42460.94222222222</v>
      </c>
      <c r="T3837" s="42">
        <f>(((I3837/60)/60)/24)+DATE(1970,1,1)</f>
        <v>42481.94222222222</v>
      </c>
    </row>
    <row r="3838" spans="1:20" customFormat="1" ht="29" x14ac:dyDescent="0.35">
      <c r="A3838" s="9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3" t="s">
        <v>8219</v>
      </c>
      <c r="G3838" s="3" t="s">
        <v>8224</v>
      </c>
      <c r="H3838" s="3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3" t="s">
        <v>8271</v>
      </c>
      <c r="O3838" s="12">
        <f>E3838/D3838</f>
        <v>1.125</v>
      </c>
      <c r="P3838" s="22">
        <f>IF(ISERROR(E3838/L3838),0,E3838/L3838)</f>
        <v>64.285714285714292</v>
      </c>
      <c r="Q3838" s="1" t="s">
        <v>8344</v>
      </c>
      <c r="R3838" s="39" t="s">
        <v>8345</v>
      </c>
      <c r="S3838" s="41">
        <f>(((J3838/60)/60)/24)+DATE(1970,1,1)</f>
        <v>42553.926527777774</v>
      </c>
      <c r="T3838" s="42">
        <f>(((I3838/60)/60)/24)+DATE(1970,1,1)</f>
        <v>42585.172916666663</v>
      </c>
    </row>
    <row r="3839" spans="1:20" customFormat="1" ht="29" x14ac:dyDescent="0.35">
      <c r="A3839" s="9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3" t="s">
        <v>8219</v>
      </c>
      <c r="G3839" s="3" t="s">
        <v>8225</v>
      </c>
      <c r="H3839" s="3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3" t="s">
        <v>8271</v>
      </c>
      <c r="O3839" s="12">
        <f>E3839/D3839</f>
        <v>1.0209999999999999</v>
      </c>
      <c r="P3839" s="22">
        <f>IF(ISERROR(E3839/L3839),0,E3839/L3839)</f>
        <v>120.11764705882354</v>
      </c>
      <c r="Q3839" s="1" t="s">
        <v>8344</v>
      </c>
      <c r="R3839" s="39" t="s">
        <v>8345</v>
      </c>
      <c r="S3839" s="41">
        <f>(((J3839/60)/60)/24)+DATE(1970,1,1)</f>
        <v>42152.765717592592</v>
      </c>
      <c r="T3839" s="42">
        <f>(((I3839/60)/60)/24)+DATE(1970,1,1)</f>
        <v>42188.765717592592</v>
      </c>
    </row>
    <row r="3840" spans="1:20" customFormat="1" ht="43.5" x14ac:dyDescent="0.35">
      <c r="A3840" s="9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3" t="s">
        <v>8219</v>
      </c>
      <c r="G3840" s="3" t="s">
        <v>8235</v>
      </c>
      <c r="H3840" s="3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3" t="s">
        <v>8271</v>
      </c>
      <c r="O3840" s="12">
        <f>E3840/D3840</f>
        <v>1.00824</v>
      </c>
      <c r="P3840" s="22">
        <f>IF(ISERROR(E3840/L3840),0,E3840/L3840)</f>
        <v>1008.24</v>
      </c>
      <c r="Q3840" s="1" t="s">
        <v>8344</v>
      </c>
      <c r="R3840" s="39" t="s">
        <v>8345</v>
      </c>
      <c r="S3840" s="41">
        <f>(((J3840/60)/60)/24)+DATE(1970,1,1)</f>
        <v>42116.710752314815</v>
      </c>
      <c r="T3840" s="42">
        <f>(((I3840/60)/60)/24)+DATE(1970,1,1)</f>
        <v>42146.710752314815</v>
      </c>
    </row>
    <row r="3841" spans="1:20" customFormat="1" ht="43.5" x14ac:dyDescent="0.35">
      <c r="A3841" s="9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3" t="s">
        <v>8219</v>
      </c>
      <c r="G3841" s="3" t="s">
        <v>8224</v>
      </c>
      <c r="H3841" s="3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3" t="s">
        <v>8271</v>
      </c>
      <c r="O3841" s="12">
        <f>E3841/D3841</f>
        <v>1.0125</v>
      </c>
      <c r="P3841" s="22">
        <f>IF(ISERROR(E3841/L3841),0,E3841/L3841)</f>
        <v>63.28125</v>
      </c>
      <c r="Q3841" s="1" t="s">
        <v>8344</v>
      </c>
      <c r="R3841" s="39" t="s">
        <v>8345</v>
      </c>
      <c r="S3841" s="41">
        <f>(((J3841/60)/60)/24)+DATE(1970,1,1)</f>
        <v>42155.142638888887</v>
      </c>
      <c r="T3841" s="42">
        <f>(((I3841/60)/60)/24)+DATE(1970,1,1)</f>
        <v>42215.142638888887</v>
      </c>
    </row>
    <row r="3842" spans="1:20" customFormat="1" ht="43.5" x14ac:dyDescent="0.35">
      <c r="A3842" s="9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3" t="s">
        <v>8219</v>
      </c>
      <c r="G3842" s="3" t="s">
        <v>8225</v>
      </c>
      <c r="H3842" s="3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3" t="s">
        <v>8271</v>
      </c>
      <c r="O3842" s="12">
        <f>E3842/D3842</f>
        <v>65</v>
      </c>
      <c r="P3842" s="22">
        <f>IF(ISERROR(E3842/L3842),0,E3842/L3842)</f>
        <v>21.666666666666668</v>
      </c>
      <c r="Q3842" s="1" t="s">
        <v>8344</v>
      </c>
      <c r="R3842" s="39" t="s">
        <v>8345</v>
      </c>
      <c r="S3842" s="41">
        <f>(((J3842/60)/60)/24)+DATE(1970,1,1)</f>
        <v>42432.701724537037</v>
      </c>
      <c r="T3842" s="42">
        <f>(((I3842/60)/60)/24)+DATE(1970,1,1)</f>
        <v>42457.660057870366</v>
      </c>
    </row>
    <row r="3843" spans="1:20" customFormat="1" ht="43.5" x14ac:dyDescent="0.35">
      <c r="A3843" s="9">
        <v>3841</v>
      </c>
      <c r="B3843" s="7" t="s">
        <v>3838</v>
      </c>
      <c r="C3843" s="7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2">
        <f>E3843/D3843</f>
        <v>8.72E-2</v>
      </c>
      <c r="P3843" s="22">
        <f>IF(ISERROR(E3843/L3843),0,E3843/L3843)</f>
        <v>25.647058823529413</v>
      </c>
      <c r="Q3843" s="1" t="s">
        <v>8344</v>
      </c>
      <c r="R3843" s="39" t="s">
        <v>8345</v>
      </c>
      <c r="S3843" s="41">
        <f>(((J3843/60)/60)/24)+DATE(1970,1,1)</f>
        <v>41780.785729166666</v>
      </c>
      <c r="T3843" s="42">
        <f>(((I3843/60)/60)/24)+DATE(1970,1,1)</f>
        <v>41840.785729166666</v>
      </c>
    </row>
    <row r="3844" spans="1:20" customFormat="1" ht="43.5" x14ac:dyDescent="0.35">
      <c r="A3844" s="9">
        <v>3842</v>
      </c>
      <c r="B3844" s="7" t="s">
        <v>3839</v>
      </c>
      <c r="C3844" s="7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2">
        <f>E3844/D3844</f>
        <v>0.21940000000000001</v>
      </c>
      <c r="P3844" s="22">
        <f>IF(ISERROR(E3844/L3844),0,E3844/L3844)</f>
        <v>47.695652173913047</v>
      </c>
      <c r="Q3844" s="1" t="s">
        <v>8344</v>
      </c>
      <c r="R3844" s="39" t="s">
        <v>8345</v>
      </c>
      <c r="S3844" s="41">
        <f>(((J3844/60)/60)/24)+DATE(1970,1,1)</f>
        <v>41740.493657407409</v>
      </c>
      <c r="T3844" s="42">
        <f>(((I3844/60)/60)/24)+DATE(1970,1,1)</f>
        <v>41770.493657407409</v>
      </c>
    </row>
    <row r="3845" spans="1:20" customFormat="1" ht="43.5" x14ac:dyDescent="0.35">
      <c r="A3845" s="9">
        <v>3843</v>
      </c>
      <c r="B3845" s="7" t="s">
        <v>3840</v>
      </c>
      <c r="C3845" s="7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2">
        <f>E3845/D3845</f>
        <v>0.21299999999999999</v>
      </c>
      <c r="P3845" s="22">
        <f>IF(ISERROR(E3845/L3845),0,E3845/L3845)</f>
        <v>56.05263157894737</v>
      </c>
      <c r="Q3845" s="1" t="s">
        <v>8344</v>
      </c>
      <c r="R3845" s="39" t="s">
        <v>8345</v>
      </c>
      <c r="S3845" s="41">
        <f>(((J3845/60)/60)/24)+DATE(1970,1,1)</f>
        <v>41766.072500000002</v>
      </c>
      <c r="T3845" s="42">
        <f>(((I3845/60)/60)/24)+DATE(1970,1,1)</f>
        <v>41791.072500000002</v>
      </c>
    </row>
    <row r="3846" spans="1:20" customFormat="1" ht="43.5" x14ac:dyDescent="0.35">
      <c r="A3846" s="9">
        <v>3844</v>
      </c>
      <c r="B3846" s="7" t="s">
        <v>3841</v>
      </c>
      <c r="C3846" s="7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2">
        <f>E3846/D3846</f>
        <v>0.41489795918367345</v>
      </c>
      <c r="P3846" s="22">
        <f>IF(ISERROR(E3846/L3846),0,E3846/L3846)</f>
        <v>81.319999999999993</v>
      </c>
      <c r="Q3846" s="1" t="s">
        <v>8344</v>
      </c>
      <c r="R3846" s="39" t="s">
        <v>8345</v>
      </c>
      <c r="S3846" s="41">
        <f>(((J3846/60)/60)/24)+DATE(1970,1,1)</f>
        <v>41766.617291666669</v>
      </c>
      <c r="T3846" s="42">
        <f>(((I3846/60)/60)/24)+DATE(1970,1,1)</f>
        <v>41793.290972222225</v>
      </c>
    </row>
    <row r="3847" spans="1:20" customFormat="1" ht="58" x14ac:dyDescent="0.35">
      <c r="A3847" s="9">
        <v>3845</v>
      </c>
      <c r="B3847" s="7" t="s">
        <v>3842</v>
      </c>
      <c r="C3847" s="7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2">
        <f>E3847/D3847</f>
        <v>2.1049999999999999E-2</v>
      </c>
      <c r="P3847" s="22">
        <f>IF(ISERROR(E3847/L3847),0,E3847/L3847)</f>
        <v>70.166666666666671</v>
      </c>
      <c r="Q3847" s="1" t="s">
        <v>8344</v>
      </c>
      <c r="R3847" s="39" t="s">
        <v>8345</v>
      </c>
      <c r="S3847" s="41">
        <f>(((J3847/60)/60)/24)+DATE(1970,1,1)</f>
        <v>42248.627013888887</v>
      </c>
      <c r="T3847" s="42">
        <f>(((I3847/60)/60)/24)+DATE(1970,1,1)</f>
        <v>42278.627013888887</v>
      </c>
    </row>
    <row r="3848" spans="1:20" customFormat="1" ht="43.5" x14ac:dyDescent="0.35">
      <c r="A3848" s="9">
        <v>3846</v>
      </c>
      <c r="B3848" s="7" t="s">
        <v>3843</v>
      </c>
      <c r="C3848" s="7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2">
        <f>E3848/D3848</f>
        <v>2.7E-2</v>
      </c>
      <c r="P3848" s="22">
        <f>IF(ISERROR(E3848/L3848),0,E3848/L3848)</f>
        <v>23.625</v>
      </c>
      <c r="Q3848" s="1" t="s">
        <v>8344</v>
      </c>
      <c r="R3848" s="39" t="s">
        <v>8345</v>
      </c>
      <c r="S3848" s="41">
        <f>(((J3848/60)/60)/24)+DATE(1970,1,1)</f>
        <v>41885.221550925926</v>
      </c>
      <c r="T3848" s="42">
        <f>(((I3848/60)/60)/24)+DATE(1970,1,1)</f>
        <v>41916.290972222225</v>
      </c>
    </row>
    <row r="3849" spans="1:20" customFormat="1" ht="43.5" x14ac:dyDescent="0.35">
      <c r="A3849" s="9">
        <v>3847</v>
      </c>
      <c r="B3849" s="7" t="s">
        <v>3844</v>
      </c>
      <c r="C3849" s="7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2">
        <f>E3849/D3849</f>
        <v>0.16161904761904761</v>
      </c>
      <c r="P3849" s="22">
        <f>IF(ISERROR(E3849/L3849),0,E3849/L3849)</f>
        <v>188.55555555555554</v>
      </c>
      <c r="Q3849" s="1" t="s">
        <v>8344</v>
      </c>
      <c r="R3849" s="39" t="s">
        <v>8345</v>
      </c>
      <c r="S3849" s="41">
        <f>(((J3849/60)/60)/24)+DATE(1970,1,1)</f>
        <v>42159.224432870367</v>
      </c>
      <c r="T3849" s="42">
        <f>(((I3849/60)/60)/24)+DATE(1970,1,1)</f>
        <v>42204.224432870367</v>
      </c>
    </row>
    <row r="3850" spans="1:20" customFormat="1" ht="43.5" x14ac:dyDescent="0.35">
      <c r="A3850" s="9">
        <v>3848</v>
      </c>
      <c r="B3850" s="7" t="s">
        <v>3845</v>
      </c>
      <c r="C3850" s="7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2">
        <f>E3850/D3850</f>
        <v>0.16376923076923078</v>
      </c>
      <c r="P3850" s="22">
        <f>IF(ISERROR(E3850/L3850),0,E3850/L3850)</f>
        <v>49.511627906976742</v>
      </c>
      <c r="Q3850" s="1" t="s">
        <v>8344</v>
      </c>
      <c r="R3850" s="39" t="s">
        <v>8345</v>
      </c>
      <c r="S3850" s="41">
        <f>(((J3850/60)/60)/24)+DATE(1970,1,1)</f>
        <v>42265.817002314812</v>
      </c>
      <c r="T3850" s="42">
        <f>(((I3850/60)/60)/24)+DATE(1970,1,1)</f>
        <v>42295.817002314812</v>
      </c>
    </row>
    <row r="3851" spans="1:20" customFormat="1" ht="43.5" x14ac:dyDescent="0.35">
      <c r="A3851" s="9">
        <v>3849</v>
      </c>
      <c r="B3851" s="7" t="s">
        <v>3846</v>
      </c>
      <c r="C3851" s="7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2">
        <f>E3851/D3851</f>
        <v>7.0433333333333334E-2</v>
      </c>
      <c r="P3851" s="22">
        <f>IF(ISERROR(E3851/L3851),0,E3851/L3851)</f>
        <v>75.464285714285708</v>
      </c>
      <c r="Q3851" s="1" t="s">
        <v>8344</v>
      </c>
      <c r="R3851" s="39" t="s">
        <v>8345</v>
      </c>
      <c r="S3851" s="41">
        <f>(((J3851/60)/60)/24)+DATE(1970,1,1)</f>
        <v>42136.767175925925</v>
      </c>
      <c r="T3851" s="42">
        <f>(((I3851/60)/60)/24)+DATE(1970,1,1)</f>
        <v>42166.767175925925</v>
      </c>
    </row>
    <row r="3852" spans="1:20" customFormat="1" ht="29" x14ac:dyDescent="0.35">
      <c r="A3852" s="9">
        <v>3850</v>
      </c>
      <c r="B3852" s="7" t="s">
        <v>3847</v>
      </c>
      <c r="C3852" s="7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2">
        <f>E3852/D3852</f>
        <v>3.7999999999999999E-2</v>
      </c>
      <c r="P3852" s="22">
        <f>IF(ISERROR(E3852/L3852),0,E3852/L3852)</f>
        <v>9.5</v>
      </c>
      <c r="Q3852" s="1" t="s">
        <v>8344</v>
      </c>
      <c r="R3852" s="39" t="s">
        <v>8345</v>
      </c>
      <c r="S3852" s="41">
        <f>(((J3852/60)/60)/24)+DATE(1970,1,1)</f>
        <v>41975.124340277776</v>
      </c>
      <c r="T3852" s="42">
        <f>(((I3852/60)/60)/24)+DATE(1970,1,1)</f>
        <v>42005.124340277776</v>
      </c>
    </row>
    <row r="3853" spans="1:20" customFormat="1" ht="43.5" x14ac:dyDescent="0.35">
      <c r="A3853" s="9">
        <v>3851</v>
      </c>
      <c r="B3853" s="7" t="s">
        <v>3848</v>
      </c>
      <c r="C3853" s="7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2">
        <f>E3853/D3853</f>
        <v>0.34079999999999999</v>
      </c>
      <c r="P3853" s="22">
        <f>IF(ISERROR(E3853/L3853),0,E3853/L3853)</f>
        <v>35.5</v>
      </c>
      <c r="Q3853" s="1" t="s">
        <v>8344</v>
      </c>
      <c r="R3853" s="39" t="s">
        <v>8345</v>
      </c>
      <c r="S3853" s="41">
        <f>(((J3853/60)/60)/24)+DATE(1970,1,1)</f>
        <v>42172.439571759256</v>
      </c>
      <c r="T3853" s="42">
        <f>(((I3853/60)/60)/24)+DATE(1970,1,1)</f>
        <v>42202.439571759256</v>
      </c>
    </row>
    <row r="3854" spans="1:20" customFormat="1" ht="43.5" x14ac:dyDescent="0.35">
      <c r="A3854" s="9">
        <v>3852</v>
      </c>
      <c r="B3854" s="7" t="s">
        <v>3849</v>
      </c>
      <c r="C3854" s="7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2">
        <f>E3854/D3854</f>
        <v>2E-3</v>
      </c>
      <c r="P3854" s="22">
        <f>IF(ISERROR(E3854/L3854),0,E3854/L3854)</f>
        <v>10</v>
      </c>
      <c r="Q3854" s="1" t="s">
        <v>8344</v>
      </c>
      <c r="R3854" s="39" t="s">
        <v>8345</v>
      </c>
      <c r="S3854" s="41">
        <f>(((J3854/60)/60)/24)+DATE(1970,1,1)</f>
        <v>42065.190694444449</v>
      </c>
      <c r="T3854" s="42">
        <f>(((I3854/60)/60)/24)+DATE(1970,1,1)</f>
        <v>42090.149027777778</v>
      </c>
    </row>
    <row r="3855" spans="1:20" customFormat="1" ht="29" x14ac:dyDescent="0.35">
      <c r="A3855" s="9">
        <v>3853</v>
      </c>
      <c r="B3855" s="7" t="s">
        <v>3850</v>
      </c>
      <c r="C3855" s="7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2">
        <f>E3855/D3855</f>
        <v>2.5999999999999998E-4</v>
      </c>
      <c r="P3855" s="22">
        <f>IF(ISERROR(E3855/L3855),0,E3855/L3855)</f>
        <v>13</v>
      </c>
      <c r="Q3855" s="1" t="s">
        <v>8344</v>
      </c>
      <c r="R3855" s="39" t="s">
        <v>8345</v>
      </c>
      <c r="S3855" s="41">
        <f>(((J3855/60)/60)/24)+DATE(1970,1,1)</f>
        <v>41848.84002314815</v>
      </c>
      <c r="T3855" s="42">
        <f>(((I3855/60)/60)/24)+DATE(1970,1,1)</f>
        <v>41883.84002314815</v>
      </c>
    </row>
    <row r="3856" spans="1:20" customFormat="1" ht="29" x14ac:dyDescent="0.35">
      <c r="A3856" s="9">
        <v>3854</v>
      </c>
      <c r="B3856" s="7" t="s">
        <v>3851</v>
      </c>
      <c r="C3856" s="7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2">
        <f>E3856/D3856</f>
        <v>0.16254545454545455</v>
      </c>
      <c r="P3856" s="22">
        <f>IF(ISERROR(E3856/L3856),0,E3856/L3856)</f>
        <v>89.4</v>
      </c>
      <c r="Q3856" s="1" t="s">
        <v>8344</v>
      </c>
      <c r="R3856" s="39" t="s">
        <v>8345</v>
      </c>
      <c r="S3856" s="41">
        <f>(((J3856/60)/60)/24)+DATE(1970,1,1)</f>
        <v>42103.884930555556</v>
      </c>
      <c r="T3856" s="42">
        <f>(((I3856/60)/60)/24)+DATE(1970,1,1)</f>
        <v>42133.884930555556</v>
      </c>
    </row>
    <row r="3857" spans="1:20" customFormat="1" ht="43.5" x14ac:dyDescent="0.35">
      <c r="A3857" s="9">
        <v>3855</v>
      </c>
      <c r="B3857" s="7" t="s">
        <v>3852</v>
      </c>
      <c r="C3857" s="7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2">
        <f>E3857/D3857</f>
        <v>2.5000000000000001E-2</v>
      </c>
      <c r="P3857" s="22">
        <f>IF(ISERROR(E3857/L3857),0,E3857/L3857)</f>
        <v>25</v>
      </c>
      <c r="Q3857" s="1" t="s">
        <v>8344</v>
      </c>
      <c r="R3857" s="39" t="s">
        <v>8345</v>
      </c>
      <c r="S3857" s="41">
        <f>(((J3857/60)/60)/24)+DATE(1970,1,1)</f>
        <v>42059.970729166671</v>
      </c>
      <c r="T3857" s="42">
        <f>(((I3857/60)/60)/24)+DATE(1970,1,1)</f>
        <v>42089.929062499999</v>
      </c>
    </row>
    <row r="3858" spans="1:20" customFormat="1" ht="43.5" x14ac:dyDescent="0.35">
      <c r="A3858" s="9">
        <v>3856</v>
      </c>
      <c r="B3858" s="7" t="s">
        <v>3853</v>
      </c>
      <c r="C3858" s="7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2">
        <f>E3858/D3858</f>
        <v>2.0000000000000001E-4</v>
      </c>
      <c r="P3858" s="22">
        <f>IF(ISERROR(E3858/L3858),0,E3858/L3858)</f>
        <v>1</v>
      </c>
      <c r="Q3858" s="1" t="s">
        <v>8344</v>
      </c>
      <c r="R3858" s="39" t="s">
        <v>8345</v>
      </c>
      <c r="S3858" s="41">
        <f>(((J3858/60)/60)/24)+DATE(1970,1,1)</f>
        <v>42041.743090277778</v>
      </c>
      <c r="T3858" s="42">
        <f>(((I3858/60)/60)/24)+DATE(1970,1,1)</f>
        <v>42071.701423611114</v>
      </c>
    </row>
    <row r="3859" spans="1:20" customFormat="1" ht="43.5" x14ac:dyDescent="0.35">
      <c r="A3859" s="9">
        <v>3857</v>
      </c>
      <c r="B3859" s="7" t="s">
        <v>3854</v>
      </c>
      <c r="C3859" s="7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2">
        <f>E3859/D3859</f>
        <v>5.1999999999999998E-2</v>
      </c>
      <c r="P3859" s="22">
        <f>IF(ISERROR(E3859/L3859),0,E3859/L3859)</f>
        <v>65</v>
      </c>
      <c r="Q3859" s="1" t="s">
        <v>8344</v>
      </c>
      <c r="R3859" s="39" t="s">
        <v>8345</v>
      </c>
      <c r="S3859" s="41">
        <f>(((J3859/60)/60)/24)+DATE(1970,1,1)</f>
        <v>41829.73715277778</v>
      </c>
      <c r="T3859" s="42">
        <f>(((I3859/60)/60)/24)+DATE(1970,1,1)</f>
        <v>41852.716666666667</v>
      </c>
    </row>
    <row r="3860" spans="1:20" customFormat="1" ht="43.5" x14ac:dyDescent="0.35">
      <c r="A3860" s="9">
        <v>3858</v>
      </c>
      <c r="B3860" s="7" t="s">
        <v>3855</v>
      </c>
      <c r="C3860" s="7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2">
        <f>E3860/D3860</f>
        <v>0.02</v>
      </c>
      <c r="P3860" s="22">
        <f>IF(ISERROR(E3860/L3860),0,E3860/L3860)</f>
        <v>10</v>
      </c>
      <c r="Q3860" s="1" t="s">
        <v>8344</v>
      </c>
      <c r="R3860" s="39" t="s">
        <v>8345</v>
      </c>
      <c r="S3860" s="41">
        <f>(((J3860/60)/60)/24)+DATE(1970,1,1)</f>
        <v>42128.431064814817</v>
      </c>
      <c r="T3860" s="42">
        <f>(((I3860/60)/60)/24)+DATE(1970,1,1)</f>
        <v>42146.875</v>
      </c>
    </row>
    <row r="3861" spans="1:20" customFormat="1" ht="43.5" x14ac:dyDescent="0.35">
      <c r="A3861" s="9">
        <v>3859</v>
      </c>
      <c r="B3861" s="7" t="s">
        <v>3856</v>
      </c>
      <c r="C3861" s="7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2">
        <f>E3861/D3861</f>
        <v>4.0000000000000002E-4</v>
      </c>
      <c r="P3861" s="22">
        <f>IF(ISERROR(E3861/L3861),0,E3861/L3861)</f>
        <v>1</v>
      </c>
      <c r="Q3861" s="1" t="s">
        <v>8344</v>
      </c>
      <c r="R3861" s="39" t="s">
        <v>8345</v>
      </c>
      <c r="S3861" s="41">
        <f>(((J3861/60)/60)/24)+DATE(1970,1,1)</f>
        <v>41789.893599537041</v>
      </c>
      <c r="T3861" s="42">
        <f>(((I3861/60)/60)/24)+DATE(1970,1,1)</f>
        <v>41815.875</v>
      </c>
    </row>
    <row r="3862" spans="1:20" customFormat="1" ht="43.5" x14ac:dyDescent="0.35">
      <c r="A3862" s="9">
        <v>3860</v>
      </c>
      <c r="B3862" s="7" t="s">
        <v>3857</v>
      </c>
      <c r="C3862" s="7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2">
        <f>E3862/D3862</f>
        <v>0.17666666666666667</v>
      </c>
      <c r="P3862" s="22">
        <f>IF(ISERROR(E3862/L3862),0,E3862/L3862)</f>
        <v>81.538461538461533</v>
      </c>
      <c r="Q3862" s="1" t="s">
        <v>8344</v>
      </c>
      <c r="R3862" s="39" t="s">
        <v>8345</v>
      </c>
      <c r="S3862" s="41">
        <f>(((J3862/60)/60)/24)+DATE(1970,1,1)</f>
        <v>41833.660995370366</v>
      </c>
      <c r="T3862" s="42">
        <f>(((I3862/60)/60)/24)+DATE(1970,1,1)</f>
        <v>41863.660995370366</v>
      </c>
    </row>
    <row r="3863" spans="1:20" customFormat="1" x14ac:dyDescent="0.35">
      <c r="A3863" s="9">
        <v>3861</v>
      </c>
      <c r="B3863" s="7" t="s">
        <v>3858</v>
      </c>
      <c r="C3863" s="7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2">
        <f>E3863/D3863</f>
        <v>0.05</v>
      </c>
      <c r="P3863" s="22">
        <f>IF(ISERROR(E3863/L3863),0,E3863/L3863)</f>
        <v>100</v>
      </c>
      <c r="Q3863" s="1" t="s">
        <v>8344</v>
      </c>
      <c r="R3863" s="39" t="s">
        <v>8345</v>
      </c>
      <c r="S3863" s="41">
        <f>(((J3863/60)/60)/24)+DATE(1970,1,1)</f>
        <v>41914.590011574073</v>
      </c>
      <c r="T3863" s="42">
        <f>(((I3863/60)/60)/24)+DATE(1970,1,1)</f>
        <v>41955.907638888893</v>
      </c>
    </row>
    <row r="3864" spans="1:20" customFormat="1" ht="29" x14ac:dyDescent="0.35">
      <c r="A3864" s="9">
        <v>3862</v>
      </c>
      <c r="B3864" s="7" t="s">
        <v>3859</v>
      </c>
      <c r="C3864" s="7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2">
        <f>E3864/D3864</f>
        <v>1.3333333333333334E-4</v>
      </c>
      <c r="P3864" s="22">
        <f>IF(ISERROR(E3864/L3864),0,E3864/L3864)</f>
        <v>1</v>
      </c>
      <c r="Q3864" s="1" t="s">
        <v>8344</v>
      </c>
      <c r="R3864" s="39" t="s">
        <v>8345</v>
      </c>
      <c r="S3864" s="41">
        <f>(((J3864/60)/60)/24)+DATE(1970,1,1)</f>
        <v>42611.261064814811</v>
      </c>
      <c r="T3864" s="42">
        <f>(((I3864/60)/60)/24)+DATE(1970,1,1)</f>
        <v>42625.707638888889</v>
      </c>
    </row>
    <row r="3865" spans="1:20" customFormat="1" ht="43.5" x14ac:dyDescent="0.35">
      <c r="A3865" s="9">
        <v>3863</v>
      </c>
      <c r="B3865" s="7" t="s">
        <v>3860</v>
      </c>
      <c r="C3865" s="7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2">
        <f>E3865/D3865</f>
        <v>0</v>
      </c>
      <c r="P3865" s="22">
        <f>IF(ISERROR(E3865/L3865),0,E3865/L3865)</f>
        <v>0</v>
      </c>
      <c r="Q3865" s="1" t="s">
        <v>8344</v>
      </c>
      <c r="R3865" s="39" t="s">
        <v>8345</v>
      </c>
      <c r="S3865" s="41">
        <f>(((J3865/60)/60)/24)+DATE(1970,1,1)</f>
        <v>42253.633159722223</v>
      </c>
      <c r="T3865" s="42">
        <f>(((I3865/60)/60)/24)+DATE(1970,1,1)</f>
        <v>42313.674826388888</v>
      </c>
    </row>
    <row r="3866" spans="1:20" customFormat="1" ht="43.5" x14ac:dyDescent="0.35">
      <c r="A3866" s="9">
        <v>3864</v>
      </c>
      <c r="B3866" s="7" t="s">
        <v>3861</v>
      </c>
      <c r="C3866" s="7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2">
        <f>E3866/D3866</f>
        <v>1.2E-2</v>
      </c>
      <c r="P3866" s="22">
        <f>IF(ISERROR(E3866/L3866),0,E3866/L3866)</f>
        <v>20</v>
      </c>
      <c r="Q3866" s="1" t="s">
        <v>8344</v>
      </c>
      <c r="R3866" s="39" t="s">
        <v>8345</v>
      </c>
      <c r="S3866" s="41">
        <f>(((J3866/60)/60)/24)+DATE(1970,1,1)</f>
        <v>42295.891828703709</v>
      </c>
      <c r="T3866" s="42">
        <f>(((I3866/60)/60)/24)+DATE(1970,1,1)</f>
        <v>42325.933495370366</v>
      </c>
    </row>
    <row r="3867" spans="1:20" customFormat="1" ht="43.5" x14ac:dyDescent="0.35">
      <c r="A3867" s="9">
        <v>3865</v>
      </c>
      <c r="B3867" s="7" t="s">
        <v>3862</v>
      </c>
      <c r="C3867" s="7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2">
        <f>E3867/D3867</f>
        <v>0.26937422295897223</v>
      </c>
      <c r="P3867" s="22">
        <f>IF(ISERROR(E3867/L3867),0,E3867/L3867)</f>
        <v>46.428571428571431</v>
      </c>
      <c r="Q3867" s="1" t="s">
        <v>8344</v>
      </c>
      <c r="R3867" s="39" t="s">
        <v>8345</v>
      </c>
      <c r="S3867" s="41">
        <f>(((J3867/60)/60)/24)+DATE(1970,1,1)</f>
        <v>41841.651597222226</v>
      </c>
      <c r="T3867" s="42">
        <f>(((I3867/60)/60)/24)+DATE(1970,1,1)</f>
        <v>41881.229166666664</v>
      </c>
    </row>
    <row r="3868" spans="1:20" customFormat="1" ht="29" x14ac:dyDescent="0.35">
      <c r="A3868" s="9">
        <v>3866</v>
      </c>
      <c r="B3868" s="7" t="s">
        <v>3863</v>
      </c>
      <c r="C3868" s="7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2">
        <f>E3868/D3868</f>
        <v>5.4999999999999997E-3</v>
      </c>
      <c r="P3868" s="22">
        <f>IF(ISERROR(E3868/L3868),0,E3868/L3868)</f>
        <v>5.5</v>
      </c>
      <c r="Q3868" s="1" t="s">
        <v>8344</v>
      </c>
      <c r="R3868" s="39" t="s">
        <v>8345</v>
      </c>
      <c r="S3868" s="41">
        <f>(((J3868/60)/60)/24)+DATE(1970,1,1)</f>
        <v>42402.947002314817</v>
      </c>
      <c r="T3868" s="42">
        <f>(((I3868/60)/60)/24)+DATE(1970,1,1)</f>
        <v>42452.145138888889</v>
      </c>
    </row>
    <row r="3869" spans="1:20" customFormat="1" ht="43.5" x14ac:dyDescent="0.35">
      <c r="A3869" s="9">
        <v>3867</v>
      </c>
      <c r="B3869" s="7" t="s">
        <v>3864</v>
      </c>
      <c r="C3869" s="7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2">
        <f>E3869/D3869</f>
        <v>0.1255</v>
      </c>
      <c r="P3869" s="22">
        <f>IF(ISERROR(E3869/L3869),0,E3869/L3869)</f>
        <v>50.2</v>
      </c>
      <c r="Q3869" s="1" t="s">
        <v>8344</v>
      </c>
      <c r="R3869" s="39" t="s">
        <v>8345</v>
      </c>
      <c r="S3869" s="41">
        <f>(((J3869/60)/60)/24)+DATE(1970,1,1)</f>
        <v>42509.814108796301</v>
      </c>
      <c r="T3869" s="42">
        <f>(((I3869/60)/60)/24)+DATE(1970,1,1)</f>
        <v>42539.814108796301</v>
      </c>
    </row>
    <row r="3870" spans="1:20" customFormat="1" x14ac:dyDescent="0.35">
      <c r="A3870" s="9">
        <v>3868</v>
      </c>
      <c r="B3870" s="7" t="s">
        <v>3865</v>
      </c>
      <c r="C3870" s="7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2">
        <f>E3870/D3870</f>
        <v>2E-3</v>
      </c>
      <c r="P3870" s="22">
        <f>IF(ISERROR(E3870/L3870),0,E3870/L3870)</f>
        <v>10</v>
      </c>
      <c r="Q3870" s="1" t="s">
        <v>8344</v>
      </c>
      <c r="R3870" s="39" t="s">
        <v>8347</v>
      </c>
      <c r="S3870" s="41">
        <f>(((J3870/60)/60)/24)+DATE(1970,1,1)</f>
        <v>41865.659780092588</v>
      </c>
      <c r="T3870" s="42">
        <f>(((I3870/60)/60)/24)+DATE(1970,1,1)</f>
        <v>41890.659780092588</v>
      </c>
    </row>
    <row r="3871" spans="1:20" customFormat="1" ht="29" x14ac:dyDescent="0.35">
      <c r="A3871" s="9">
        <v>3869</v>
      </c>
      <c r="B3871" s="7" t="s">
        <v>3866</v>
      </c>
      <c r="C3871" s="7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2">
        <f>E3871/D3871</f>
        <v>3.44748684310884E-2</v>
      </c>
      <c r="P3871" s="22">
        <f>IF(ISERROR(E3871/L3871),0,E3871/L3871)</f>
        <v>30.133333333333333</v>
      </c>
      <c r="Q3871" s="1" t="s">
        <v>8344</v>
      </c>
      <c r="R3871" s="39" t="s">
        <v>8347</v>
      </c>
      <c r="S3871" s="41">
        <f>(((J3871/60)/60)/24)+DATE(1970,1,1)</f>
        <v>42047.724444444444</v>
      </c>
      <c r="T3871" s="42">
        <f>(((I3871/60)/60)/24)+DATE(1970,1,1)</f>
        <v>42077.132638888885</v>
      </c>
    </row>
    <row r="3872" spans="1:20" customFormat="1" ht="43.5" x14ac:dyDescent="0.35">
      <c r="A3872" s="9">
        <v>3870</v>
      </c>
      <c r="B3872" s="7" t="s">
        <v>3867</v>
      </c>
      <c r="C3872" s="7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2">
        <f>E3872/D3872</f>
        <v>0.15</v>
      </c>
      <c r="P3872" s="22">
        <f>IF(ISERROR(E3872/L3872),0,E3872/L3872)</f>
        <v>150</v>
      </c>
      <c r="Q3872" s="1" t="s">
        <v>8344</v>
      </c>
      <c r="R3872" s="39" t="s">
        <v>8347</v>
      </c>
      <c r="S3872" s="41">
        <f>(((J3872/60)/60)/24)+DATE(1970,1,1)</f>
        <v>41793.17219907407</v>
      </c>
      <c r="T3872" s="42">
        <f>(((I3872/60)/60)/24)+DATE(1970,1,1)</f>
        <v>41823.17219907407</v>
      </c>
    </row>
    <row r="3873" spans="1:20" customFormat="1" ht="29" x14ac:dyDescent="0.35">
      <c r="A3873" s="9">
        <v>3871</v>
      </c>
      <c r="B3873" s="7" t="s">
        <v>3868</v>
      </c>
      <c r="C3873" s="7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2">
        <f>E3873/D3873</f>
        <v>2.6666666666666668E-2</v>
      </c>
      <c r="P3873" s="22">
        <f>IF(ISERROR(E3873/L3873),0,E3873/L3873)</f>
        <v>13.333333333333334</v>
      </c>
      <c r="Q3873" s="1" t="s">
        <v>8344</v>
      </c>
      <c r="R3873" s="39" t="s">
        <v>8347</v>
      </c>
      <c r="S3873" s="41">
        <f>(((J3873/60)/60)/24)+DATE(1970,1,1)</f>
        <v>42763.780671296292</v>
      </c>
      <c r="T3873" s="42">
        <f>(((I3873/60)/60)/24)+DATE(1970,1,1)</f>
        <v>42823.739004629635</v>
      </c>
    </row>
    <row r="3874" spans="1:20" customFormat="1" ht="43.5" x14ac:dyDescent="0.35">
      <c r="A3874" s="9">
        <v>3872</v>
      </c>
      <c r="B3874" s="7" t="s">
        <v>3869</v>
      </c>
      <c r="C3874" s="7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2">
        <f>E3874/D3874</f>
        <v>0</v>
      </c>
      <c r="P3874" s="22">
        <f>IF(ISERROR(E3874/L3874),0,E3874/L3874)</f>
        <v>0</v>
      </c>
      <c r="Q3874" s="1" t="s">
        <v>8344</v>
      </c>
      <c r="R3874" s="39" t="s">
        <v>8347</v>
      </c>
      <c r="S3874" s="41">
        <f>(((J3874/60)/60)/24)+DATE(1970,1,1)</f>
        <v>42180.145787037036</v>
      </c>
      <c r="T3874" s="42">
        <f>(((I3874/60)/60)/24)+DATE(1970,1,1)</f>
        <v>42230.145787037036</v>
      </c>
    </row>
    <row r="3875" spans="1:20" customFormat="1" ht="43.5" x14ac:dyDescent="0.35">
      <c r="A3875" s="9">
        <v>3873</v>
      </c>
      <c r="B3875" s="7" t="s">
        <v>3870</v>
      </c>
      <c r="C3875" s="7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2">
        <f>E3875/D3875</f>
        <v>0</v>
      </c>
      <c r="P3875" s="22">
        <f>IF(ISERROR(E3875/L3875),0,E3875/L3875)</f>
        <v>0</v>
      </c>
      <c r="Q3875" s="1" t="s">
        <v>8344</v>
      </c>
      <c r="R3875" s="39" t="s">
        <v>8347</v>
      </c>
      <c r="S3875" s="41">
        <f>(((J3875/60)/60)/24)+DATE(1970,1,1)</f>
        <v>42255.696006944447</v>
      </c>
      <c r="T3875" s="42">
        <f>(((I3875/60)/60)/24)+DATE(1970,1,1)</f>
        <v>42285.696006944447</v>
      </c>
    </row>
    <row r="3876" spans="1:20" customFormat="1" ht="43.5" x14ac:dyDescent="0.35">
      <c r="A3876" s="9">
        <v>3874</v>
      </c>
      <c r="B3876" s="7" t="s">
        <v>3871</v>
      </c>
      <c r="C3876" s="7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2">
        <f>E3876/D3876</f>
        <v>0</v>
      </c>
      <c r="P3876" s="22">
        <f>IF(ISERROR(E3876/L3876),0,E3876/L3876)</f>
        <v>0</v>
      </c>
      <c r="Q3876" s="1" t="s">
        <v>8344</v>
      </c>
      <c r="R3876" s="39" t="s">
        <v>8347</v>
      </c>
      <c r="S3876" s="41">
        <f>(((J3876/60)/60)/24)+DATE(1970,1,1)</f>
        <v>42007.016458333332</v>
      </c>
      <c r="T3876" s="42">
        <f>(((I3876/60)/60)/24)+DATE(1970,1,1)</f>
        <v>42028.041666666672</v>
      </c>
    </row>
    <row r="3877" spans="1:20" customFormat="1" ht="43.5" x14ac:dyDescent="0.35">
      <c r="A3877" s="9">
        <v>3875</v>
      </c>
      <c r="B3877" s="7" t="s">
        <v>3872</v>
      </c>
      <c r="C3877" s="7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2">
        <f>E3877/D3877</f>
        <v>0</v>
      </c>
      <c r="P3877" s="22">
        <f>IF(ISERROR(E3877/L3877),0,E3877/L3877)</f>
        <v>0</v>
      </c>
      <c r="Q3877" s="1" t="s">
        <v>8344</v>
      </c>
      <c r="R3877" s="39" t="s">
        <v>8347</v>
      </c>
      <c r="S3877" s="41">
        <f>(((J3877/60)/60)/24)+DATE(1970,1,1)</f>
        <v>42615.346817129626</v>
      </c>
      <c r="T3877" s="42">
        <f>(((I3877/60)/60)/24)+DATE(1970,1,1)</f>
        <v>42616.416666666672</v>
      </c>
    </row>
    <row r="3878" spans="1:20" customFormat="1" ht="43.5" x14ac:dyDescent="0.35">
      <c r="A3878" s="9">
        <v>3876</v>
      </c>
      <c r="B3878" s="7" t="s">
        <v>3873</v>
      </c>
      <c r="C3878" s="7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2">
        <f>E3878/D3878</f>
        <v>0.52794871794871789</v>
      </c>
      <c r="P3878" s="22">
        <f>IF(ISERROR(E3878/L3878),0,E3878/L3878)</f>
        <v>44.760869565217391</v>
      </c>
      <c r="Q3878" s="1" t="s">
        <v>8344</v>
      </c>
      <c r="R3878" s="39" t="s">
        <v>8347</v>
      </c>
      <c r="S3878" s="41">
        <f>(((J3878/60)/60)/24)+DATE(1970,1,1)</f>
        <v>42372.624166666668</v>
      </c>
      <c r="T3878" s="42">
        <f>(((I3878/60)/60)/24)+DATE(1970,1,1)</f>
        <v>42402.624166666668</v>
      </c>
    </row>
    <row r="3879" spans="1:20" customFormat="1" ht="43.5" x14ac:dyDescent="0.35">
      <c r="A3879" s="9">
        <v>3877</v>
      </c>
      <c r="B3879" s="7" t="s">
        <v>3874</v>
      </c>
      <c r="C3879" s="7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2">
        <f>E3879/D3879</f>
        <v>4.9639999999999997E-2</v>
      </c>
      <c r="P3879" s="22">
        <f>IF(ISERROR(E3879/L3879),0,E3879/L3879)</f>
        <v>88.642857142857139</v>
      </c>
      <c r="Q3879" s="1" t="s">
        <v>8344</v>
      </c>
      <c r="R3879" s="39" t="s">
        <v>8347</v>
      </c>
      <c r="S3879" s="41">
        <f>(((J3879/60)/60)/24)+DATE(1970,1,1)</f>
        <v>42682.67768518519</v>
      </c>
      <c r="T3879" s="42">
        <f>(((I3879/60)/60)/24)+DATE(1970,1,1)</f>
        <v>42712.67768518519</v>
      </c>
    </row>
    <row r="3880" spans="1:20" customFormat="1" ht="43.5" x14ac:dyDescent="0.35">
      <c r="A3880" s="9">
        <v>3878</v>
      </c>
      <c r="B3880" s="7" t="s">
        <v>3875</v>
      </c>
      <c r="C3880" s="7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2">
        <f>E3880/D3880</f>
        <v>5.5555555555555556E-4</v>
      </c>
      <c r="P3880" s="22">
        <f>IF(ISERROR(E3880/L3880),0,E3880/L3880)</f>
        <v>10</v>
      </c>
      <c r="Q3880" s="1" t="s">
        <v>8344</v>
      </c>
      <c r="R3880" s="39" t="s">
        <v>8347</v>
      </c>
      <c r="S3880" s="41">
        <f>(((J3880/60)/60)/24)+DATE(1970,1,1)</f>
        <v>42154.818819444445</v>
      </c>
      <c r="T3880" s="42">
        <f>(((I3880/60)/60)/24)+DATE(1970,1,1)</f>
        <v>42185.165972222225</v>
      </c>
    </row>
    <row r="3881" spans="1:20" customFormat="1" ht="43.5" x14ac:dyDescent="0.35">
      <c r="A3881" s="9">
        <v>3879</v>
      </c>
      <c r="B3881" s="7" t="s">
        <v>3876</v>
      </c>
      <c r="C3881" s="7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2">
        <f>E3881/D3881</f>
        <v>0</v>
      </c>
      <c r="P3881" s="22">
        <f>IF(ISERROR(E3881/L3881),0,E3881/L3881)</f>
        <v>0</v>
      </c>
      <c r="Q3881" s="1" t="s">
        <v>8344</v>
      </c>
      <c r="R3881" s="39" t="s">
        <v>8347</v>
      </c>
      <c r="S3881" s="41">
        <f>(((J3881/60)/60)/24)+DATE(1970,1,1)</f>
        <v>41999.861064814817</v>
      </c>
      <c r="T3881" s="42">
        <f>(((I3881/60)/60)/24)+DATE(1970,1,1)</f>
        <v>42029.861064814817</v>
      </c>
    </row>
    <row r="3882" spans="1:20" customFormat="1" ht="43.5" x14ac:dyDescent="0.35">
      <c r="A3882" s="9">
        <v>3880</v>
      </c>
      <c r="B3882" s="7" t="s">
        <v>3877</v>
      </c>
      <c r="C3882" s="7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2">
        <f>E3882/D3882</f>
        <v>0.13066666666666665</v>
      </c>
      <c r="P3882" s="22">
        <f>IF(ISERROR(E3882/L3882),0,E3882/L3882)</f>
        <v>57.647058823529413</v>
      </c>
      <c r="Q3882" s="1" t="s">
        <v>8344</v>
      </c>
      <c r="R3882" s="39" t="s">
        <v>8347</v>
      </c>
      <c r="S3882" s="41">
        <f>(((J3882/60)/60)/24)+DATE(1970,1,1)</f>
        <v>41815.815046296295</v>
      </c>
      <c r="T3882" s="42">
        <f>(((I3882/60)/60)/24)+DATE(1970,1,1)</f>
        <v>41850.958333333336</v>
      </c>
    </row>
    <row r="3883" spans="1:20" customFormat="1" ht="29" x14ac:dyDescent="0.35">
      <c r="A3883" s="9">
        <v>3881</v>
      </c>
      <c r="B3883" s="7" t="s">
        <v>3878</v>
      </c>
      <c r="C3883" s="7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2">
        <f>E3883/D3883</f>
        <v>0.05</v>
      </c>
      <c r="P3883" s="22">
        <f>IF(ISERROR(E3883/L3883),0,E3883/L3883)</f>
        <v>25</v>
      </c>
      <c r="Q3883" s="1" t="s">
        <v>8344</v>
      </c>
      <c r="R3883" s="39" t="s">
        <v>8347</v>
      </c>
      <c r="S3883" s="41">
        <f>(((J3883/60)/60)/24)+DATE(1970,1,1)</f>
        <v>42756.018506944441</v>
      </c>
      <c r="T3883" s="42">
        <f>(((I3883/60)/60)/24)+DATE(1970,1,1)</f>
        <v>42786.018506944441</v>
      </c>
    </row>
    <row r="3884" spans="1:20" customFormat="1" ht="43.5" x14ac:dyDescent="0.35">
      <c r="A3884" s="9">
        <v>3882</v>
      </c>
      <c r="B3884" s="7" t="s">
        <v>3879</v>
      </c>
      <c r="C3884" s="7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2">
        <f>E3884/D3884</f>
        <v>0</v>
      </c>
      <c r="P3884" s="22">
        <f>IF(ISERROR(E3884/L3884),0,E3884/L3884)</f>
        <v>0</v>
      </c>
      <c r="Q3884" s="1" t="s">
        <v>8344</v>
      </c>
      <c r="R3884" s="39" t="s">
        <v>8347</v>
      </c>
      <c r="S3884" s="41">
        <f>(((J3884/60)/60)/24)+DATE(1970,1,1)</f>
        <v>42373.983449074076</v>
      </c>
      <c r="T3884" s="42">
        <f>(((I3884/60)/60)/24)+DATE(1970,1,1)</f>
        <v>42400.960416666669</v>
      </c>
    </row>
    <row r="3885" spans="1:20" customFormat="1" ht="43.5" x14ac:dyDescent="0.35">
      <c r="A3885" s="9">
        <v>3883</v>
      </c>
      <c r="B3885" s="7" t="s">
        <v>3880</v>
      </c>
      <c r="C3885" s="7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2">
        <f>E3885/D3885</f>
        <v>0</v>
      </c>
      <c r="P3885" s="22">
        <f>IF(ISERROR(E3885/L3885),0,E3885/L3885)</f>
        <v>0</v>
      </c>
      <c r="Q3885" s="1" t="s">
        <v>8344</v>
      </c>
      <c r="R3885" s="39" t="s">
        <v>8347</v>
      </c>
      <c r="S3885" s="41">
        <f>(((J3885/60)/60)/24)+DATE(1970,1,1)</f>
        <v>41854.602650462963</v>
      </c>
      <c r="T3885" s="42">
        <f>(((I3885/60)/60)/24)+DATE(1970,1,1)</f>
        <v>41884.602650462963</v>
      </c>
    </row>
    <row r="3886" spans="1:20" customFormat="1" ht="29" x14ac:dyDescent="0.35">
      <c r="A3886" s="9">
        <v>3884</v>
      </c>
      <c r="B3886" s="7" t="s">
        <v>3881</v>
      </c>
      <c r="C3886" s="7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2">
        <f>E3886/D3886</f>
        <v>0</v>
      </c>
      <c r="P3886" s="22">
        <f>IF(ISERROR(E3886/L3886),0,E3886/L3886)</f>
        <v>0</v>
      </c>
      <c r="Q3886" s="1" t="s">
        <v>8344</v>
      </c>
      <c r="R3886" s="39" t="s">
        <v>8347</v>
      </c>
      <c r="S3886" s="41">
        <f>(((J3886/60)/60)/24)+DATE(1970,1,1)</f>
        <v>42065.791574074072</v>
      </c>
      <c r="T3886" s="42">
        <f>(((I3886/60)/60)/24)+DATE(1970,1,1)</f>
        <v>42090.749907407408</v>
      </c>
    </row>
    <row r="3887" spans="1:20" customFormat="1" ht="43.5" x14ac:dyDescent="0.35">
      <c r="A3887" s="9">
        <v>3885</v>
      </c>
      <c r="B3887" s="7" t="s">
        <v>3882</v>
      </c>
      <c r="C3887" s="7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2">
        <f>E3887/D3887</f>
        <v>0</v>
      </c>
      <c r="P3887" s="22">
        <f>IF(ISERROR(E3887/L3887),0,E3887/L3887)</f>
        <v>0</v>
      </c>
      <c r="Q3887" s="1" t="s">
        <v>8344</v>
      </c>
      <c r="R3887" s="39" t="s">
        <v>8347</v>
      </c>
      <c r="S3887" s="41">
        <f>(((J3887/60)/60)/24)+DATE(1970,1,1)</f>
        <v>42469.951284722221</v>
      </c>
      <c r="T3887" s="42">
        <f>(((I3887/60)/60)/24)+DATE(1970,1,1)</f>
        <v>42499.951284722221</v>
      </c>
    </row>
    <row r="3888" spans="1:20" customFormat="1" x14ac:dyDescent="0.35">
      <c r="A3888" s="9">
        <v>3886</v>
      </c>
      <c r="B3888" s="7" t="s">
        <v>3883</v>
      </c>
      <c r="C3888" s="7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2">
        <f>E3888/D3888</f>
        <v>0</v>
      </c>
      <c r="P3888" s="22">
        <f>IF(ISERROR(E3888/L3888),0,E3888/L3888)</f>
        <v>0</v>
      </c>
      <c r="Q3888" s="1" t="s">
        <v>8344</v>
      </c>
      <c r="R3888" s="39" t="s">
        <v>8347</v>
      </c>
      <c r="S3888" s="41">
        <f>(((J3888/60)/60)/24)+DATE(1970,1,1)</f>
        <v>41954.228032407409</v>
      </c>
      <c r="T3888" s="42">
        <f>(((I3888/60)/60)/24)+DATE(1970,1,1)</f>
        <v>41984.228032407409</v>
      </c>
    </row>
    <row r="3889" spans="1:20" customFormat="1" ht="43.5" x14ac:dyDescent="0.35">
      <c r="A3889" s="9">
        <v>3887</v>
      </c>
      <c r="B3889" s="7" t="s">
        <v>3884</v>
      </c>
      <c r="C3889" s="7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2">
        <f>E3889/D3889</f>
        <v>1.7500000000000002E-2</v>
      </c>
      <c r="P3889" s="22">
        <f>IF(ISERROR(E3889/L3889),0,E3889/L3889)</f>
        <v>17.5</v>
      </c>
      <c r="Q3889" s="1" t="s">
        <v>8344</v>
      </c>
      <c r="R3889" s="39" t="s">
        <v>8347</v>
      </c>
      <c r="S3889" s="41">
        <f>(((J3889/60)/60)/24)+DATE(1970,1,1)</f>
        <v>42079.857974537037</v>
      </c>
      <c r="T3889" s="42">
        <f>(((I3889/60)/60)/24)+DATE(1970,1,1)</f>
        <v>42125.916666666672</v>
      </c>
    </row>
    <row r="3890" spans="1:20" customFormat="1" ht="43.5" x14ac:dyDescent="0.35">
      <c r="A3890" s="9">
        <v>3888</v>
      </c>
      <c r="B3890" s="7" t="s">
        <v>3885</v>
      </c>
      <c r="C3890" s="7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2">
        <f>E3890/D3890</f>
        <v>0.27100000000000002</v>
      </c>
      <c r="P3890" s="22">
        <f>IF(ISERROR(E3890/L3890),0,E3890/L3890)</f>
        <v>38.714285714285715</v>
      </c>
      <c r="Q3890" s="1" t="s">
        <v>8344</v>
      </c>
      <c r="R3890" s="39" t="s">
        <v>8345</v>
      </c>
      <c r="S3890" s="41">
        <f>(((J3890/60)/60)/24)+DATE(1970,1,1)</f>
        <v>42762.545810185184</v>
      </c>
      <c r="T3890" s="42">
        <f>(((I3890/60)/60)/24)+DATE(1970,1,1)</f>
        <v>42792.545810185184</v>
      </c>
    </row>
    <row r="3891" spans="1:20" customFormat="1" ht="43.5" x14ac:dyDescent="0.35">
      <c r="A3891" s="9">
        <v>3889</v>
      </c>
      <c r="B3891" s="7" t="s">
        <v>3886</v>
      </c>
      <c r="C3891" s="7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2">
        <f>E3891/D3891</f>
        <v>1.4749999999999999E-2</v>
      </c>
      <c r="P3891" s="22">
        <f>IF(ISERROR(E3891/L3891),0,E3891/L3891)</f>
        <v>13.111111111111111</v>
      </c>
      <c r="Q3891" s="1" t="s">
        <v>8344</v>
      </c>
      <c r="R3891" s="39" t="s">
        <v>8345</v>
      </c>
      <c r="S3891" s="41">
        <f>(((J3891/60)/60)/24)+DATE(1970,1,1)</f>
        <v>41977.004976851851</v>
      </c>
      <c r="T3891" s="42">
        <f>(((I3891/60)/60)/24)+DATE(1970,1,1)</f>
        <v>42008.976388888885</v>
      </c>
    </row>
    <row r="3892" spans="1:20" customFormat="1" ht="43.5" x14ac:dyDescent="0.35">
      <c r="A3892" s="9">
        <v>3890</v>
      </c>
      <c r="B3892" s="7" t="s">
        <v>3887</v>
      </c>
      <c r="C3892" s="7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2">
        <f>E3892/D3892</f>
        <v>0.16826666666666668</v>
      </c>
      <c r="P3892" s="22">
        <f>IF(ISERROR(E3892/L3892),0,E3892/L3892)</f>
        <v>315.5</v>
      </c>
      <c r="Q3892" s="1" t="s">
        <v>8344</v>
      </c>
      <c r="R3892" s="39" t="s">
        <v>8345</v>
      </c>
      <c r="S3892" s="41">
        <f>(((J3892/60)/60)/24)+DATE(1970,1,1)</f>
        <v>42171.758611111116</v>
      </c>
      <c r="T3892" s="42">
        <f>(((I3892/60)/60)/24)+DATE(1970,1,1)</f>
        <v>42231.758611111116</v>
      </c>
    </row>
    <row r="3893" spans="1:20" customFormat="1" ht="29" x14ac:dyDescent="0.35">
      <c r="A3893" s="9">
        <v>3891</v>
      </c>
      <c r="B3893" s="7" t="s">
        <v>3888</v>
      </c>
      <c r="C3893" s="7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2">
        <f>E3893/D3893</f>
        <v>0.32500000000000001</v>
      </c>
      <c r="P3893" s="22">
        <f>IF(ISERROR(E3893/L3893),0,E3893/L3893)</f>
        <v>37.142857142857146</v>
      </c>
      <c r="Q3893" s="1" t="s">
        <v>8344</v>
      </c>
      <c r="R3893" s="39" t="s">
        <v>8345</v>
      </c>
      <c r="S3893" s="41">
        <f>(((J3893/60)/60)/24)+DATE(1970,1,1)</f>
        <v>42056.1324537037</v>
      </c>
      <c r="T3893" s="42">
        <f>(((I3893/60)/60)/24)+DATE(1970,1,1)</f>
        <v>42086.207638888889</v>
      </c>
    </row>
    <row r="3894" spans="1:20" customFormat="1" ht="43.5" x14ac:dyDescent="0.35">
      <c r="A3894" s="9">
        <v>3892</v>
      </c>
      <c r="B3894" s="7" t="s">
        <v>3889</v>
      </c>
      <c r="C3894" s="7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2">
        <f>E3894/D3894</f>
        <v>0</v>
      </c>
      <c r="P3894" s="22">
        <f>IF(ISERROR(E3894/L3894),0,E3894/L3894)</f>
        <v>0</v>
      </c>
      <c r="Q3894" s="1" t="s">
        <v>8344</v>
      </c>
      <c r="R3894" s="39" t="s">
        <v>8345</v>
      </c>
      <c r="S3894" s="41">
        <f>(((J3894/60)/60)/24)+DATE(1970,1,1)</f>
        <v>41867.652280092596</v>
      </c>
      <c r="T3894" s="42">
        <f>(((I3894/60)/60)/24)+DATE(1970,1,1)</f>
        <v>41875.291666666664</v>
      </c>
    </row>
    <row r="3895" spans="1:20" customFormat="1" ht="43.5" x14ac:dyDescent="0.35">
      <c r="A3895" s="9">
        <v>3893</v>
      </c>
      <c r="B3895" s="7" t="s">
        <v>3890</v>
      </c>
      <c r="C3895" s="7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2">
        <f>E3895/D3895</f>
        <v>0.2155</v>
      </c>
      <c r="P3895" s="22">
        <f>IF(ISERROR(E3895/L3895),0,E3895/L3895)</f>
        <v>128.27380952380952</v>
      </c>
      <c r="Q3895" s="1" t="s">
        <v>8344</v>
      </c>
      <c r="R3895" s="39" t="s">
        <v>8345</v>
      </c>
      <c r="S3895" s="41">
        <f>(((J3895/60)/60)/24)+DATE(1970,1,1)</f>
        <v>41779.657870370371</v>
      </c>
      <c r="T3895" s="42">
        <f>(((I3895/60)/60)/24)+DATE(1970,1,1)</f>
        <v>41821.25</v>
      </c>
    </row>
    <row r="3896" spans="1:20" customFormat="1" ht="43.5" x14ac:dyDescent="0.35">
      <c r="A3896" s="9">
        <v>3894</v>
      </c>
      <c r="B3896" s="7" t="s">
        <v>3891</v>
      </c>
      <c r="C3896" s="7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2">
        <f>E3896/D3896</f>
        <v>3.4666666666666665E-2</v>
      </c>
      <c r="P3896" s="22">
        <f>IF(ISERROR(E3896/L3896),0,E3896/L3896)</f>
        <v>47.272727272727273</v>
      </c>
      <c r="Q3896" s="1" t="s">
        <v>8344</v>
      </c>
      <c r="R3896" s="39" t="s">
        <v>8345</v>
      </c>
      <c r="S3896" s="41">
        <f>(((J3896/60)/60)/24)+DATE(1970,1,1)</f>
        <v>42679.958472222221</v>
      </c>
      <c r="T3896" s="42">
        <f>(((I3896/60)/60)/24)+DATE(1970,1,1)</f>
        <v>42710.207638888889</v>
      </c>
    </row>
    <row r="3897" spans="1:20" customFormat="1" ht="43.5" x14ac:dyDescent="0.35">
      <c r="A3897" s="9">
        <v>3895</v>
      </c>
      <c r="B3897" s="7" t="s">
        <v>3892</v>
      </c>
      <c r="C3897" s="7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2">
        <f>E3897/D3897</f>
        <v>0.05</v>
      </c>
      <c r="P3897" s="22">
        <f>IF(ISERROR(E3897/L3897),0,E3897/L3897)</f>
        <v>50</v>
      </c>
      <c r="Q3897" s="1" t="s">
        <v>8344</v>
      </c>
      <c r="R3897" s="39" t="s">
        <v>8345</v>
      </c>
      <c r="S3897" s="41">
        <f>(((J3897/60)/60)/24)+DATE(1970,1,1)</f>
        <v>42032.250208333338</v>
      </c>
      <c r="T3897" s="42">
        <f>(((I3897/60)/60)/24)+DATE(1970,1,1)</f>
        <v>42063.250208333338</v>
      </c>
    </row>
    <row r="3898" spans="1:20" customFormat="1" ht="43.5" x14ac:dyDescent="0.35">
      <c r="A3898" s="9">
        <v>3896</v>
      </c>
      <c r="B3898" s="7" t="s">
        <v>3893</v>
      </c>
      <c r="C3898" s="7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2">
        <f>E3898/D3898</f>
        <v>0.10625</v>
      </c>
      <c r="P3898" s="22">
        <f>IF(ISERROR(E3898/L3898),0,E3898/L3898)</f>
        <v>42.5</v>
      </c>
      <c r="Q3898" s="1" t="s">
        <v>8344</v>
      </c>
      <c r="R3898" s="39" t="s">
        <v>8345</v>
      </c>
      <c r="S3898" s="41">
        <f>(((J3898/60)/60)/24)+DATE(1970,1,1)</f>
        <v>41793.191875000004</v>
      </c>
      <c r="T3898" s="42">
        <f>(((I3898/60)/60)/24)+DATE(1970,1,1)</f>
        <v>41807.191875000004</v>
      </c>
    </row>
    <row r="3899" spans="1:20" customFormat="1" ht="43.5" x14ac:dyDescent="0.35">
      <c r="A3899" s="9">
        <v>3897</v>
      </c>
      <c r="B3899" s="7" t="s">
        <v>3894</v>
      </c>
      <c r="C3899" s="7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2">
        <f>E3899/D3899</f>
        <v>0.17599999999999999</v>
      </c>
      <c r="P3899" s="22">
        <f>IF(ISERROR(E3899/L3899),0,E3899/L3899)</f>
        <v>44</v>
      </c>
      <c r="Q3899" s="1" t="s">
        <v>8344</v>
      </c>
      <c r="R3899" s="39" t="s">
        <v>8345</v>
      </c>
      <c r="S3899" s="41">
        <f>(((J3899/60)/60)/24)+DATE(1970,1,1)</f>
        <v>41982.87364583333</v>
      </c>
      <c r="T3899" s="42">
        <f>(((I3899/60)/60)/24)+DATE(1970,1,1)</f>
        <v>42012.87364583333</v>
      </c>
    </row>
    <row r="3900" spans="1:20" customFormat="1" ht="58" x14ac:dyDescent="0.35">
      <c r="A3900" s="9">
        <v>3898</v>
      </c>
      <c r="B3900" s="7" t="s">
        <v>3895</v>
      </c>
      <c r="C3900" s="7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2">
        <f>E3900/D3900</f>
        <v>0.3256</v>
      </c>
      <c r="P3900" s="22">
        <f>IF(ISERROR(E3900/L3900),0,E3900/L3900)</f>
        <v>50.875</v>
      </c>
      <c r="Q3900" s="1" t="s">
        <v>8344</v>
      </c>
      <c r="R3900" s="39" t="s">
        <v>8345</v>
      </c>
      <c r="S3900" s="41">
        <f>(((J3900/60)/60)/24)+DATE(1970,1,1)</f>
        <v>42193.482291666667</v>
      </c>
      <c r="T3900" s="42">
        <f>(((I3900/60)/60)/24)+DATE(1970,1,1)</f>
        <v>42233.666666666672</v>
      </c>
    </row>
    <row r="3901" spans="1:20" customFormat="1" ht="29" x14ac:dyDescent="0.35">
      <c r="A3901" s="9">
        <v>3899</v>
      </c>
      <c r="B3901" s="7" t="s">
        <v>3896</v>
      </c>
      <c r="C3901" s="7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2">
        <f>E3901/D3901</f>
        <v>1.2500000000000001E-2</v>
      </c>
      <c r="P3901" s="22">
        <f>IF(ISERROR(E3901/L3901),0,E3901/L3901)</f>
        <v>62.5</v>
      </c>
      <c r="Q3901" s="1" t="s">
        <v>8344</v>
      </c>
      <c r="R3901" s="39" t="s">
        <v>8345</v>
      </c>
      <c r="S3901" s="41">
        <f>(((J3901/60)/60)/24)+DATE(1970,1,1)</f>
        <v>41843.775011574071</v>
      </c>
      <c r="T3901" s="42">
        <f>(((I3901/60)/60)/24)+DATE(1970,1,1)</f>
        <v>41863.775011574071</v>
      </c>
    </row>
    <row r="3902" spans="1:20" customFormat="1" ht="29" x14ac:dyDescent="0.35">
      <c r="A3902" s="9">
        <v>3900</v>
      </c>
      <c r="B3902" s="7" t="s">
        <v>3897</v>
      </c>
      <c r="C3902" s="7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2">
        <f>E3902/D3902</f>
        <v>5.3999999999999999E-2</v>
      </c>
      <c r="P3902" s="22">
        <f>IF(ISERROR(E3902/L3902),0,E3902/L3902)</f>
        <v>27</v>
      </c>
      <c r="Q3902" s="1" t="s">
        <v>8344</v>
      </c>
      <c r="R3902" s="39" t="s">
        <v>8345</v>
      </c>
      <c r="S3902" s="41">
        <f>(((J3902/60)/60)/24)+DATE(1970,1,1)</f>
        <v>42136.092488425929</v>
      </c>
      <c r="T3902" s="42">
        <f>(((I3902/60)/60)/24)+DATE(1970,1,1)</f>
        <v>42166.092488425929</v>
      </c>
    </row>
    <row r="3903" spans="1:20" customFormat="1" ht="43.5" x14ac:dyDescent="0.35">
      <c r="A3903" s="9">
        <v>3901</v>
      </c>
      <c r="B3903" s="7" t="s">
        <v>3898</v>
      </c>
      <c r="C3903" s="7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2">
        <f>E3903/D3903</f>
        <v>8.3333333333333332E-3</v>
      </c>
      <c r="P3903" s="22">
        <f>IF(ISERROR(E3903/L3903),0,E3903/L3903)</f>
        <v>25</v>
      </c>
      <c r="Q3903" s="1" t="s">
        <v>8344</v>
      </c>
      <c r="R3903" s="39" t="s">
        <v>8345</v>
      </c>
      <c r="S3903" s="41">
        <f>(((J3903/60)/60)/24)+DATE(1970,1,1)</f>
        <v>42317.826377314821</v>
      </c>
      <c r="T3903" s="42">
        <f>(((I3903/60)/60)/24)+DATE(1970,1,1)</f>
        <v>42357.826377314821</v>
      </c>
    </row>
    <row r="3904" spans="1:20" customFormat="1" ht="43.5" x14ac:dyDescent="0.35">
      <c r="A3904" s="9">
        <v>3902</v>
      </c>
      <c r="B3904" s="7" t="s">
        <v>3899</v>
      </c>
      <c r="C3904" s="7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2">
        <f>E3904/D3904</f>
        <v>0.48833333333333334</v>
      </c>
      <c r="P3904" s="22">
        <f>IF(ISERROR(E3904/L3904),0,E3904/L3904)</f>
        <v>47.258064516129032</v>
      </c>
      <c r="Q3904" s="1" t="s">
        <v>8344</v>
      </c>
      <c r="R3904" s="39" t="s">
        <v>8345</v>
      </c>
      <c r="S3904" s="41">
        <f>(((J3904/60)/60)/24)+DATE(1970,1,1)</f>
        <v>42663.468078703707</v>
      </c>
      <c r="T3904" s="42">
        <f>(((I3904/60)/60)/24)+DATE(1970,1,1)</f>
        <v>42688.509745370371</v>
      </c>
    </row>
    <row r="3905" spans="1:20" customFormat="1" ht="43.5" x14ac:dyDescent="0.35">
      <c r="A3905" s="9">
        <v>3903</v>
      </c>
      <c r="B3905" s="7" t="s">
        <v>3900</v>
      </c>
      <c r="C3905" s="7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2">
        <f>E3905/D3905</f>
        <v>0</v>
      </c>
      <c r="P3905" s="22">
        <f>IF(ISERROR(E3905/L3905),0,E3905/L3905)</f>
        <v>0</v>
      </c>
      <c r="Q3905" s="1" t="s">
        <v>8344</v>
      </c>
      <c r="R3905" s="39" t="s">
        <v>8345</v>
      </c>
      <c r="S3905" s="41">
        <f>(((J3905/60)/60)/24)+DATE(1970,1,1)</f>
        <v>42186.01116898148</v>
      </c>
      <c r="T3905" s="42">
        <f>(((I3905/60)/60)/24)+DATE(1970,1,1)</f>
        <v>42230.818055555559</v>
      </c>
    </row>
    <row r="3906" spans="1:20" customFormat="1" x14ac:dyDescent="0.35">
      <c r="A3906" s="9">
        <v>3904</v>
      </c>
      <c r="B3906" s="7" t="s">
        <v>3901</v>
      </c>
      <c r="C3906" s="7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2">
        <f>E3906/D3906</f>
        <v>2.9999999999999997E-4</v>
      </c>
      <c r="P3906" s="22">
        <f>IF(ISERROR(E3906/L3906),0,E3906/L3906)</f>
        <v>1.5</v>
      </c>
      <c r="Q3906" s="1" t="s">
        <v>8344</v>
      </c>
      <c r="R3906" s="39" t="s">
        <v>8345</v>
      </c>
      <c r="S3906" s="41">
        <f>(((J3906/60)/60)/24)+DATE(1970,1,1)</f>
        <v>42095.229166666672</v>
      </c>
      <c r="T3906" s="42">
        <f>(((I3906/60)/60)/24)+DATE(1970,1,1)</f>
        <v>42109.211111111115</v>
      </c>
    </row>
    <row r="3907" spans="1:20" customFormat="1" ht="43.5" x14ac:dyDescent="0.35">
      <c r="A3907" s="9">
        <v>3905</v>
      </c>
      <c r="B3907" s="7" t="s">
        <v>3902</v>
      </c>
      <c r="C3907" s="7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2">
        <f>E3907/D3907</f>
        <v>0.11533333333333333</v>
      </c>
      <c r="P3907" s="22">
        <f>IF(ISERROR(E3907/L3907),0,E3907/L3907)</f>
        <v>24.714285714285715</v>
      </c>
      <c r="Q3907" s="1" t="s">
        <v>8344</v>
      </c>
      <c r="R3907" s="39" t="s">
        <v>8345</v>
      </c>
      <c r="S3907" s="41">
        <f>(((J3907/60)/60)/24)+DATE(1970,1,1)</f>
        <v>42124.623877314814</v>
      </c>
      <c r="T3907" s="42">
        <f>(((I3907/60)/60)/24)+DATE(1970,1,1)</f>
        <v>42166.958333333328</v>
      </c>
    </row>
    <row r="3908" spans="1:20" customFormat="1" ht="43.5" x14ac:dyDescent="0.35">
      <c r="A3908" s="9">
        <v>3906</v>
      </c>
      <c r="B3908" s="7" t="s">
        <v>3903</v>
      </c>
      <c r="C3908" s="7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2">
        <f>E3908/D3908</f>
        <v>0.67333333333333334</v>
      </c>
      <c r="P3908" s="22">
        <f>IF(ISERROR(E3908/L3908),0,E3908/L3908)</f>
        <v>63.125</v>
      </c>
      <c r="Q3908" s="1" t="s">
        <v>8344</v>
      </c>
      <c r="R3908" s="39" t="s">
        <v>8345</v>
      </c>
      <c r="S3908" s="41">
        <f>(((J3908/60)/60)/24)+DATE(1970,1,1)</f>
        <v>42143.917743055557</v>
      </c>
      <c r="T3908" s="42">
        <f>(((I3908/60)/60)/24)+DATE(1970,1,1)</f>
        <v>42181.559027777781</v>
      </c>
    </row>
    <row r="3909" spans="1:20" customFormat="1" ht="29" x14ac:dyDescent="0.35">
      <c r="A3909" s="9">
        <v>3907</v>
      </c>
      <c r="B3909" s="7" t="s">
        <v>3904</v>
      </c>
      <c r="C3909" s="7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2">
        <f>E3909/D3909</f>
        <v>0.153</v>
      </c>
      <c r="P3909" s="22">
        <f>IF(ISERROR(E3909/L3909),0,E3909/L3909)</f>
        <v>38.25</v>
      </c>
      <c r="Q3909" s="1" t="s">
        <v>8344</v>
      </c>
      <c r="R3909" s="39" t="s">
        <v>8345</v>
      </c>
      <c r="S3909" s="41">
        <f>(((J3909/60)/60)/24)+DATE(1970,1,1)</f>
        <v>41906.819513888891</v>
      </c>
      <c r="T3909" s="42">
        <f>(((I3909/60)/60)/24)+DATE(1970,1,1)</f>
        <v>41938.838888888888</v>
      </c>
    </row>
    <row r="3910" spans="1:20" customFormat="1" ht="43.5" x14ac:dyDescent="0.35">
      <c r="A3910" s="9">
        <v>3908</v>
      </c>
      <c r="B3910" s="7" t="s">
        <v>3905</v>
      </c>
      <c r="C3910" s="7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2">
        <f>E3910/D3910</f>
        <v>8.666666666666667E-2</v>
      </c>
      <c r="P3910" s="22">
        <f>IF(ISERROR(E3910/L3910),0,E3910/L3910)</f>
        <v>16.25</v>
      </c>
      <c r="Q3910" s="1" t="s">
        <v>8344</v>
      </c>
      <c r="R3910" s="39" t="s">
        <v>8345</v>
      </c>
      <c r="S3910" s="41">
        <f>(((J3910/60)/60)/24)+DATE(1970,1,1)</f>
        <v>41834.135370370372</v>
      </c>
      <c r="T3910" s="42">
        <f>(((I3910/60)/60)/24)+DATE(1970,1,1)</f>
        <v>41849.135370370372</v>
      </c>
    </row>
    <row r="3911" spans="1:20" customFormat="1" ht="43.5" x14ac:dyDescent="0.35">
      <c r="A3911" s="9">
        <v>3909</v>
      </c>
      <c r="B3911" s="7" t="s">
        <v>3906</v>
      </c>
      <c r="C3911" s="7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2">
        <f>E3911/D3911</f>
        <v>2.2499999999999998E-3</v>
      </c>
      <c r="P3911" s="22">
        <f>IF(ISERROR(E3911/L3911),0,E3911/L3911)</f>
        <v>33.75</v>
      </c>
      <c r="Q3911" s="1" t="s">
        <v>8344</v>
      </c>
      <c r="R3911" s="39" t="s">
        <v>8345</v>
      </c>
      <c r="S3911" s="41">
        <f>(((J3911/60)/60)/24)+DATE(1970,1,1)</f>
        <v>41863.359282407408</v>
      </c>
      <c r="T3911" s="42">
        <f>(((I3911/60)/60)/24)+DATE(1970,1,1)</f>
        <v>41893.359282407408</v>
      </c>
    </row>
    <row r="3912" spans="1:20" customFormat="1" ht="43.5" x14ac:dyDescent="0.35">
      <c r="A3912" s="9">
        <v>3910</v>
      </c>
      <c r="B3912" s="7" t="s">
        <v>3907</v>
      </c>
      <c r="C3912" s="7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2">
        <f>E3912/D3912</f>
        <v>3.0833333333333334E-2</v>
      </c>
      <c r="P3912" s="22">
        <f>IF(ISERROR(E3912/L3912),0,E3912/L3912)</f>
        <v>61.666666666666664</v>
      </c>
      <c r="Q3912" s="1" t="s">
        <v>8344</v>
      </c>
      <c r="R3912" s="39" t="s">
        <v>8345</v>
      </c>
      <c r="S3912" s="41">
        <f>(((J3912/60)/60)/24)+DATE(1970,1,1)</f>
        <v>42224.756909722222</v>
      </c>
      <c r="T3912" s="42">
        <f>(((I3912/60)/60)/24)+DATE(1970,1,1)</f>
        <v>42254.756909722222</v>
      </c>
    </row>
    <row r="3913" spans="1:20" customFormat="1" ht="43.5" x14ac:dyDescent="0.35">
      <c r="A3913" s="9">
        <v>3911</v>
      </c>
      <c r="B3913" s="7" t="s">
        <v>3908</v>
      </c>
      <c r="C3913" s="7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2">
        <f>E3913/D3913</f>
        <v>0.37412499999999999</v>
      </c>
      <c r="P3913" s="22">
        <f>IF(ISERROR(E3913/L3913),0,E3913/L3913)</f>
        <v>83.138888888888886</v>
      </c>
      <c r="Q3913" s="1" t="s">
        <v>8344</v>
      </c>
      <c r="R3913" s="39" t="s">
        <v>8345</v>
      </c>
      <c r="S3913" s="41">
        <f>(((J3913/60)/60)/24)+DATE(1970,1,1)</f>
        <v>41939.8122337963</v>
      </c>
      <c r="T3913" s="42">
        <f>(((I3913/60)/60)/24)+DATE(1970,1,1)</f>
        <v>41969.853900462964</v>
      </c>
    </row>
    <row r="3914" spans="1:20" customFormat="1" ht="43.5" x14ac:dyDescent="0.35">
      <c r="A3914" s="9">
        <v>3912</v>
      </c>
      <c r="B3914" s="7" t="s">
        <v>3909</v>
      </c>
      <c r="C3914" s="7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2">
        <f>E3914/D3914</f>
        <v>6.666666666666667E-5</v>
      </c>
      <c r="P3914" s="22">
        <f>IF(ISERROR(E3914/L3914),0,E3914/L3914)</f>
        <v>1</v>
      </c>
      <c r="Q3914" s="1" t="s">
        <v>8344</v>
      </c>
      <c r="R3914" s="39" t="s">
        <v>8345</v>
      </c>
      <c r="S3914" s="41">
        <f>(((J3914/60)/60)/24)+DATE(1970,1,1)</f>
        <v>42059.270023148143</v>
      </c>
      <c r="T3914" s="42">
        <f>(((I3914/60)/60)/24)+DATE(1970,1,1)</f>
        <v>42119.190972222219</v>
      </c>
    </row>
    <row r="3915" spans="1:20" customFormat="1" ht="43.5" x14ac:dyDescent="0.35">
      <c r="A3915" s="9">
        <v>3913</v>
      </c>
      <c r="B3915" s="7" t="s">
        <v>3910</v>
      </c>
      <c r="C3915" s="7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2">
        <f>E3915/D3915</f>
        <v>0.1</v>
      </c>
      <c r="P3915" s="22">
        <f>IF(ISERROR(E3915/L3915),0,E3915/L3915)</f>
        <v>142.85714285714286</v>
      </c>
      <c r="Q3915" s="1" t="s">
        <v>8344</v>
      </c>
      <c r="R3915" s="39" t="s">
        <v>8345</v>
      </c>
      <c r="S3915" s="41">
        <f>(((J3915/60)/60)/24)+DATE(1970,1,1)</f>
        <v>42308.211215277777</v>
      </c>
      <c r="T3915" s="42">
        <f>(((I3915/60)/60)/24)+DATE(1970,1,1)</f>
        <v>42338.252881944441</v>
      </c>
    </row>
    <row r="3916" spans="1:20" customFormat="1" ht="43.5" x14ac:dyDescent="0.35">
      <c r="A3916" s="9">
        <v>3914</v>
      </c>
      <c r="B3916" s="7" t="s">
        <v>3911</v>
      </c>
      <c r="C3916" s="7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2">
        <f>E3916/D3916</f>
        <v>0.36359999999999998</v>
      </c>
      <c r="P3916" s="22">
        <f>IF(ISERROR(E3916/L3916),0,E3916/L3916)</f>
        <v>33.666666666666664</v>
      </c>
      <c r="Q3916" s="1" t="s">
        <v>8344</v>
      </c>
      <c r="R3916" s="39" t="s">
        <v>8345</v>
      </c>
      <c r="S3916" s="41">
        <f>(((J3916/60)/60)/24)+DATE(1970,1,1)</f>
        <v>42114.818935185183</v>
      </c>
      <c r="T3916" s="42">
        <f>(((I3916/60)/60)/24)+DATE(1970,1,1)</f>
        <v>42134.957638888889</v>
      </c>
    </row>
    <row r="3917" spans="1:20" customFormat="1" ht="43.5" x14ac:dyDescent="0.35">
      <c r="A3917" s="9">
        <v>3915</v>
      </c>
      <c r="B3917" s="7" t="s">
        <v>3912</v>
      </c>
      <c r="C3917" s="7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2">
        <f>E3917/D3917</f>
        <v>3.3333333333333335E-3</v>
      </c>
      <c r="P3917" s="22">
        <f>IF(ISERROR(E3917/L3917),0,E3917/L3917)</f>
        <v>5</v>
      </c>
      <c r="Q3917" s="1" t="s">
        <v>8344</v>
      </c>
      <c r="R3917" s="39" t="s">
        <v>8345</v>
      </c>
      <c r="S3917" s="41">
        <f>(((J3917/60)/60)/24)+DATE(1970,1,1)</f>
        <v>42492.98505787037</v>
      </c>
      <c r="T3917" s="42">
        <f>(((I3917/60)/60)/24)+DATE(1970,1,1)</f>
        <v>42522.98505787037</v>
      </c>
    </row>
    <row r="3918" spans="1:20" customFormat="1" ht="43.5" x14ac:dyDescent="0.35">
      <c r="A3918" s="9">
        <v>3916</v>
      </c>
      <c r="B3918" s="7" t="s">
        <v>3913</v>
      </c>
      <c r="C3918" s="7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2">
        <f>E3918/D3918</f>
        <v>0</v>
      </c>
      <c r="P3918" s="22">
        <f>IF(ISERROR(E3918/L3918),0,E3918/L3918)</f>
        <v>0</v>
      </c>
      <c r="Q3918" s="1" t="s">
        <v>8344</v>
      </c>
      <c r="R3918" s="39" t="s">
        <v>8345</v>
      </c>
      <c r="S3918" s="41">
        <f>(((J3918/60)/60)/24)+DATE(1970,1,1)</f>
        <v>42494.471666666665</v>
      </c>
      <c r="T3918" s="42">
        <f>(((I3918/60)/60)/24)+DATE(1970,1,1)</f>
        <v>42524.471666666665</v>
      </c>
    </row>
    <row r="3919" spans="1:20" customFormat="1" ht="43.5" x14ac:dyDescent="0.35">
      <c r="A3919" s="9">
        <v>3917</v>
      </c>
      <c r="B3919" s="7" t="s">
        <v>3914</v>
      </c>
      <c r="C3919" s="7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2">
        <f>E3919/D3919</f>
        <v>2.8571428571428571E-3</v>
      </c>
      <c r="P3919" s="22">
        <f>IF(ISERROR(E3919/L3919),0,E3919/L3919)</f>
        <v>10</v>
      </c>
      <c r="Q3919" s="1" t="s">
        <v>8344</v>
      </c>
      <c r="R3919" s="39" t="s">
        <v>8345</v>
      </c>
      <c r="S3919" s="41">
        <f>(((J3919/60)/60)/24)+DATE(1970,1,1)</f>
        <v>41863.527326388888</v>
      </c>
      <c r="T3919" s="42">
        <f>(((I3919/60)/60)/24)+DATE(1970,1,1)</f>
        <v>41893.527326388888</v>
      </c>
    </row>
    <row r="3920" spans="1:20" customFormat="1" ht="43.5" x14ac:dyDescent="0.35">
      <c r="A3920" s="9">
        <v>3918</v>
      </c>
      <c r="B3920" s="7" t="s">
        <v>3915</v>
      </c>
      <c r="C3920" s="7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2">
        <f>E3920/D3920</f>
        <v>2E-3</v>
      </c>
      <c r="P3920" s="22">
        <f>IF(ISERROR(E3920/L3920),0,E3920/L3920)</f>
        <v>40</v>
      </c>
      <c r="Q3920" s="1" t="s">
        <v>8344</v>
      </c>
      <c r="R3920" s="39" t="s">
        <v>8345</v>
      </c>
      <c r="S3920" s="41">
        <f>(((J3920/60)/60)/24)+DATE(1970,1,1)</f>
        <v>41843.664618055554</v>
      </c>
      <c r="T3920" s="42">
        <f>(((I3920/60)/60)/24)+DATE(1970,1,1)</f>
        <v>41855.666666666664</v>
      </c>
    </row>
    <row r="3921" spans="1:20" customFormat="1" ht="43.5" x14ac:dyDescent="0.35">
      <c r="A3921" s="9">
        <v>3919</v>
      </c>
      <c r="B3921" s="7" t="s">
        <v>3916</v>
      </c>
      <c r="C3921" s="7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2">
        <f>E3921/D3921</f>
        <v>1.7999999999999999E-2</v>
      </c>
      <c r="P3921" s="22">
        <f>IF(ISERROR(E3921/L3921),0,E3921/L3921)</f>
        <v>30</v>
      </c>
      <c r="Q3921" s="1" t="s">
        <v>8344</v>
      </c>
      <c r="R3921" s="39" t="s">
        <v>8345</v>
      </c>
      <c r="S3921" s="41">
        <f>(((J3921/60)/60)/24)+DATE(1970,1,1)</f>
        <v>42358.684872685189</v>
      </c>
      <c r="T3921" s="42">
        <f>(((I3921/60)/60)/24)+DATE(1970,1,1)</f>
        <v>42387</v>
      </c>
    </row>
    <row r="3922" spans="1:20" customFormat="1" ht="43.5" x14ac:dyDescent="0.35">
      <c r="A3922" s="9">
        <v>3920</v>
      </c>
      <c r="B3922" s="7" t="s">
        <v>3917</v>
      </c>
      <c r="C3922" s="7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2">
        <f>E3922/D3922</f>
        <v>5.3999999999999999E-2</v>
      </c>
      <c r="P3922" s="22">
        <f>IF(ISERROR(E3922/L3922),0,E3922/L3922)</f>
        <v>45</v>
      </c>
      <c r="Q3922" s="1" t="s">
        <v>8344</v>
      </c>
      <c r="R3922" s="39" t="s">
        <v>8345</v>
      </c>
      <c r="S3922" s="41">
        <f>(((J3922/60)/60)/24)+DATE(1970,1,1)</f>
        <v>42657.38726851852</v>
      </c>
      <c r="T3922" s="42">
        <f>(((I3922/60)/60)/24)+DATE(1970,1,1)</f>
        <v>42687.428935185191</v>
      </c>
    </row>
    <row r="3923" spans="1:20" customFormat="1" ht="43.5" x14ac:dyDescent="0.35">
      <c r="A3923" s="9">
        <v>3921</v>
      </c>
      <c r="B3923" s="7" t="s">
        <v>3918</v>
      </c>
      <c r="C3923" s="7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2">
        <f>E3923/D3923</f>
        <v>0</v>
      </c>
      <c r="P3923" s="22">
        <f>IF(ISERROR(E3923/L3923),0,E3923/L3923)</f>
        <v>0</v>
      </c>
      <c r="Q3923" s="1" t="s">
        <v>8344</v>
      </c>
      <c r="R3923" s="39" t="s">
        <v>8345</v>
      </c>
      <c r="S3923" s="41">
        <f>(((J3923/60)/60)/24)+DATE(1970,1,1)</f>
        <v>41926.542303240742</v>
      </c>
      <c r="T3923" s="42">
        <f>(((I3923/60)/60)/24)+DATE(1970,1,1)</f>
        <v>41938.75</v>
      </c>
    </row>
    <row r="3924" spans="1:20" customFormat="1" ht="43.5" x14ac:dyDescent="0.35">
      <c r="A3924" s="9">
        <v>3922</v>
      </c>
      <c r="B3924" s="7" t="s">
        <v>3919</v>
      </c>
      <c r="C3924" s="7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2">
        <f>E3924/D3924</f>
        <v>8.1333333333333327E-2</v>
      </c>
      <c r="P3924" s="22">
        <f>IF(ISERROR(E3924/L3924),0,E3924/L3924)</f>
        <v>10.166666666666666</v>
      </c>
      <c r="Q3924" s="1" t="s">
        <v>8344</v>
      </c>
      <c r="R3924" s="39" t="s">
        <v>8345</v>
      </c>
      <c r="S3924" s="41">
        <f>(((J3924/60)/60)/24)+DATE(1970,1,1)</f>
        <v>42020.768634259264</v>
      </c>
      <c r="T3924" s="42">
        <f>(((I3924/60)/60)/24)+DATE(1970,1,1)</f>
        <v>42065.958333333328</v>
      </c>
    </row>
    <row r="3925" spans="1:20" customFormat="1" ht="43.5" x14ac:dyDescent="0.35">
      <c r="A3925" s="9">
        <v>3923</v>
      </c>
      <c r="B3925" s="7" t="s">
        <v>3920</v>
      </c>
      <c r="C3925" s="7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2">
        <f>E3925/D3925</f>
        <v>0.12034782608695652</v>
      </c>
      <c r="P3925" s="22">
        <f>IF(ISERROR(E3925/L3925),0,E3925/L3925)</f>
        <v>81.411764705882348</v>
      </c>
      <c r="Q3925" s="1" t="s">
        <v>8344</v>
      </c>
      <c r="R3925" s="39" t="s">
        <v>8345</v>
      </c>
      <c r="S3925" s="41">
        <f>(((J3925/60)/60)/24)+DATE(1970,1,1)</f>
        <v>42075.979988425926</v>
      </c>
      <c r="T3925" s="42">
        <f>(((I3925/60)/60)/24)+DATE(1970,1,1)</f>
        <v>42103.979988425926</v>
      </c>
    </row>
    <row r="3926" spans="1:20" customFormat="1" ht="43.5" x14ac:dyDescent="0.35">
      <c r="A3926" s="9">
        <v>3924</v>
      </c>
      <c r="B3926" s="7" t="s">
        <v>3921</v>
      </c>
      <c r="C3926" s="7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2">
        <f>E3926/D3926</f>
        <v>0.15266666666666667</v>
      </c>
      <c r="P3926" s="22">
        <f>IF(ISERROR(E3926/L3926),0,E3926/L3926)</f>
        <v>57.25</v>
      </c>
      <c r="Q3926" s="1" t="s">
        <v>8344</v>
      </c>
      <c r="R3926" s="39" t="s">
        <v>8345</v>
      </c>
      <c r="S3926" s="41">
        <f>(((J3926/60)/60)/24)+DATE(1970,1,1)</f>
        <v>41786.959745370368</v>
      </c>
      <c r="T3926" s="42">
        <f>(((I3926/60)/60)/24)+DATE(1970,1,1)</f>
        <v>41816.959745370368</v>
      </c>
    </row>
    <row r="3927" spans="1:20" customFormat="1" ht="43.5" x14ac:dyDescent="0.35">
      <c r="A3927" s="9">
        <v>3925</v>
      </c>
      <c r="B3927" s="7" t="s">
        <v>3922</v>
      </c>
      <c r="C3927" s="7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2">
        <f>E3927/D3927</f>
        <v>0.1</v>
      </c>
      <c r="P3927" s="22">
        <f>IF(ISERROR(E3927/L3927),0,E3927/L3927)</f>
        <v>5</v>
      </c>
      <c r="Q3927" s="1" t="s">
        <v>8344</v>
      </c>
      <c r="R3927" s="39" t="s">
        <v>8345</v>
      </c>
      <c r="S3927" s="41">
        <f>(((J3927/60)/60)/24)+DATE(1970,1,1)</f>
        <v>41820.870821759258</v>
      </c>
      <c r="T3927" s="42">
        <f>(((I3927/60)/60)/24)+DATE(1970,1,1)</f>
        <v>41850.870821759258</v>
      </c>
    </row>
    <row r="3928" spans="1:20" customFormat="1" ht="29" x14ac:dyDescent="0.35">
      <c r="A3928" s="9">
        <v>3926</v>
      </c>
      <c r="B3928" s="7" t="s">
        <v>3923</v>
      </c>
      <c r="C3928" s="7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2">
        <f>E3928/D3928</f>
        <v>3.0000000000000001E-3</v>
      </c>
      <c r="P3928" s="22">
        <f>IF(ISERROR(E3928/L3928),0,E3928/L3928)</f>
        <v>15</v>
      </c>
      <c r="Q3928" s="1" t="s">
        <v>8344</v>
      </c>
      <c r="R3928" s="39" t="s">
        <v>8345</v>
      </c>
      <c r="S3928" s="41">
        <f>(((J3928/60)/60)/24)+DATE(1970,1,1)</f>
        <v>41970.085046296299</v>
      </c>
      <c r="T3928" s="42">
        <f>(((I3928/60)/60)/24)+DATE(1970,1,1)</f>
        <v>42000.085046296299</v>
      </c>
    </row>
    <row r="3929" spans="1:20" customFormat="1" ht="43.5" x14ac:dyDescent="0.35">
      <c r="A3929" s="9">
        <v>3927</v>
      </c>
      <c r="B3929" s="7" t="s">
        <v>3924</v>
      </c>
      <c r="C3929" s="7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2">
        <f>E3929/D3929</f>
        <v>0.01</v>
      </c>
      <c r="P3929" s="22">
        <f>IF(ISERROR(E3929/L3929),0,E3929/L3929)</f>
        <v>12.5</v>
      </c>
      <c r="Q3929" s="1" t="s">
        <v>8344</v>
      </c>
      <c r="R3929" s="39" t="s">
        <v>8345</v>
      </c>
      <c r="S3929" s="41">
        <f>(((J3929/60)/60)/24)+DATE(1970,1,1)</f>
        <v>41830.267407407409</v>
      </c>
      <c r="T3929" s="42">
        <f>(((I3929/60)/60)/24)+DATE(1970,1,1)</f>
        <v>41860.267407407409</v>
      </c>
    </row>
    <row r="3930" spans="1:20" customFormat="1" ht="43.5" x14ac:dyDescent="0.35">
      <c r="A3930" s="9">
        <v>3928</v>
      </c>
      <c r="B3930" s="7" t="s">
        <v>3925</v>
      </c>
      <c r="C3930" s="7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2">
        <f>E3930/D3930</f>
        <v>0.13020000000000001</v>
      </c>
      <c r="P3930" s="22">
        <f>IF(ISERROR(E3930/L3930),0,E3930/L3930)</f>
        <v>93</v>
      </c>
      <c r="Q3930" s="1" t="s">
        <v>8344</v>
      </c>
      <c r="R3930" s="39" t="s">
        <v>8345</v>
      </c>
      <c r="S3930" s="41">
        <f>(((J3930/60)/60)/24)+DATE(1970,1,1)</f>
        <v>42265.683182870373</v>
      </c>
      <c r="T3930" s="42">
        <f>(((I3930/60)/60)/24)+DATE(1970,1,1)</f>
        <v>42293.207638888889</v>
      </c>
    </row>
    <row r="3931" spans="1:20" customFormat="1" ht="43.5" x14ac:dyDescent="0.35">
      <c r="A3931" s="9">
        <v>3929</v>
      </c>
      <c r="B3931" s="7" t="s">
        <v>3926</v>
      </c>
      <c r="C3931" s="7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2">
        <f>E3931/D3931</f>
        <v>2.265E-2</v>
      </c>
      <c r="P3931" s="22">
        <f>IF(ISERROR(E3931/L3931),0,E3931/L3931)</f>
        <v>32.357142857142854</v>
      </c>
      <c r="Q3931" s="1" t="s">
        <v>8344</v>
      </c>
      <c r="R3931" s="39" t="s">
        <v>8345</v>
      </c>
      <c r="S3931" s="41">
        <f>(((J3931/60)/60)/24)+DATE(1970,1,1)</f>
        <v>42601.827141203699</v>
      </c>
      <c r="T3931" s="42">
        <f>(((I3931/60)/60)/24)+DATE(1970,1,1)</f>
        <v>42631.827141203699</v>
      </c>
    </row>
    <row r="3932" spans="1:20" customFormat="1" ht="43.5" x14ac:dyDescent="0.35">
      <c r="A3932" s="9">
        <v>3930</v>
      </c>
      <c r="B3932" s="7" t="s">
        <v>3927</v>
      </c>
      <c r="C3932" s="7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2">
        <f>E3932/D3932</f>
        <v>0</v>
      </c>
      <c r="P3932" s="22">
        <f>IF(ISERROR(E3932/L3932),0,E3932/L3932)</f>
        <v>0</v>
      </c>
      <c r="Q3932" s="1" t="s">
        <v>8344</v>
      </c>
      <c r="R3932" s="39" t="s">
        <v>8345</v>
      </c>
      <c r="S3932" s="41">
        <f>(((J3932/60)/60)/24)+DATE(1970,1,1)</f>
        <v>42433.338749999995</v>
      </c>
      <c r="T3932" s="42">
        <f>(((I3932/60)/60)/24)+DATE(1970,1,1)</f>
        <v>42461.25</v>
      </c>
    </row>
    <row r="3933" spans="1:20" customFormat="1" ht="43.5" x14ac:dyDescent="0.35">
      <c r="A3933" s="9">
        <v>3931</v>
      </c>
      <c r="B3933" s="7" t="s">
        <v>3928</v>
      </c>
      <c r="C3933" s="7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2">
        <f>E3933/D3933</f>
        <v>0</v>
      </c>
      <c r="P3933" s="22">
        <f>IF(ISERROR(E3933/L3933),0,E3933/L3933)</f>
        <v>0</v>
      </c>
      <c r="Q3933" s="1" t="s">
        <v>8344</v>
      </c>
      <c r="R3933" s="39" t="s">
        <v>8345</v>
      </c>
      <c r="S3933" s="41">
        <f>(((J3933/60)/60)/24)+DATE(1970,1,1)</f>
        <v>42228.151701388888</v>
      </c>
      <c r="T3933" s="42">
        <f>(((I3933/60)/60)/24)+DATE(1970,1,1)</f>
        <v>42253.151701388888</v>
      </c>
    </row>
    <row r="3934" spans="1:20" customFormat="1" ht="43.5" x14ac:dyDescent="0.35">
      <c r="A3934" s="9">
        <v>3932</v>
      </c>
      <c r="B3934" s="7" t="s">
        <v>3929</v>
      </c>
      <c r="C3934" s="7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2">
        <f>E3934/D3934</f>
        <v>8.3333333333333331E-5</v>
      </c>
      <c r="P3934" s="22">
        <f>IF(ISERROR(E3934/L3934),0,E3934/L3934)</f>
        <v>1</v>
      </c>
      <c r="Q3934" s="1" t="s">
        <v>8344</v>
      </c>
      <c r="R3934" s="39" t="s">
        <v>8345</v>
      </c>
      <c r="S3934" s="41">
        <f>(((J3934/60)/60)/24)+DATE(1970,1,1)</f>
        <v>42415.168564814812</v>
      </c>
      <c r="T3934" s="42">
        <f>(((I3934/60)/60)/24)+DATE(1970,1,1)</f>
        <v>42445.126898148148</v>
      </c>
    </row>
    <row r="3935" spans="1:20" customFormat="1" ht="43.5" x14ac:dyDescent="0.35">
      <c r="A3935" s="9">
        <v>3933</v>
      </c>
      <c r="B3935" s="7" t="s">
        <v>3930</v>
      </c>
      <c r="C3935" s="7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2">
        <f>E3935/D3935</f>
        <v>0.15742857142857142</v>
      </c>
      <c r="P3935" s="22">
        <f>IF(ISERROR(E3935/L3935),0,E3935/L3935)</f>
        <v>91.833333333333329</v>
      </c>
      <c r="Q3935" s="1" t="s">
        <v>8344</v>
      </c>
      <c r="R3935" s="39" t="s">
        <v>8345</v>
      </c>
      <c r="S3935" s="41">
        <f>(((J3935/60)/60)/24)+DATE(1970,1,1)</f>
        <v>42538.968310185184</v>
      </c>
      <c r="T3935" s="42">
        <f>(((I3935/60)/60)/24)+DATE(1970,1,1)</f>
        <v>42568.029861111107</v>
      </c>
    </row>
    <row r="3936" spans="1:20" customFormat="1" ht="43.5" x14ac:dyDescent="0.35">
      <c r="A3936" s="9">
        <v>3934</v>
      </c>
      <c r="B3936" s="7" t="s">
        <v>3931</v>
      </c>
      <c r="C3936" s="7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2">
        <f>E3936/D3936</f>
        <v>0.11</v>
      </c>
      <c r="P3936" s="22">
        <f>IF(ISERROR(E3936/L3936),0,E3936/L3936)</f>
        <v>45.833333333333336</v>
      </c>
      <c r="Q3936" s="1" t="s">
        <v>8344</v>
      </c>
      <c r="R3936" s="39" t="s">
        <v>8345</v>
      </c>
      <c r="S3936" s="41">
        <f>(((J3936/60)/60)/24)+DATE(1970,1,1)</f>
        <v>42233.671747685185</v>
      </c>
      <c r="T3936" s="42">
        <f>(((I3936/60)/60)/24)+DATE(1970,1,1)</f>
        <v>42278.541666666672</v>
      </c>
    </row>
    <row r="3937" spans="1:20" customFormat="1" ht="58" x14ac:dyDescent="0.35">
      <c r="A3937" s="9">
        <v>3935</v>
      </c>
      <c r="B3937" s="7" t="s">
        <v>3932</v>
      </c>
      <c r="C3937" s="7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2">
        <f>E3937/D3937</f>
        <v>0.43833333333333335</v>
      </c>
      <c r="P3937" s="22">
        <f>IF(ISERROR(E3937/L3937),0,E3937/L3937)</f>
        <v>57.173913043478258</v>
      </c>
      <c r="Q3937" s="1" t="s">
        <v>8344</v>
      </c>
      <c r="R3937" s="39" t="s">
        <v>8345</v>
      </c>
      <c r="S3937" s="41">
        <f>(((J3937/60)/60)/24)+DATE(1970,1,1)</f>
        <v>42221.656782407401</v>
      </c>
      <c r="T3937" s="42">
        <f>(((I3937/60)/60)/24)+DATE(1970,1,1)</f>
        <v>42281.656782407401</v>
      </c>
    </row>
    <row r="3938" spans="1:20" customFormat="1" ht="43.5" x14ac:dyDescent="0.35">
      <c r="A3938" s="9">
        <v>3936</v>
      </c>
      <c r="B3938" s="7" t="s">
        <v>3933</v>
      </c>
      <c r="C3938" s="7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2">
        <f>E3938/D3938</f>
        <v>0</v>
      </c>
      <c r="P3938" s="22">
        <f>IF(ISERROR(E3938/L3938),0,E3938/L3938)</f>
        <v>0</v>
      </c>
      <c r="Q3938" s="1" t="s">
        <v>8344</v>
      </c>
      <c r="R3938" s="39" t="s">
        <v>8345</v>
      </c>
      <c r="S3938" s="41">
        <f>(((J3938/60)/60)/24)+DATE(1970,1,1)</f>
        <v>42675.262962962966</v>
      </c>
      <c r="T3938" s="42">
        <f>(((I3938/60)/60)/24)+DATE(1970,1,1)</f>
        <v>42705.304629629631</v>
      </c>
    </row>
    <row r="3939" spans="1:20" customFormat="1" ht="43.5" x14ac:dyDescent="0.35">
      <c r="A3939" s="9">
        <v>3937</v>
      </c>
      <c r="B3939" s="7" t="s">
        <v>3934</v>
      </c>
      <c r="C3939" s="7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2">
        <f>E3939/D3939</f>
        <v>0.86135181975736563</v>
      </c>
      <c r="P3939" s="22">
        <f>IF(ISERROR(E3939/L3939),0,E3939/L3939)</f>
        <v>248.5</v>
      </c>
      <c r="Q3939" s="1" t="s">
        <v>8344</v>
      </c>
      <c r="R3939" s="39" t="s">
        <v>8345</v>
      </c>
      <c r="S3939" s="41">
        <f>(((J3939/60)/60)/24)+DATE(1970,1,1)</f>
        <v>42534.631481481483</v>
      </c>
      <c r="T3939" s="42">
        <f>(((I3939/60)/60)/24)+DATE(1970,1,1)</f>
        <v>42562.631481481483</v>
      </c>
    </row>
    <row r="3940" spans="1:20" customFormat="1" ht="43.5" x14ac:dyDescent="0.35">
      <c r="A3940" s="9">
        <v>3938</v>
      </c>
      <c r="B3940" s="7" t="s">
        <v>3935</v>
      </c>
      <c r="C3940" s="7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2">
        <f>E3940/D3940</f>
        <v>0.12196620583717357</v>
      </c>
      <c r="P3940" s="22">
        <f>IF(ISERROR(E3940/L3940),0,E3940/L3940)</f>
        <v>79.400000000000006</v>
      </c>
      <c r="Q3940" s="1" t="s">
        <v>8344</v>
      </c>
      <c r="R3940" s="39" t="s">
        <v>8345</v>
      </c>
      <c r="S3940" s="41">
        <f>(((J3940/60)/60)/24)+DATE(1970,1,1)</f>
        <v>42151.905717592599</v>
      </c>
      <c r="T3940" s="42">
        <f>(((I3940/60)/60)/24)+DATE(1970,1,1)</f>
        <v>42182.905717592599</v>
      </c>
    </row>
    <row r="3941" spans="1:20" customFormat="1" ht="43.5" x14ac:dyDescent="0.35">
      <c r="A3941" s="9">
        <v>3939</v>
      </c>
      <c r="B3941" s="7" t="s">
        <v>3936</v>
      </c>
      <c r="C3941" s="7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2">
        <f>E3941/D3941</f>
        <v>1E-3</v>
      </c>
      <c r="P3941" s="22">
        <f>IF(ISERROR(E3941/L3941),0,E3941/L3941)</f>
        <v>5</v>
      </c>
      <c r="Q3941" s="1" t="s">
        <v>8344</v>
      </c>
      <c r="R3941" s="39" t="s">
        <v>8345</v>
      </c>
      <c r="S3941" s="41">
        <f>(((J3941/60)/60)/24)+DATE(1970,1,1)</f>
        <v>41915.400219907409</v>
      </c>
      <c r="T3941" s="42">
        <f>(((I3941/60)/60)/24)+DATE(1970,1,1)</f>
        <v>41919.1875</v>
      </c>
    </row>
    <row r="3942" spans="1:20" customFormat="1" ht="43.5" x14ac:dyDescent="0.35">
      <c r="A3942" s="9">
        <v>3940</v>
      </c>
      <c r="B3942" s="7" t="s">
        <v>3937</v>
      </c>
      <c r="C3942" s="7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2">
        <f>E3942/D3942</f>
        <v>2.2000000000000001E-3</v>
      </c>
      <c r="P3942" s="22">
        <f>IF(ISERROR(E3942/L3942),0,E3942/L3942)</f>
        <v>5.5</v>
      </c>
      <c r="Q3942" s="1" t="s">
        <v>8344</v>
      </c>
      <c r="R3942" s="39" t="s">
        <v>8345</v>
      </c>
      <c r="S3942" s="41">
        <f>(((J3942/60)/60)/24)+DATE(1970,1,1)</f>
        <v>41961.492488425924</v>
      </c>
      <c r="T3942" s="42">
        <f>(((I3942/60)/60)/24)+DATE(1970,1,1)</f>
        <v>42006.492488425924</v>
      </c>
    </row>
    <row r="3943" spans="1:20" customFormat="1" ht="43.5" x14ac:dyDescent="0.35">
      <c r="A3943" s="9">
        <v>3941</v>
      </c>
      <c r="B3943" s="7" t="s">
        <v>3938</v>
      </c>
      <c r="C3943" s="7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2">
        <f>E3943/D3943</f>
        <v>9.0909090909090905E-3</v>
      </c>
      <c r="P3943" s="22">
        <f>IF(ISERROR(E3943/L3943),0,E3943/L3943)</f>
        <v>25</v>
      </c>
      <c r="Q3943" s="1" t="s">
        <v>8344</v>
      </c>
      <c r="R3943" s="39" t="s">
        <v>8345</v>
      </c>
      <c r="S3943" s="41">
        <f>(((J3943/60)/60)/24)+DATE(1970,1,1)</f>
        <v>41940.587233796294</v>
      </c>
      <c r="T3943" s="42">
        <f>(((I3943/60)/60)/24)+DATE(1970,1,1)</f>
        <v>41968.041666666672</v>
      </c>
    </row>
    <row r="3944" spans="1:20" customFormat="1" ht="43.5" x14ac:dyDescent="0.35">
      <c r="A3944" s="9">
        <v>3942</v>
      </c>
      <c r="B3944" s="7" t="s">
        <v>3939</v>
      </c>
      <c r="C3944" s="7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2">
        <f>E3944/D3944</f>
        <v>0</v>
      </c>
      <c r="P3944" s="22">
        <f>IF(ISERROR(E3944/L3944),0,E3944/L3944)</f>
        <v>0</v>
      </c>
      <c r="Q3944" s="1" t="s">
        <v>8344</v>
      </c>
      <c r="R3944" s="39" t="s">
        <v>8345</v>
      </c>
      <c r="S3944" s="41">
        <f>(((J3944/60)/60)/24)+DATE(1970,1,1)</f>
        <v>42111.904097222221</v>
      </c>
      <c r="T3944" s="42">
        <f>(((I3944/60)/60)/24)+DATE(1970,1,1)</f>
        <v>42171.904097222221</v>
      </c>
    </row>
    <row r="3945" spans="1:20" customFormat="1" ht="43.5" x14ac:dyDescent="0.35">
      <c r="A3945" s="9">
        <v>3943</v>
      </c>
      <c r="B3945" s="7" t="s">
        <v>3940</v>
      </c>
      <c r="C3945" s="7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2">
        <f>E3945/D3945</f>
        <v>0.35639999999999999</v>
      </c>
      <c r="P3945" s="22">
        <f>IF(ISERROR(E3945/L3945),0,E3945/L3945)</f>
        <v>137.07692307692307</v>
      </c>
      <c r="Q3945" s="1" t="s">
        <v>8344</v>
      </c>
      <c r="R3945" s="39" t="s">
        <v>8345</v>
      </c>
      <c r="S3945" s="41">
        <f>(((J3945/60)/60)/24)+DATE(1970,1,1)</f>
        <v>42279.778564814813</v>
      </c>
      <c r="T3945" s="42">
        <f>(((I3945/60)/60)/24)+DATE(1970,1,1)</f>
        <v>42310.701388888891</v>
      </c>
    </row>
    <row r="3946" spans="1:20" customFormat="1" ht="43.5" x14ac:dyDescent="0.35">
      <c r="A3946" s="9">
        <v>3944</v>
      </c>
      <c r="B3946" s="7" t="s">
        <v>3941</v>
      </c>
      <c r="C3946" s="7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2">
        <f>E3946/D3946</f>
        <v>0</v>
      </c>
      <c r="P3946" s="22">
        <f>IF(ISERROR(E3946/L3946),0,E3946/L3946)</f>
        <v>0</v>
      </c>
      <c r="Q3946" s="1" t="s">
        <v>8344</v>
      </c>
      <c r="R3946" s="39" t="s">
        <v>8345</v>
      </c>
      <c r="S3946" s="41">
        <f>(((J3946/60)/60)/24)+DATE(1970,1,1)</f>
        <v>42213.662905092591</v>
      </c>
      <c r="T3946" s="42">
        <f>(((I3946/60)/60)/24)+DATE(1970,1,1)</f>
        <v>42243.662905092591</v>
      </c>
    </row>
    <row r="3947" spans="1:20" customFormat="1" ht="43.5" x14ac:dyDescent="0.35">
      <c r="A3947" s="9">
        <v>3945</v>
      </c>
      <c r="B3947" s="7" t="s">
        <v>3942</v>
      </c>
      <c r="C3947" s="7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2">
        <f>E3947/D3947</f>
        <v>2.5000000000000001E-3</v>
      </c>
      <c r="P3947" s="22">
        <f>IF(ISERROR(E3947/L3947),0,E3947/L3947)</f>
        <v>5</v>
      </c>
      <c r="Q3947" s="1" t="s">
        <v>8344</v>
      </c>
      <c r="R3947" s="39" t="s">
        <v>8345</v>
      </c>
      <c r="S3947" s="41">
        <f>(((J3947/60)/60)/24)+DATE(1970,1,1)</f>
        <v>42109.801712962959</v>
      </c>
      <c r="T3947" s="42">
        <f>(((I3947/60)/60)/24)+DATE(1970,1,1)</f>
        <v>42139.801712962959</v>
      </c>
    </row>
    <row r="3948" spans="1:20" customFormat="1" ht="29" x14ac:dyDescent="0.35">
      <c r="A3948" s="9">
        <v>3946</v>
      </c>
      <c r="B3948" s="7" t="s">
        <v>3943</v>
      </c>
      <c r="C3948" s="7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2">
        <f>E3948/D3948</f>
        <v>3.2500000000000001E-2</v>
      </c>
      <c r="P3948" s="22">
        <f>IF(ISERROR(E3948/L3948),0,E3948/L3948)</f>
        <v>39</v>
      </c>
      <c r="Q3948" s="1" t="s">
        <v>8344</v>
      </c>
      <c r="R3948" s="39" t="s">
        <v>8345</v>
      </c>
      <c r="S3948" s="41">
        <f>(((J3948/60)/60)/24)+DATE(1970,1,1)</f>
        <v>42031.833587962959</v>
      </c>
      <c r="T3948" s="42">
        <f>(((I3948/60)/60)/24)+DATE(1970,1,1)</f>
        <v>42063.333333333328</v>
      </c>
    </row>
    <row r="3949" spans="1:20" customFormat="1" ht="43.5" x14ac:dyDescent="0.35">
      <c r="A3949" s="9">
        <v>3947</v>
      </c>
      <c r="B3949" s="7" t="s">
        <v>3944</v>
      </c>
      <c r="C3949" s="7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2">
        <f>E3949/D3949</f>
        <v>3.3666666666666664E-2</v>
      </c>
      <c r="P3949" s="22">
        <f>IF(ISERROR(E3949/L3949),0,E3949/L3949)</f>
        <v>50.5</v>
      </c>
      <c r="Q3949" s="1" t="s">
        <v>8344</v>
      </c>
      <c r="R3949" s="39" t="s">
        <v>8345</v>
      </c>
      <c r="S3949" s="41">
        <f>(((J3949/60)/60)/24)+DATE(1970,1,1)</f>
        <v>42615.142870370371</v>
      </c>
      <c r="T3949" s="42">
        <f>(((I3949/60)/60)/24)+DATE(1970,1,1)</f>
        <v>42645.142870370371</v>
      </c>
    </row>
    <row r="3950" spans="1:20" customFormat="1" ht="43.5" x14ac:dyDescent="0.35">
      <c r="A3950" s="9">
        <v>3948</v>
      </c>
      <c r="B3950" s="7" t="s">
        <v>3945</v>
      </c>
      <c r="C3950" s="7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2">
        <f>E3950/D3950</f>
        <v>0</v>
      </c>
      <c r="P3950" s="22">
        <f>IF(ISERROR(E3950/L3950),0,E3950/L3950)</f>
        <v>0</v>
      </c>
      <c r="Q3950" s="1" t="s">
        <v>8344</v>
      </c>
      <c r="R3950" s="39" t="s">
        <v>8345</v>
      </c>
      <c r="S3950" s="41">
        <f>(((J3950/60)/60)/24)+DATE(1970,1,1)</f>
        <v>41829.325497685182</v>
      </c>
      <c r="T3950" s="42">
        <f>(((I3950/60)/60)/24)+DATE(1970,1,1)</f>
        <v>41889.325497685182</v>
      </c>
    </row>
    <row r="3951" spans="1:20" customFormat="1" ht="43.5" x14ac:dyDescent="0.35">
      <c r="A3951" s="9">
        <v>3949</v>
      </c>
      <c r="B3951" s="7" t="s">
        <v>3946</v>
      </c>
      <c r="C3951" s="7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2">
        <f>E3951/D3951</f>
        <v>0.15770000000000001</v>
      </c>
      <c r="P3951" s="22">
        <f>IF(ISERROR(E3951/L3951),0,E3951/L3951)</f>
        <v>49.28125</v>
      </c>
      <c r="Q3951" s="1" t="s">
        <v>8344</v>
      </c>
      <c r="R3951" s="39" t="s">
        <v>8345</v>
      </c>
      <c r="S3951" s="41">
        <f>(((J3951/60)/60)/24)+DATE(1970,1,1)</f>
        <v>42016.120613425926</v>
      </c>
      <c r="T3951" s="42">
        <f>(((I3951/60)/60)/24)+DATE(1970,1,1)</f>
        <v>42046.120613425926</v>
      </c>
    </row>
    <row r="3952" spans="1:20" customFormat="1" ht="43.5" x14ac:dyDescent="0.35">
      <c r="A3952" s="9">
        <v>3950</v>
      </c>
      <c r="B3952" s="7" t="s">
        <v>3947</v>
      </c>
      <c r="C3952" s="7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2">
        <f>E3952/D3952</f>
        <v>6.2500000000000003E-3</v>
      </c>
      <c r="P3952" s="22">
        <f>IF(ISERROR(E3952/L3952),0,E3952/L3952)</f>
        <v>25</v>
      </c>
      <c r="Q3952" s="1" t="s">
        <v>8344</v>
      </c>
      <c r="R3952" s="39" t="s">
        <v>8345</v>
      </c>
      <c r="S3952" s="41">
        <f>(((J3952/60)/60)/24)+DATE(1970,1,1)</f>
        <v>42439.702314814815</v>
      </c>
      <c r="T3952" s="42">
        <f>(((I3952/60)/60)/24)+DATE(1970,1,1)</f>
        <v>42468.774305555555</v>
      </c>
    </row>
    <row r="3953" spans="1:20" customFormat="1" ht="43.5" x14ac:dyDescent="0.35">
      <c r="A3953" s="9">
        <v>3951</v>
      </c>
      <c r="B3953" s="7" t="s">
        <v>3948</v>
      </c>
      <c r="C3953" s="7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2">
        <f>E3953/D3953</f>
        <v>5.0000000000000004E-6</v>
      </c>
      <c r="P3953" s="22">
        <f>IF(ISERROR(E3953/L3953),0,E3953/L3953)</f>
        <v>1</v>
      </c>
      <c r="Q3953" s="1" t="s">
        <v>8344</v>
      </c>
      <c r="R3953" s="39" t="s">
        <v>8345</v>
      </c>
      <c r="S3953" s="41">
        <f>(((J3953/60)/60)/24)+DATE(1970,1,1)</f>
        <v>42433.825717592597</v>
      </c>
      <c r="T3953" s="42">
        <f>(((I3953/60)/60)/24)+DATE(1970,1,1)</f>
        <v>42493.784050925926</v>
      </c>
    </row>
    <row r="3954" spans="1:20" customFormat="1" ht="43.5" x14ac:dyDescent="0.35">
      <c r="A3954" s="9">
        <v>3952</v>
      </c>
      <c r="B3954" s="7" t="s">
        <v>3949</v>
      </c>
      <c r="C3954" s="7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2">
        <f>E3954/D3954</f>
        <v>9.6153846153846159E-4</v>
      </c>
      <c r="P3954" s="22">
        <f>IF(ISERROR(E3954/L3954),0,E3954/L3954)</f>
        <v>25</v>
      </c>
      <c r="Q3954" s="1" t="s">
        <v>8344</v>
      </c>
      <c r="R3954" s="39" t="s">
        <v>8345</v>
      </c>
      <c r="S3954" s="41">
        <f>(((J3954/60)/60)/24)+DATE(1970,1,1)</f>
        <v>42243.790393518517</v>
      </c>
      <c r="T3954" s="42">
        <f>(((I3954/60)/60)/24)+DATE(1970,1,1)</f>
        <v>42303.790393518517</v>
      </c>
    </row>
    <row r="3955" spans="1:20" customFormat="1" ht="43.5" x14ac:dyDescent="0.35">
      <c r="A3955" s="9">
        <v>3953</v>
      </c>
      <c r="B3955" s="7" t="s">
        <v>3950</v>
      </c>
      <c r="C3955" s="7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2">
        <f>E3955/D3955</f>
        <v>0</v>
      </c>
      <c r="P3955" s="22">
        <f>IF(ISERROR(E3955/L3955),0,E3955/L3955)</f>
        <v>0</v>
      </c>
      <c r="Q3955" s="1" t="s">
        <v>8344</v>
      </c>
      <c r="R3955" s="39" t="s">
        <v>8345</v>
      </c>
      <c r="S3955" s="41">
        <f>(((J3955/60)/60)/24)+DATE(1970,1,1)</f>
        <v>42550.048449074078</v>
      </c>
      <c r="T3955" s="42">
        <f>(((I3955/60)/60)/24)+DATE(1970,1,1)</f>
        <v>42580.978472222225</v>
      </c>
    </row>
    <row r="3956" spans="1:20" customFormat="1" ht="43.5" x14ac:dyDescent="0.35">
      <c r="A3956" s="9">
        <v>3954</v>
      </c>
      <c r="B3956" s="7" t="s">
        <v>3951</v>
      </c>
      <c r="C3956" s="7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2">
        <f>E3956/D3956</f>
        <v>0</v>
      </c>
      <c r="P3956" s="22">
        <f>IF(ISERROR(E3956/L3956),0,E3956/L3956)</f>
        <v>0</v>
      </c>
      <c r="Q3956" s="1" t="s">
        <v>8344</v>
      </c>
      <c r="R3956" s="39" t="s">
        <v>8345</v>
      </c>
      <c r="S3956" s="41">
        <f>(((J3956/60)/60)/24)+DATE(1970,1,1)</f>
        <v>41774.651203703703</v>
      </c>
      <c r="T3956" s="42">
        <f>(((I3956/60)/60)/24)+DATE(1970,1,1)</f>
        <v>41834.651203703703</v>
      </c>
    </row>
    <row r="3957" spans="1:20" customFormat="1" ht="43.5" x14ac:dyDescent="0.35">
      <c r="A3957" s="9">
        <v>3955</v>
      </c>
      <c r="B3957" s="7" t="s">
        <v>3952</v>
      </c>
      <c r="C3957" s="7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2">
        <f>E3957/D3957</f>
        <v>0.24285714285714285</v>
      </c>
      <c r="P3957" s="22">
        <f>IF(ISERROR(E3957/L3957),0,E3957/L3957)</f>
        <v>53.125</v>
      </c>
      <c r="Q3957" s="1" t="s">
        <v>8344</v>
      </c>
      <c r="R3957" s="39" t="s">
        <v>8345</v>
      </c>
      <c r="S3957" s="41">
        <f>(((J3957/60)/60)/24)+DATE(1970,1,1)</f>
        <v>42306.848854166667</v>
      </c>
      <c r="T3957" s="42">
        <f>(((I3957/60)/60)/24)+DATE(1970,1,1)</f>
        <v>42336.890520833331</v>
      </c>
    </row>
    <row r="3958" spans="1:20" customFormat="1" ht="43.5" x14ac:dyDescent="0.35">
      <c r="A3958" s="9">
        <v>3956</v>
      </c>
      <c r="B3958" s="7" t="s">
        <v>3953</v>
      </c>
      <c r="C3958" s="7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2">
        <f>E3958/D3958</f>
        <v>0</v>
      </c>
      <c r="P3958" s="22">
        <f>IF(ISERROR(E3958/L3958),0,E3958/L3958)</f>
        <v>0</v>
      </c>
      <c r="Q3958" s="1" t="s">
        <v>8344</v>
      </c>
      <c r="R3958" s="39" t="s">
        <v>8345</v>
      </c>
      <c r="S3958" s="41">
        <f>(((J3958/60)/60)/24)+DATE(1970,1,1)</f>
        <v>42457.932025462964</v>
      </c>
      <c r="T3958" s="42">
        <f>(((I3958/60)/60)/24)+DATE(1970,1,1)</f>
        <v>42485.013888888891</v>
      </c>
    </row>
    <row r="3959" spans="1:20" customFormat="1" ht="43.5" x14ac:dyDescent="0.35">
      <c r="A3959" s="9">
        <v>3957</v>
      </c>
      <c r="B3959" s="7" t="s">
        <v>3954</v>
      </c>
      <c r="C3959" s="7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2">
        <f>E3959/D3959</f>
        <v>2.5000000000000001E-4</v>
      </c>
      <c r="P3959" s="22">
        <f>IF(ISERROR(E3959/L3959),0,E3959/L3959)</f>
        <v>7</v>
      </c>
      <c r="Q3959" s="1" t="s">
        <v>8344</v>
      </c>
      <c r="R3959" s="39" t="s">
        <v>8345</v>
      </c>
      <c r="S3959" s="41">
        <f>(((J3959/60)/60)/24)+DATE(1970,1,1)</f>
        <v>42513.976319444439</v>
      </c>
      <c r="T3959" s="42">
        <f>(((I3959/60)/60)/24)+DATE(1970,1,1)</f>
        <v>42559.976319444439</v>
      </c>
    </row>
    <row r="3960" spans="1:20" customFormat="1" ht="43.5" x14ac:dyDescent="0.35">
      <c r="A3960" s="9">
        <v>3958</v>
      </c>
      <c r="B3960" s="7" t="s">
        <v>3955</v>
      </c>
      <c r="C3960" s="7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2">
        <f>E3960/D3960</f>
        <v>0.32050000000000001</v>
      </c>
      <c r="P3960" s="22">
        <f>IF(ISERROR(E3960/L3960),0,E3960/L3960)</f>
        <v>40.0625</v>
      </c>
      <c r="Q3960" s="1" t="s">
        <v>8344</v>
      </c>
      <c r="R3960" s="39" t="s">
        <v>8345</v>
      </c>
      <c r="S3960" s="41">
        <f>(((J3960/60)/60)/24)+DATE(1970,1,1)</f>
        <v>41816.950370370374</v>
      </c>
      <c r="T3960" s="42">
        <f>(((I3960/60)/60)/24)+DATE(1970,1,1)</f>
        <v>41853.583333333336</v>
      </c>
    </row>
    <row r="3961" spans="1:20" customFormat="1" ht="43.5" x14ac:dyDescent="0.35">
      <c r="A3961" s="9">
        <v>3959</v>
      </c>
      <c r="B3961" s="7" t="s">
        <v>3956</v>
      </c>
      <c r="C3961" s="7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2">
        <f>E3961/D3961</f>
        <v>0.24333333333333335</v>
      </c>
      <c r="P3961" s="22">
        <f>IF(ISERROR(E3961/L3961),0,E3961/L3961)</f>
        <v>24.333333333333332</v>
      </c>
      <c r="Q3961" s="1" t="s">
        <v>8344</v>
      </c>
      <c r="R3961" s="39" t="s">
        <v>8345</v>
      </c>
      <c r="S3961" s="41">
        <f>(((J3961/60)/60)/24)+DATE(1970,1,1)</f>
        <v>41880.788842592592</v>
      </c>
      <c r="T3961" s="42">
        <f>(((I3961/60)/60)/24)+DATE(1970,1,1)</f>
        <v>41910.788842592592</v>
      </c>
    </row>
    <row r="3962" spans="1:20" customFormat="1" ht="43.5" x14ac:dyDescent="0.35">
      <c r="A3962" s="9">
        <v>3960</v>
      </c>
      <c r="B3962" s="7" t="s">
        <v>3957</v>
      </c>
      <c r="C3962" s="7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2">
        <f>E3962/D3962</f>
        <v>1.4999999999999999E-2</v>
      </c>
      <c r="P3962" s="22">
        <f>IF(ISERROR(E3962/L3962),0,E3962/L3962)</f>
        <v>11.25</v>
      </c>
      <c r="Q3962" s="1" t="s">
        <v>8344</v>
      </c>
      <c r="R3962" s="39" t="s">
        <v>8345</v>
      </c>
      <c r="S3962" s="41">
        <f>(((J3962/60)/60)/24)+DATE(1970,1,1)</f>
        <v>42342.845555555556</v>
      </c>
      <c r="T3962" s="42">
        <f>(((I3962/60)/60)/24)+DATE(1970,1,1)</f>
        <v>42372.845555555556</v>
      </c>
    </row>
    <row r="3963" spans="1:20" customFormat="1" ht="43.5" x14ac:dyDescent="0.35">
      <c r="A3963" s="9">
        <v>3961</v>
      </c>
      <c r="B3963" s="7" t="s">
        <v>3958</v>
      </c>
      <c r="C3963" s="7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2">
        <f>E3963/D3963</f>
        <v>4.1999999999999997E-3</v>
      </c>
      <c r="P3963" s="22">
        <f>IF(ISERROR(E3963/L3963),0,E3963/L3963)</f>
        <v>10.5</v>
      </c>
      <c r="Q3963" s="1" t="s">
        <v>8344</v>
      </c>
      <c r="R3963" s="39" t="s">
        <v>8345</v>
      </c>
      <c r="S3963" s="41">
        <f>(((J3963/60)/60)/24)+DATE(1970,1,1)</f>
        <v>41745.891319444447</v>
      </c>
      <c r="T3963" s="42">
        <f>(((I3963/60)/60)/24)+DATE(1970,1,1)</f>
        <v>41767.891319444447</v>
      </c>
    </row>
    <row r="3964" spans="1:20" customFormat="1" ht="43.5" x14ac:dyDescent="0.35">
      <c r="A3964" s="9">
        <v>3962</v>
      </c>
      <c r="B3964" s="7" t="s">
        <v>3959</v>
      </c>
      <c r="C3964" s="7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2">
        <f>E3964/D3964</f>
        <v>3.214285714285714E-2</v>
      </c>
      <c r="P3964" s="22">
        <f>IF(ISERROR(E3964/L3964),0,E3964/L3964)</f>
        <v>15</v>
      </c>
      <c r="Q3964" s="1" t="s">
        <v>8344</v>
      </c>
      <c r="R3964" s="39" t="s">
        <v>8345</v>
      </c>
      <c r="S3964" s="41">
        <f>(((J3964/60)/60)/24)+DATE(1970,1,1)</f>
        <v>42311.621458333335</v>
      </c>
      <c r="T3964" s="42">
        <f>(((I3964/60)/60)/24)+DATE(1970,1,1)</f>
        <v>42336.621458333335</v>
      </c>
    </row>
    <row r="3965" spans="1:20" customFormat="1" ht="43.5" x14ac:dyDescent="0.35">
      <c r="A3965" s="9">
        <v>3963</v>
      </c>
      <c r="B3965" s="7" t="s">
        <v>3960</v>
      </c>
      <c r="C3965" s="7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2">
        <f>E3965/D3965</f>
        <v>0</v>
      </c>
      <c r="P3965" s="22">
        <f>IF(ISERROR(E3965/L3965),0,E3965/L3965)</f>
        <v>0</v>
      </c>
      <c r="Q3965" s="1" t="s">
        <v>8344</v>
      </c>
      <c r="R3965" s="39" t="s">
        <v>8345</v>
      </c>
      <c r="S3965" s="41">
        <f>(((J3965/60)/60)/24)+DATE(1970,1,1)</f>
        <v>42296.154131944444</v>
      </c>
      <c r="T3965" s="42">
        <f>(((I3965/60)/60)/24)+DATE(1970,1,1)</f>
        <v>42326.195798611108</v>
      </c>
    </row>
    <row r="3966" spans="1:20" customFormat="1" ht="43.5" x14ac:dyDescent="0.35">
      <c r="A3966" s="9">
        <v>3964</v>
      </c>
      <c r="B3966" s="7" t="s">
        <v>3961</v>
      </c>
      <c r="C3966" s="7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2">
        <f>E3966/D3966</f>
        <v>6.3E-2</v>
      </c>
      <c r="P3966" s="22">
        <f>IF(ISERROR(E3966/L3966),0,E3966/L3966)</f>
        <v>42</v>
      </c>
      <c r="Q3966" s="1" t="s">
        <v>8344</v>
      </c>
      <c r="R3966" s="39" t="s">
        <v>8345</v>
      </c>
      <c r="S3966" s="41">
        <f>(((J3966/60)/60)/24)+DATE(1970,1,1)</f>
        <v>42053.722060185188</v>
      </c>
      <c r="T3966" s="42">
        <f>(((I3966/60)/60)/24)+DATE(1970,1,1)</f>
        <v>42113.680393518516</v>
      </c>
    </row>
    <row r="3967" spans="1:20" customFormat="1" ht="43.5" x14ac:dyDescent="0.35">
      <c r="A3967" s="9">
        <v>3965</v>
      </c>
      <c r="B3967" s="7" t="s">
        <v>3962</v>
      </c>
      <c r="C3967" s="7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2">
        <f>E3967/D3967</f>
        <v>0.14249999999999999</v>
      </c>
      <c r="P3967" s="22">
        <f>IF(ISERROR(E3967/L3967),0,E3967/L3967)</f>
        <v>71.25</v>
      </c>
      <c r="Q3967" s="1" t="s">
        <v>8344</v>
      </c>
      <c r="R3967" s="39" t="s">
        <v>8345</v>
      </c>
      <c r="S3967" s="41">
        <f>(((J3967/60)/60)/24)+DATE(1970,1,1)</f>
        <v>42414.235879629632</v>
      </c>
      <c r="T3967" s="42">
        <f>(((I3967/60)/60)/24)+DATE(1970,1,1)</f>
        <v>42474.194212962961</v>
      </c>
    </row>
    <row r="3968" spans="1:20" customFormat="1" ht="43.5" x14ac:dyDescent="0.35">
      <c r="A3968" s="9">
        <v>3966</v>
      </c>
      <c r="B3968" s="7" t="s">
        <v>3963</v>
      </c>
      <c r="C3968" s="7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2">
        <f>E3968/D3968</f>
        <v>6.0000000000000001E-3</v>
      </c>
      <c r="P3968" s="22">
        <f>IF(ISERROR(E3968/L3968),0,E3968/L3968)</f>
        <v>22.5</v>
      </c>
      <c r="Q3968" s="1" t="s">
        <v>8344</v>
      </c>
      <c r="R3968" s="39" t="s">
        <v>8345</v>
      </c>
      <c r="S3968" s="41">
        <f>(((J3968/60)/60)/24)+DATE(1970,1,1)</f>
        <v>41801.711550925924</v>
      </c>
      <c r="T3968" s="42">
        <f>(((I3968/60)/60)/24)+DATE(1970,1,1)</f>
        <v>41844.124305555553</v>
      </c>
    </row>
    <row r="3969" spans="1:20" customFormat="1" ht="43.5" x14ac:dyDescent="0.35">
      <c r="A3969" s="9">
        <v>3967</v>
      </c>
      <c r="B3969" s="7" t="s">
        <v>3964</v>
      </c>
      <c r="C3969" s="7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2">
        <f>E3969/D3969</f>
        <v>0.2411764705882353</v>
      </c>
      <c r="P3969" s="22">
        <f>IF(ISERROR(E3969/L3969),0,E3969/L3969)</f>
        <v>41</v>
      </c>
      <c r="Q3969" s="1" t="s">
        <v>8344</v>
      </c>
      <c r="R3969" s="39" t="s">
        <v>8345</v>
      </c>
      <c r="S3969" s="41">
        <f>(((J3969/60)/60)/24)+DATE(1970,1,1)</f>
        <v>42770.290590277778</v>
      </c>
      <c r="T3969" s="42">
        <f>(((I3969/60)/60)/24)+DATE(1970,1,1)</f>
        <v>42800.290590277778</v>
      </c>
    </row>
    <row r="3970" spans="1:20" customFormat="1" ht="43.5" x14ac:dyDescent="0.35">
      <c r="A3970" s="9">
        <v>3968</v>
      </c>
      <c r="B3970" s="7" t="s">
        <v>3965</v>
      </c>
      <c r="C3970" s="7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2">
        <f>E3970/D3970</f>
        <v>0.10539999999999999</v>
      </c>
      <c r="P3970" s="22">
        <f>IF(ISERROR(E3970/L3970),0,E3970/L3970)</f>
        <v>47.909090909090907</v>
      </c>
      <c r="Q3970" s="1" t="s">
        <v>8344</v>
      </c>
      <c r="R3970" s="39" t="s">
        <v>8345</v>
      </c>
      <c r="S3970" s="41">
        <f>(((J3970/60)/60)/24)+DATE(1970,1,1)</f>
        <v>42452.815659722226</v>
      </c>
      <c r="T3970" s="42">
        <f>(((I3970/60)/60)/24)+DATE(1970,1,1)</f>
        <v>42512.815659722226</v>
      </c>
    </row>
    <row r="3971" spans="1:20" customFormat="1" ht="43.5" x14ac:dyDescent="0.35">
      <c r="A3971" s="9">
        <v>3969</v>
      </c>
      <c r="B3971" s="7" t="s">
        <v>3966</v>
      </c>
      <c r="C3971" s="7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2">
        <f>E3971/D3971</f>
        <v>7.4690265486725665E-2</v>
      </c>
      <c r="P3971" s="22">
        <f>IF(ISERROR(E3971/L3971),0,E3971/L3971)</f>
        <v>35.166666666666664</v>
      </c>
      <c r="Q3971" s="1" t="s">
        <v>8344</v>
      </c>
      <c r="R3971" s="39" t="s">
        <v>8345</v>
      </c>
      <c r="S3971" s="41">
        <f>(((J3971/60)/60)/24)+DATE(1970,1,1)</f>
        <v>42601.854699074072</v>
      </c>
      <c r="T3971" s="42">
        <f>(((I3971/60)/60)/24)+DATE(1970,1,1)</f>
        <v>42611.163194444445</v>
      </c>
    </row>
    <row r="3972" spans="1:20" customFormat="1" ht="43.5" x14ac:dyDescent="0.35">
      <c r="A3972" s="9">
        <v>3970</v>
      </c>
      <c r="B3972" s="7" t="s">
        <v>3967</v>
      </c>
      <c r="C3972" s="7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2">
        <f>E3972/D3972</f>
        <v>7.3333333333333334E-4</v>
      </c>
      <c r="P3972" s="22">
        <f>IF(ISERROR(E3972/L3972),0,E3972/L3972)</f>
        <v>5.5</v>
      </c>
      <c r="Q3972" s="1" t="s">
        <v>8344</v>
      </c>
      <c r="R3972" s="39" t="s">
        <v>8345</v>
      </c>
      <c r="S3972" s="41">
        <f>(((J3972/60)/60)/24)+DATE(1970,1,1)</f>
        <v>42447.863553240735</v>
      </c>
      <c r="T3972" s="42">
        <f>(((I3972/60)/60)/24)+DATE(1970,1,1)</f>
        <v>42477.863553240735</v>
      </c>
    </row>
    <row r="3973" spans="1:20" customFormat="1" ht="43.5" x14ac:dyDescent="0.35">
      <c r="A3973" s="9">
        <v>3971</v>
      </c>
      <c r="B3973" s="7" t="s">
        <v>3968</v>
      </c>
      <c r="C3973" s="7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2">
        <f>E3973/D3973</f>
        <v>9.7142857142857135E-3</v>
      </c>
      <c r="P3973" s="22">
        <f>IF(ISERROR(E3973/L3973),0,E3973/L3973)</f>
        <v>22.666666666666668</v>
      </c>
      <c r="Q3973" s="1" t="s">
        <v>8344</v>
      </c>
      <c r="R3973" s="39" t="s">
        <v>8345</v>
      </c>
      <c r="S3973" s="41">
        <f>(((J3973/60)/60)/24)+DATE(1970,1,1)</f>
        <v>41811.536180555559</v>
      </c>
      <c r="T3973" s="42">
        <f>(((I3973/60)/60)/24)+DATE(1970,1,1)</f>
        <v>41841.536180555559</v>
      </c>
    </row>
    <row r="3974" spans="1:20" customFormat="1" ht="29" x14ac:dyDescent="0.35">
      <c r="A3974" s="9">
        <v>3972</v>
      </c>
      <c r="B3974" s="7" t="s">
        <v>3969</v>
      </c>
      <c r="C3974" s="7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2">
        <f>E3974/D3974</f>
        <v>0.21099999999999999</v>
      </c>
      <c r="P3974" s="22">
        <f>IF(ISERROR(E3974/L3974),0,E3974/L3974)</f>
        <v>26.375</v>
      </c>
      <c r="Q3974" s="1" t="s">
        <v>8344</v>
      </c>
      <c r="R3974" s="39" t="s">
        <v>8345</v>
      </c>
      <c r="S3974" s="41">
        <f>(((J3974/60)/60)/24)+DATE(1970,1,1)</f>
        <v>41981.067523148144</v>
      </c>
      <c r="T3974" s="42">
        <f>(((I3974/60)/60)/24)+DATE(1970,1,1)</f>
        <v>42041.067523148144</v>
      </c>
    </row>
    <row r="3975" spans="1:20" customFormat="1" ht="43.5" x14ac:dyDescent="0.35">
      <c r="A3975" s="9">
        <v>3973</v>
      </c>
      <c r="B3975" s="7" t="s">
        <v>3970</v>
      </c>
      <c r="C3975" s="7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2">
        <f>E3975/D3975</f>
        <v>0.78100000000000003</v>
      </c>
      <c r="P3975" s="22">
        <f>IF(ISERROR(E3975/L3975),0,E3975/L3975)</f>
        <v>105.54054054054055</v>
      </c>
      <c r="Q3975" s="1" t="s">
        <v>8344</v>
      </c>
      <c r="R3975" s="39" t="s">
        <v>8345</v>
      </c>
      <c r="S3975" s="41">
        <f>(((J3975/60)/60)/24)+DATE(1970,1,1)</f>
        <v>42469.68414351852</v>
      </c>
      <c r="T3975" s="42">
        <f>(((I3975/60)/60)/24)+DATE(1970,1,1)</f>
        <v>42499.166666666672</v>
      </c>
    </row>
    <row r="3976" spans="1:20" customFormat="1" ht="43.5" x14ac:dyDescent="0.35">
      <c r="A3976" s="9">
        <v>3974</v>
      </c>
      <c r="B3976" s="7" t="s">
        <v>3971</v>
      </c>
      <c r="C3976" s="7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2">
        <f>E3976/D3976</f>
        <v>0.32</v>
      </c>
      <c r="P3976" s="22">
        <f>IF(ISERROR(E3976/L3976),0,E3976/L3976)</f>
        <v>29.09090909090909</v>
      </c>
      <c r="Q3976" s="1" t="s">
        <v>8344</v>
      </c>
      <c r="R3976" s="39" t="s">
        <v>8345</v>
      </c>
      <c r="S3976" s="41">
        <f>(((J3976/60)/60)/24)+DATE(1970,1,1)</f>
        <v>42493.546851851846</v>
      </c>
      <c r="T3976" s="42">
        <f>(((I3976/60)/60)/24)+DATE(1970,1,1)</f>
        <v>42523.546851851846</v>
      </c>
    </row>
    <row r="3977" spans="1:20" customFormat="1" ht="43.5" x14ac:dyDescent="0.35">
      <c r="A3977" s="9">
        <v>3975</v>
      </c>
      <c r="B3977" s="7" t="s">
        <v>3972</v>
      </c>
      <c r="C3977" s="7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2">
        <f>E3977/D3977</f>
        <v>0</v>
      </c>
      <c r="P3977" s="22">
        <f>IF(ISERROR(E3977/L3977),0,E3977/L3977)</f>
        <v>0</v>
      </c>
      <c r="Q3977" s="1" t="s">
        <v>8344</v>
      </c>
      <c r="R3977" s="39" t="s">
        <v>8345</v>
      </c>
      <c r="S3977" s="41">
        <f>(((J3977/60)/60)/24)+DATE(1970,1,1)</f>
        <v>42534.866875</v>
      </c>
      <c r="T3977" s="42">
        <f>(((I3977/60)/60)/24)+DATE(1970,1,1)</f>
        <v>42564.866875</v>
      </c>
    </row>
    <row r="3978" spans="1:20" customFormat="1" ht="43.5" x14ac:dyDescent="0.35">
      <c r="A3978" s="9">
        <v>3976</v>
      </c>
      <c r="B3978" s="7" t="s">
        <v>3973</v>
      </c>
      <c r="C3978" s="7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2">
        <f>E3978/D3978</f>
        <v>0.47692307692307695</v>
      </c>
      <c r="P3978" s="22">
        <f>IF(ISERROR(E3978/L3978),0,E3978/L3978)</f>
        <v>62</v>
      </c>
      <c r="Q3978" s="1" t="s">
        <v>8344</v>
      </c>
      <c r="R3978" s="39" t="s">
        <v>8345</v>
      </c>
      <c r="S3978" s="41">
        <f>(((J3978/60)/60)/24)+DATE(1970,1,1)</f>
        <v>41830.858344907407</v>
      </c>
      <c r="T3978" s="42">
        <f>(((I3978/60)/60)/24)+DATE(1970,1,1)</f>
        <v>41852.291666666664</v>
      </c>
    </row>
    <row r="3979" spans="1:20" customFormat="1" ht="43.5" x14ac:dyDescent="0.35">
      <c r="A3979" s="9">
        <v>3977</v>
      </c>
      <c r="B3979" s="7" t="s">
        <v>3974</v>
      </c>
      <c r="C3979" s="7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2">
        <f>E3979/D3979</f>
        <v>1.4500000000000001E-2</v>
      </c>
      <c r="P3979" s="22">
        <f>IF(ISERROR(E3979/L3979),0,E3979/L3979)</f>
        <v>217.5</v>
      </c>
      <c r="Q3979" s="1" t="s">
        <v>8344</v>
      </c>
      <c r="R3979" s="39" t="s">
        <v>8345</v>
      </c>
      <c r="S3979" s="41">
        <f>(((J3979/60)/60)/24)+DATE(1970,1,1)</f>
        <v>42543.788564814815</v>
      </c>
      <c r="T3979" s="42">
        <f>(((I3979/60)/60)/24)+DATE(1970,1,1)</f>
        <v>42573.788564814815</v>
      </c>
    </row>
    <row r="3980" spans="1:20" customFormat="1" ht="43.5" x14ac:dyDescent="0.35">
      <c r="A3980" s="9">
        <v>3978</v>
      </c>
      <c r="B3980" s="7" t="s">
        <v>3975</v>
      </c>
      <c r="C3980" s="7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2">
        <f>E3980/D3980</f>
        <v>0.107</v>
      </c>
      <c r="P3980" s="22">
        <f>IF(ISERROR(E3980/L3980),0,E3980/L3980)</f>
        <v>26.75</v>
      </c>
      <c r="Q3980" s="1" t="s">
        <v>8344</v>
      </c>
      <c r="R3980" s="39" t="s">
        <v>8345</v>
      </c>
      <c r="S3980" s="41">
        <f>(((J3980/60)/60)/24)+DATE(1970,1,1)</f>
        <v>41975.642974537041</v>
      </c>
      <c r="T3980" s="42">
        <f>(((I3980/60)/60)/24)+DATE(1970,1,1)</f>
        <v>42035.642974537041</v>
      </c>
    </row>
    <row r="3981" spans="1:20" customFormat="1" ht="43.5" x14ac:dyDescent="0.35">
      <c r="A3981" s="9">
        <v>3979</v>
      </c>
      <c r="B3981" s="7" t="s">
        <v>3976</v>
      </c>
      <c r="C3981" s="7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2">
        <f>E3981/D3981</f>
        <v>1.8333333333333333E-2</v>
      </c>
      <c r="P3981" s="22">
        <f>IF(ISERROR(E3981/L3981),0,E3981/L3981)</f>
        <v>18.333333333333332</v>
      </c>
      <c r="Q3981" s="1" t="s">
        <v>8344</v>
      </c>
      <c r="R3981" s="39" t="s">
        <v>8345</v>
      </c>
      <c r="S3981" s="41">
        <f>(((J3981/60)/60)/24)+DATE(1970,1,1)</f>
        <v>42069.903437500005</v>
      </c>
      <c r="T3981" s="42">
        <f>(((I3981/60)/60)/24)+DATE(1970,1,1)</f>
        <v>42092.833333333328</v>
      </c>
    </row>
    <row r="3982" spans="1:20" customFormat="1" ht="43.5" x14ac:dyDescent="0.35">
      <c r="A3982" s="9">
        <v>3980</v>
      </c>
      <c r="B3982" s="7" t="s">
        <v>3977</v>
      </c>
      <c r="C3982" s="7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2">
        <f>E3982/D3982</f>
        <v>0.18</v>
      </c>
      <c r="P3982" s="22">
        <f>IF(ISERROR(E3982/L3982),0,E3982/L3982)</f>
        <v>64.285714285714292</v>
      </c>
      <c r="Q3982" s="1" t="s">
        <v>8344</v>
      </c>
      <c r="R3982" s="39" t="s">
        <v>8345</v>
      </c>
      <c r="S3982" s="41">
        <f>(((J3982/60)/60)/24)+DATE(1970,1,1)</f>
        <v>41795.598923611113</v>
      </c>
      <c r="T3982" s="42">
        <f>(((I3982/60)/60)/24)+DATE(1970,1,1)</f>
        <v>41825.598923611113</v>
      </c>
    </row>
    <row r="3983" spans="1:20" customFormat="1" ht="29" x14ac:dyDescent="0.35">
      <c r="A3983" s="9">
        <v>3981</v>
      </c>
      <c r="B3983" s="7" t="s">
        <v>3358</v>
      </c>
      <c r="C3983" s="7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2">
        <f>E3983/D3983</f>
        <v>4.0833333333333333E-2</v>
      </c>
      <c r="P3983" s="22">
        <f>IF(ISERROR(E3983/L3983),0,E3983/L3983)</f>
        <v>175</v>
      </c>
      <c r="Q3983" s="1" t="s">
        <v>8344</v>
      </c>
      <c r="R3983" s="39" t="s">
        <v>8345</v>
      </c>
      <c r="S3983" s="41">
        <f>(((J3983/60)/60)/24)+DATE(1970,1,1)</f>
        <v>42508.179965277777</v>
      </c>
      <c r="T3983" s="42">
        <f>(((I3983/60)/60)/24)+DATE(1970,1,1)</f>
        <v>42568.179965277777</v>
      </c>
    </row>
    <row r="3984" spans="1:20" customFormat="1" ht="43.5" x14ac:dyDescent="0.35">
      <c r="A3984" s="9">
        <v>3982</v>
      </c>
      <c r="B3984" s="7" t="s">
        <v>3978</v>
      </c>
      <c r="C3984" s="7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2">
        <f>E3984/D3984</f>
        <v>0.2</v>
      </c>
      <c r="P3984" s="22">
        <f>IF(ISERROR(E3984/L3984),0,E3984/L3984)</f>
        <v>34</v>
      </c>
      <c r="Q3984" s="1" t="s">
        <v>8344</v>
      </c>
      <c r="R3984" s="39" t="s">
        <v>8345</v>
      </c>
      <c r="S3984" s="41">
        <f>(((J3984/60)/60)/24)+DATE(1970,1,1)</f>
        <v>42132.809953703705</v>
      </c>
      <c r="T3984" s="42">
        <f>(((I3984/60)/60)/24)+DATE(1970,1,1)</f>
        <v>42192.809953703705</v>
      </c>
    </row>
    <row r="3985" spans="1:20" customFormat="1" ht="43.5" x14ac:dyDescent="0.35">
      <c r="A3985" s="9">
        <v>3983</v>
      </c>
      <c r="B3985" s="7" t="s">
        <v>3979</v>
      </c>
      <c r="C3985" s="7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2">
        <f>E3985/D3985</f>
        <v>0.34802513464991025</v>
      </c>
      <c r="P3985" s="22">
        <f>IF(ISERROR(E3985/L3985),0,E3985/L3985)</f>
        <v>84.282608695652172</v>
      </c>
      <c r="Q3985" s="1" t="s">
        <v>8344</v>
      </c>
      <c r="R3985" s="39" t="s">
        <v>8345</v>
      </c>
      <c r="S3985" s="41">
        <f>(((J3985/60)/60)/24)+DATE(1970,1,1)</f>
        <v>41747.86986111111</v>
      </c>
      <c r="T3985" s="42">
        <f>(((I3985/60)/60)/24)+DATE(1970,1,1)</f>
        <v>41779.290972222225</v>
      </c>
    </row>
    <row r="3986" spans="1:20" customFormat="1" ht="43.5" x14ac:dyDescent="0.35">
      <c r="A3986" s="9">
        <v>3984</v>
      </c>
      <c r="B3986" s="7" t="s">
        <v>3980</v>
      </c>
      <c r="C3986" s="7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2">
        <f>E3986/D3986</f>
        <v>6.3333333333333339E-2</v>
      </c>
      <c r="P3986" s="22">
        <f>IF(ISERROR(E3986/L3986),0,E3986/L3986)</f>
        <v>9.5</v>
      </c>
      <c r="Q3986" s="1" t="s">
        <v>8344</v>
      </c>
      <c r="R3986" s="39" t="s">
        <v>8345</v>
      </c>
      <c r="S3986" s="41">
        <f>(((J3986/60)/60)/24)+DATE(1970,1,1)</f>
        <v>41920.963472222218</v>
      </c>
      <c r="T3986" s="42">
        <f>(((I3986/60)/60)/24)+DATE(1970,1,1)</f>
        <v>41951</v>
      </c>
    </row>
    <row r="3987" spans="1:20" customFormat="1" ht="43.5" x14ac:dyDescent="0.35">
      <c r="A3987" s="9">
        <v>3985</v>
      </c>
      <c r="B3987" s="7" t="s">
        <v>3981</v>
      </c>
      <c r="C3987" s="7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2">
        <f>E3987/D3987</f>
        <v>0.32050000000000001</v>
      </c>
      <c r="P3987" s="22">
        <f>IF(ISERROR(E3987/L3987),0,E3987/L3987)</f>
        <v>33.736842105263158</v>
      </c>
      <c r="Q3987" s="1" t="s">
        <v>8344</v>
      </c>
      <c r="R3987" s="39" t="s">
        <v>8345</v>
      </c>
      <c r="S3987" s="41">
        <f>(((J3987/60)/60)/24)+DATE(1970,1,1)</f>
        <v>42399.707407407404</v>
      </c>
      <c r="T3987" s="42">
        <f>(((I3987/60)/60)/24)+DATE(1970,1,1)</f>
        <v>42420.878472222219</v>
      </c>
    </row>
    <row r="3988" spans="1:20" customFormat="1" ht="43.5" x14ac:dyDescent="0.35">
      <c r="A3988" s="9">
        <v>3986</v>
      </c>
      <c r="B3988" s="7" t="s">
        <v>3982</v>
      </c>
      <c r="C3988" s="7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2">
        <f>E3988/D3988</f>
        <v>9.7600000000000006E-2</v>
      </c>
      <c r="P3988" s="22">
        <f>IF(ISERROR(E3988/L3988),0,E3988/L3988)</f>
        <v>37.53846153846154</v>
      </c>
      <c r="Q3988" s="1" t="s">
        <v>8344</v>
      </c>
      <c r="R3988" s="39" t="s">
        <v>8345</v>
      </c>
      <c r="S3988" s="41">
        <f>(((J3988/60)/60)/24)+DATE(1970,1,1)</f>
        <v>42467.548541666663</v>
      </c>
      <c r="T3988" s="42">
        <f>(((I3988/60)/60)/24)+DATE(1970,1,1)</f>
        <v>42496.544444444444</v>
      </c>
    </row>
    <row r="3989" spans="1:20" customFormat="1" ht="43.5" x14ac:dyDescent="0.35">
      <c r="A3989" s="9">
        <v>3987</v>
      </c>
      <c r="B3989" s="7" t="s">
        <v>3983</v>
      </c>
      <c r="C3989" s="7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2">
        <f>E3989/D3989</f>
        <v>0.3775</v>
      </c>
      <c r="P3989" s="22">
        <f>IF(ISERROR(E3989/L3989),0,E3989/L3989)</f>
        <v>11.615384615384615</v>
      </c>
      <c r="Q3989" s="1" t="s">
        <v>8344</v>
      </c>
      <c r="R3989" s="39" t="s">
        <v>8345</v>
      </c>
      <c r="S3989" s="41">
        <f>(((J3989/60)/60)/24)+DATE(1970,1,1)</f>
        <v>41765.92465277778</v>
      </c>
      <c r="T3989" s="42">
        <f>(((I3989/60)/60)/24)+DATE(1970,1,1)</f>
        <v>41775.92465277778</v>
      </c>
    </row>
    <row r="3990" spans="1:20" customFormat="1" ht="29" x14ac:dyDescent="0.35">
      <c r="A3990" s="9">
        <v>3988</v>
      </c>
      <c r="B3990" s="7" t="s">
        <v>3984</v>
      </c>
      <c r="C3990" s="7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2">
        <f>E3990/D3990</f>
        <v>2.1333333333333333E-2</v>
      </c>
      <c r="P3990" s="22">
        <f>IF(ISERROR(E3990/L3990),0,E3990/L3990)</f>
        <v>8</v>
      </c>
      <c r="Q3990" s="1" t="s">
        <v>8344</v>
      </c>
      <c r="R3990" s="39" t="s">
        <v>8345</v>
      </c>
      <c r="S3990" s="41">
        <f>(((J3990/60)/60)/24)+DATE(1970,1,1)</f>
        <v>42230.08116898148</v>
      </c>
      <c r="T3990" s="42">
        <f>(((I3990/60)/60)/24)+DATE(1970,1,1)</f>
        <v>42245.08116898148</v>
      </c>
    </row>
    <row r="3991" spans="1:20" customFormat="1" ht="43.5" x14ac:dyDescent="0.35">
      <c r="A3991" s="9">
        <v>3989</v>
      </c>
      <c r="B3991" s="7" t="s">
        <v>3985</v>
      </c>
      <c r="C3991" s="7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2">
        <f>E3991/D3991</f>
        <v>0</v>
      </c>
      <c r="P3991" s="22">
        <f>IF(ISERROR(E3991/L3991),0,E3991/L3991)</f>
        <v>0</v>
      </c>
      <c r="Q3991" s="1" t="s">
        <v>8344</v>
      </c>
      <c r="R3991" s="39" t="s">
        <v>8345</v>
      </c>
      <c r="S3991" s="41">
        <f>(((J3991/60)/60)/24)+DATE(1970,1,1)</f>
        <v>42286.749780092592</v>
      </c>
      <c r="T3991" s="42">
        <f>(((I3991/60)/60)/24)+DATE(1970,1,1)</f>
        <v>42316.791446759264</v>
      </c>
    </row>
    <row r="3992" spans="1:20" customFormat="1" ht="43.5" x14ac:dyDescent="0.35">
      <c r="A3992" s="9">
        <v>3990</v>
      </c>
      <c r="B3992" s="7" t="s">
        <v>3986</v>
      </c>
      <c r="C3992" s="7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2">
        <f>E3992/D3992</f>
        <v>4.1818181818181817E-2</v>
      </c>
      <c r="P3992" s="22">
        <f>IF(ISERROR(E3992/L3992),0,E3992/L3992)</f>
        <v>23</v>
      </c>
      <c r="Q3992" s="1" t="s">
        <v>8344</v>
      </c>
      <c r="R3992" s="39" t="s">
        <v>8345</v>
      </c>
      <c r="S3992" s="41">
        <f>(((J3992/60)/60)/24)+DATE(1970,1,1)</f>
        <v>42401.672372685185</v>
      </c>
      <c r="T3992" s="42">
        <f>(((I3992/60)/60)/24)+DATE(1970,1,1)</f>
        <v>42431.672372685185</v>
      </c>
    </row>
    <row r="3993" spans="1:20" customFormat="1" ht="29" x14ac:dyDescent="0.35">
      <c r="A3993" s="9">
        <v>3991</v>
      </c>
      <c r="B3993" s="7" t="s">
        <v>3987</v>
      </c>
      <c r="C3993" s="7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2">
        <f>E3993/D3993</f>
        <v>0.2</v>
      </c>
      <c r="P3993" s="22">
        <f>IF(ISERROR(E3993/L3993),0,E3993/L3993)</f>
        <v>100</v>
      </c>
      <c r="Q3993" s="1" t="s">
        <v>8344</v>
      </c>
      <c r="R3993" s="39" t="s">
        <v>8345</v>
      </c>
      <c r="S3993" s="41">
        <f>(((J3993/60)/60)/24)+DATE(1970,1,1)</f>
        <v>42125.644467592589</v>
      </c>
      <c r="T3993" s="42">
        <f>(((I3993/60)/60)/24)+DATE(1970,1,1)</f>
        <v>42155.644467592589</v>
      </c>
    </row>
    <row r="3994" spans="1:20" customFormat="1" ht="29" x14ac:dyDescent="0.35">
      <c r="A3994" s="9">
        <v>3992</v>
      </c>
      <c r="B3994" s="7" t="s">
        <v>3988</v>
      </c>
      <c r="C3994" s="7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2">
        <f>E3994/D3994</f>
        <v>5.4100000000000002E-2</v>
      </c>
      <c r="P3994" s="22">
        <f>IF(ISERROR(E3994/L3994),0,E3994/L3994)</f>
        <v>60.111111111111114</v>
      </c>
      <c r="Q3994" s="1" t="s">
        <v>8344</v>
      </c>
      <c r="R3994" s="39" t="s">
        <v>8345</v>
      </c>
      <c r="S3994" s="41">
        <f>(((J3994/60)/60)/24)+DATE(1970,1,1)</f>
        <v>42289.94049768518</v>
      </c>
      <c r="T3994" s="42">
        <f>(((I3994/60)/60)/24)+DATE(1970,1,1)</f>
        <v>42349.982164351852</v>
      </c>
    </row>
    <row r="3995" spans="1:20" customFormat="1" ht="43.5" x14ac:dyDescent="0.35">
      <c r="A3995" s="9">
        <v>3993</v>
      </c>
      <c r="B3995" s="7" t="s">
        <v>3989</v>
      </c>
      <c r="C3995" s="7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2">
        <f>E3995/D3995</f>
        <v>6.0000000000000002E-5</v>
      </c>
      <c r="P3995" s="22">
        <f>IF(ISERROR(E3995/L3995),0,E3995/L3995)</f>
        <v>3</v>
      </c>
      <c r="Q3995" s="1" t="s">
        <v>8344</v>
      </c>
      <c r="R3995" s="39" t="s">
        <v>8345</v>
      </c>
      <c r="S3995" s="41">
        <f>(((J3995/60)/60)/24)+DATE(1970,1,1)</f>
        <v>42107.864722222221</v>
      </c>
      <c r="T3995" s="42">
        <f>(((I3995/60)/60)/24)+DATE(1970,1,1)</f>
        <v>42137.864722222221</v>
      </c>
    </row>
    <row r="3996" spans="1:20" customFormat="1" ht="29" x14ac:dyDescent="0.35">
      <c r="A3996" s="9">
        <v>3994</v>
      </c>
      <c r="B3996" s="7" t="s">
        <v>3990</v>
      </c>
      <c r="C3996" s="7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2">
        <f>E3996/D3996</f>
        <v>2.5000000000000001E-3</v>
      </c>
      <c r="P3996" s="22">
        <f>IF(ISERROR(E3996/L3996),0,E3996/L3996)</f>
        <v>5</v>
      </c>
      <c r="Q3996" s="1" t="s">
        <v>8344</v>
      </c>
      <c r="R3996" s="39" t="s">
        <v>8345</v>
      </c>
      <c r="S3996" s="41">
        <f>(((J3996/60)/60)/24)+DATE(1970,1,1)</f>
        <v>41809.389930555553</v>
      </c>
      <c r="T3996" s="42">
        <f>(((I3996/60)/60)/24)+DATE(1970,1,1)</f>
        <v>41839.389930555553</v>
      </c>
    </row>
    <row r="3997" spans="1:20" customFormat="1" ht="43.5" x14ac:dyDescent="0.35">
      <c r="A3997" s="9">
        <v>3995</v>
      </c>
      <c r="B3997" s="7" t="s">
        <v>3991</v>
      </c>
      <c r="C3997" s="7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2">
        <f>E3997/D3997</f>
        <v>0.35</v>
      </c>
      <c r="P3997" s="22">
        <f>IF(ISERROR(E3997/L3997),0,E3997/L3997)</f>
        <v>17.5</v>
      </c>
      <c r="Q3997" s="1" t="s">
        <v>8344</v>
      </c>
      <c r="R3997" s="39" t="s">
        <v>8345</v>
      </c>
      <c r="S3997" s="41">
        <f>(((J3997/60)/60)/24)+DATE(1970,1,1)</f>
        <v>42019.683761574073</v>
      </c>
      <c r="T3997" s="42">
        <f>(((I3997/60)/60)/24)+DATE(1970,1,1)</f>
        <v>42049.477083333331</v>
      </c>
    </row>
    <row r="3998" spans="1:20" customFormat="1" ht="43.5" x14ac:dyDescent="0.35">
      <c r="A3998" s="9">
        <v>3996</v>
      </c>
      <c r="B3998" s="7" t="s">
        <v>3992</v>
      </c>
      <c r="C3998" s="7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2">
        <f>E3998/D3998</f>
        <v>0.16566666666666666</v>
      </c>
      <c r="P3998" s="22">
        <f>IF(ISERROR(E3998/L3998),0,E3998/L3998)</f>
        <v>29.235294117647058</v>
      </c>
      <c r="Q3998" s="1" t="s">
        <v>8344</v>
      </c>
      <c r="R3998" s="39" t="s">
        <v>8345</v>
      </c>
      <c r="S3998" s="41">
        <f>(((J3998/60)/60)/24)+DATE(1970,1,1)</f>
        <v>41950.26694444444</v>
      </c>
      <c r="T3998" s="42">
        <f>(((I3998/60)/60)/24)+DATE(1970,1,1)</f>
        <v>41963.669444444444</v>
      </c>
    </row>
    <row r="3999" spans="1:20" customFormat="1" ht="43.5" x14ac:dyDescent="0.35">
      <c r="A3999" s="9">
        <v>3997</v>
      </c>
      <c r="B3999" s="7" t="s">
        <v>3993</v>
      </c>
      <c r="C3999" s="7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2">
        <f>E3999/D3999</f>
        <v>0</v>
      </c>
      <c r="P3999" s="22">
        <f>IF(ISERROR(E3999/L3999),0,E3999/L3999)</f>
        <v>0</v>
      </c>
      <c r="Q3999" s="1" t="s">
        <v>8344</v>
      </c>
      <c r="R3999" s="39" t="s">
        <v>8345</v>
      </c>
      <c r="S3999" s="41">
        <f>(((J3999/60)/60)/24)+DATE(1970,1,1)</f>
        <v>42069.391446759255</v>
      </c>
      <c r="T3999" s="42">
        <f>(((I3999/60)/60)/24)+DATE(1970,1,1)</f>
        <v>42099.349780092598</v>
      </c>
    </row>
    <row r="4000" spans="1:20" customFormat="1" ht="43.5" x14ac:dyDescent="0.35">
      <c r="A4000" s="9">
        <v>3998</v>
      </c>
      <c r="B4000" s="7" t="s">
        <v>3994</v>
      </c>
      <c r="C4000" s="7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2">
        <f>E4000/D4000</f>
        <v>0.57199999999999995</v>
      </c>
      <c r="P4000" s="22">
        <f>IF(ISERROR(E4000/L4000),0,E4000/L4000)</f>
        <v>59.583333333333336</v>
      </c>
      <c r="Q4000" s="1" t="s">
        <v>8344</v>
      </c>
      <c r="R4000" s="39" t="s">
        <v>8345</v>
      </c>
      <c r="S4000" s="41">
        <f>(((J4000/60)/60)/24)+DATE(1970,1,1)</f>
        <v>42061.963263888887</v>
      </c>
      <c r="T4000" s="42">
        <f>(((I4000/60)/60)/24)+DATE(1970,1,1)</f>
        <v>42091.921597222223</v>
      </c>
    </row>
    <row r="4001" spans="1:20" customFormat="1" ht="43.5" x14ac:dyDescent="0.35">
      <c r="A4001" s="9">
        <v>3999</v>
      </c>
      <c r="B4001" s="7" t="s">
        <v>3995</v>
      </c>
      <c r="C4001" s="7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2">
        <f>E4001/D4001</f>
        <v>0.16514285714285715</v>
      </c>
      <c r="P4001" s="22">
        <f>IF(ISERROR(E4001/L4001),0,E4001/L4001)</f>
        <v>82.571428571428569</v>
      </c>
      <c r="Q4001" s="1" t="s">
        <v>8344</v>
      </c>
      <c r="R4001" s="39" t="s">
        <v>8345</v>
      </c>
      <c r="S4001" s="41">
        <f>(((J4001/60)/60)/24)+DATE(1970,1,1)</f>
        <v>41842.828680555554</v>
      </c>
      <c r="T4001" s="42">
        <f>(((I4001/60)/60)/24)+DATE(1970,1,1)</f>
        <v>41882.827650462961</v>
      </c>
    </row>
    <row r="4002" spans="1:20" customFormat="1" x14ac:dyDescent="0.35">
      <c r="A4002" s="9">
        <v>4000</v>
      </c>
      <c r="B4002" s="7" t="s">
        <v>3996</v>
      </c>
      <c r="C4002" s="7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2">
        <f>E4002/D4002</f>
        <v>1.25E-3</v>
      </c>
      <c r="P4002" s="22">
        <f>IF(ISERROR(E4002/L4002),0,E4002/L4002)</f>
        <v>10</v>
      </c>
      <c r="Q4002" s="1" t="s">
        <v>8344</v>
      </c>
      <c r="R4002" s="39" t="s">
        <v>8345</v>
      </c>
      <c r="S4002" s="41">
        <f>(((J4002/60)/60)/24)+DATE(1970,1,1)</f>
        <v>42437.64534722222</v>
      </c>
      <c r="T4002" s="42">
        <f>(((I4002/60)/60)/24)+DATE(1970,1,1)</f>
        <v>42497.603680555556</v>
      </c>
    </row>
    <row r="4003" spans="1:20" customFormat="1" ht="43.5" x14ac:dyDescent="0.35">
      <c r="A4003" s="9">
        <v>4001</v>
      </c>
      <c r="B4003" s="7" t="s">
        <v>3997</v>
      </c>
      <c r="C4003" s="7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2">
        <f>E4003/D4003</f>
        <v>0.3775</v>
      </c>
      <c r="P4003" s="22">
        <f>IF(ISERROR(E4003/L4003),0,E4003/L4003)</f>
        <v>32.357142857142854</v>
      </c>
      <c r="Q4003" s="1" t="s">
        <v>8344</v>
      </c>
      <c r="R4003" s="39" t="s">
        <v>8345</v>
      </c>
      <c r="S4003" s="41">
        <f>(((J4003/60)/60)/24)+DATE(1970,1,1)</f>
        <v>42775.964212962965</v>
      </c>
      <c r="T4003" s="42">
        <f>(((I4003/60)/60)/24)+DATE(1970,1,1)</f>
        <v>42795.791666666672</v>
      </c>
    </row>
    <row r="4004" spans="1:20" customFormat="1" ht="43.5" x14ac:dyDescent="0.35">
      <c r="A4004" s="9">
        <v>4002</v>
      </c>
      <c r="B4004" s="7" t="s">
        <v>3998</v>
      </c>
      <c r="C4004" s="7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2">
        <f>E4004/D4004</f>
        <v>1.84E-2</v>
      </c>
      <c r="P4004" s="22">
        <f>IF(ISERROR(E4004/L4004),0,E4004/L4004)</f>
        <v>5.75</v>
      </c>
      <c r="Q4004" s="1" t="s">
        <v>8344</v>
      </c>
      <c r="R4004" s="39" t="s">
        <v>8345</v>
      </c>
      <c r="S4004" s="41">
        <f>(((J4004/60)/60)/24)+DATE(1970,1,1)</f>
        <v>41879.043530092589</v>
      </c>
      <c r="T4004" s="42">
        <f>(((I4004/60)/60)/24)+DATE(1970,1,1)</f>
        <v>41909.043530092589</v>
      </c>
    </row>
    <row r="4005" spans="1:20" customFormat="1" ht="43.5" x14ac:dyDescent="0.35">
      <c r="A4005" s="9">
        <v>4003</v>
      </c>
      <c r="B4005" s="7" t="s">
        <v>3999</v>
      </c>
      <c r="C4005" s="7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2">
        <f>E4005/D4005</f>
        <v>0.10050000000000001</v>
      </c>
      <c r="P4005" s="22">
        <f>IF(ISERROR(E4005/L4005),0,E4005/L4005)</f>
        <v>100.5</v>
      </c>
      <c r="Q4005" s="1" t="s">
        <v>8344</v>
      </c>
      <c r="R4005" s="39" t="s">
        <v>8345</v>
      </c>
      <c r="S4005" s="41">
        <f>(((J4005/60)/60)/24)+DATE(1970,1,1)</f>
        <v>42020.587349537032</v>
      </c>
      <c r="T4005" s="42">
        <f>(((I4005/60)/60)/24)+DATE(1970,1,1)</f>
        <v>42050.587349537032</v>
      </c>
    </row>
    <row r="4006" spans="1:20" customFormat="1" x14ac:dyDescent="0.35">
      <c r="A4006" s="9">
        <v>4004</v>
      </c>
      <c r="B4006" s="7" t="s">
        <v>4000</v>
      </c>
      <c r="C4006" s="7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2">
        <f>E4006/D4006</f>
        <v>2E-3</v>
      </c>
      <c r="P4006" s="22">
        <f>IF(ISERROR(E4006/L4006),0,E4006/L4006)</f>
        <v>1</v>
      </c>
      <c r="Q4006" s="1" t="s">
        <v>8344</v>
      </c>
      <c r="R4006" s="39" t="s">
        <v>8345</v>
      </c>
      <c r="S4006" s="41">
        <f>(((J4006/60)/60)/24)+DATE(1970,1,1)</f>
        <v>41890.16269675926</v>
      </c>
      <c r="T4006" s="42">
        <f>(((I4006/60)/60)/24)+DATE(1970,1,1)</f>
        <v>41920.16269675926</v>
      </c>
    </row>
    <row r="4007" spans="1:20" customFormat="1" ht="43.5" x14ac:dyDescent="0.35">
      <c r="A4007" s="9">
        <v>4005</v>
      </c>
      <c r="B4007" s="7" t="s">
        <v>4001</v>
      </c>
      <c r="C4007" s="7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2">
        <f>E4007/D4007</f>
        <v>1.3333333333333334E-2</v>
      </c>
      <c r="P4007" s="22">
        <f>IF(ISERROR(E4007/L4007),0,E4007/L4007)</f>
        <v>20</v>
      </c>
      <c r="Q4007" s="1" t="s">
        <v>8344</v>
      </c>
      <c r="R4007" s="39" t="s">
        <v>8345</v>
      </c>
      <c r="S4007" s="41">
        <f>(((J4007/60)/60)/24)+DATE(1970,1,1)</f>
        <v>41872.807696759257</v>
      </c>
      <c r="T4007" s="42">
        <f>(((I4007/60)/60)/24)+DATE(1970,1,1)</f>
        <v>41932.807696759257</v>
      </c>
    </row>
    <row r="4008" spans="1:20" customFormat="1" ht="43.5" x14ac:dyDescent="0.35">
      <c r="A4008" s="9">
        <v>4006</v>
      </c>
      <c r="B4008" s="7" t="s">
        <v>4002</v>
      </c>
      <c r="C4008" s="7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2">
        <f>E4008/D4008</f>
        <v>6.666666666666667E-5</v>
      </c>
      <c r="P4008" s="22">
        <f>IF(ISERROR(E4008/L4008),0,E4008/L4008)</f>
        <v>2</v>
      </c>
      <c r="Q4008" s="1" t="s">
        <v>8344</v>
      </c>
      <c r="R4008" s="39" t="s">
        <v>8345</v>
      </c>
      <c r="S4008" s="41">
        <f>(((J4008/60)/60)/24)+DATE(1970,1,1)</f>
        <v>42391.772997685184</v>
      </c>
      <c r="T4008" s="42">
        <f>(((I4008/60)/60)/24)+DATE(1970,1,1)</f>
        <v>42416.772997685184</v>
      </c>
    </row>
    <row r="4009" spans="1:20" customFormat="1" ht="43.5" x14ac:dyDescent="0.35">
      <c r="A4009" s="9">
        <v>4007</v>
      </c>
      <c r="B4009" s="7" t="s">
        <v>4003</v>
      </c>
      <c r="C4009" s="7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2">
        <f>E4009/D4009</f>
        <v>2.5000000000000001E-3</v>
      </c>
      <c r="P4009" s="22">
        <f>IF(ISERROR(E4009/L4009),0,E4009/L4009)</f>
        <v>5</v>
      </c>
      <c r="Q4009" s="1" t="s">
        <v>8344</v>
      </c>
      <c r="R4009" s="39" t="s">
        <v>8345</v>
      </c>
      <c r="S4009" s="41">
        <f>(((J4009/60)/60)/24)+DATE(1970,1,1)</f>
        <v>41848.772928240738</v>
      </c>
      <c r="T4009" s="42">
        <f>(((I4009/60)/60)/24)+DATE(1970,1,1)</f>
        <v>41877.686111111114</v>
      </c>
    </row>
    <row r="4010" spans="1:20" customFormat="1" ht="43.5" x14ac:dyDescent="0.35">
      <c r="A4010" s="9">
        <v>4008</v>
      </c>
      <c r="B4010" s="7" t="s">
        <v>4004</v>
      </c>
      <c r="C4010" s="7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2">
        <f>E4010/D4010</f>
        <v>0.06</v>
      </c>
      <c r="P4010" s="22">
        <f>IF(ISERROR(E4010/L4010),0,E4010/L4010)</f>
        <v>15</v>
      </c>
      <c r="Q4010" s="1" t="s">
        <v>8344</v>
      </c>
      <c r="R4010" s="39" t="s">
        <v>8345</v>
      </c>
      <c r="S4010" s="41">
        <f>(((J4010/60)/60)/24)+DATE(1970,1,1)</f>
        <v>42177.964201388888</v>
      </c>
      <c r="T4010" s="42">
        <f>(((I4010/60)/60)/24)+DATE(1970,1,1)</f>
        <v>42207.964201388888</v>
      </c>
    </row>
    <row r="4011" spans="1:20" customFormat="1" ht="43.5" x14ac:dyDescent="0.35">
      <c r="A4011" s="9">
        <v>4009</v>
      </c>
      <c r="B4011" s="7" t="s">
        <v>4005</v>
      </c>
      <c r="C4011" s="7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2">
        <f>E4011/D4011</f>
        <v>3.8860103626943004E-2</v>
      </c>
      <c r="P4011" s="22">
        <f>IF(ISERROR(E4011/L4011),0,E4011/L4011)</f>
        <v>25</v>
      </c>
      <c r="Q4011" s="1" t="s">
        <v>8344</v>
      </c>
      <c r="R4011" s="39" t="s">
        <v>8345</v>
      </c>
      <c r="S4011" s="41">
        <f>(((J4011/60)/60)/24)+DATE(1970,1,1)</f>
        <v>41851.700925925928</v>
      </c>
      <c r="T4011" s="42">
        <f>(((I4011/60)/60)/24)+DATE(1970,1,1)</f>
        <v>41891.700925925928</v>
      </c>
    </row>
    <row r="4012" spans="1:20" customFormat="1" ht="43.5" x14ac:dyDescent="0.35">
      <c r="A4012" s="9">
        <v>4010</v>
      </c>
      <c r="B4012" s="7" t="s">
        <v>4006</v>
      </c>
      <c r="C4012" s="7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2">
        <f>E4012/D4012</f>
        <v>0.24194444444444443</v>
      </c>
      <c r="P4012" s="22">
        <f>IF(ISERROR(E4012/L4012),0,E4012/L4012)</f>
        <v>45.842105263157897</v>
      </c>
      <c r="Q4012" s="1" t="s">
        <v>8344</v>
      </c>
      <c r="R4012" s="39" t="s">
        <v>8345</v>
      </c>
      <c r="S4012" s="41">
        <f>(((J4012/60)/60)/24)+DATE(1970,1,1)</f>
        <v>41921.770439814813</v>
      </c>
      <c r="T4012" s="42">
        <f>(((I4012/60)/60)/24)+DATE(1970,1,1)</f>
        <v>41938.770439814813</v>
      </c>
    </row>
    <row r="4013" spans="1:20" customFormat="1" ht="43.5" x14ac:dyDescent="0.35">
      <c r="A4013" s="9">
        <v>4011</v>
      </c>
      <c r="B4013" s="7" t="s">
        <v>4007</v>
      </c>
      <c r="C4013" s="7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2">
        <f>E4013/D4013</f>
        <v>7.5999999999999998E-2</v>
      </c>
      <c r="P4013" s="22">
        <f>IF(ISERROR(E4013/L4013),0,E4013/L4013)</f>
        <v>4.75</v>
      </c>
      <c r="Q4013" s="1" t="s">
        <v>8344</v>
      </c>
      <c r="R4013" s="39" t="s">
        <v>8345</v>
      </c>
      <c r="S4013" s="41">
        <f>(((J4013/60)/60)/24)+DATE(1970,1,1)</f>
        <v>42002.54488425926</v>
      </c>
      <c r="T4013" s="42">
        <f>(((I4013/60)/60)/24)+DATE(1970,1,1)</f>
        <v>42032.54488425926</v>
      </c>
    </row>
    <row r="4014" spans="1:20" customFormat="1" ht="43.5" x14ac:dyDescent="0.35">
      <c r="A4014" s="9">
        <v>4012</v>
      </c>
      <c r="B4014" s="7" t="s">
        <v>4008</v>
      </c>
      <c r="C4014" s="7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2">
        <f>E4014/D4014</f>
        <v>0</v>
      </c>
      <c r="P4014" s="22">
        <f>IF(ISERROR(E4014/L4014),0,E4014/L4014)</f>
        <v>0</v>
      </c>
      <c r="Q4014" s="1" t="s">
        <v>8344</v>
      </c>
      <c r="R4014" s="39" t="s">
        <v>8345</v>
      </c>
      <c r="S4014" s="41">
        <f>(((J4014/60)/60)/24)+DATE(1970,1,1)</f>
        <v>42096.544548611113</v>
      </c>
      <c r="T4014" s="42">
        <f>(((I4014/60)/60)/24)+DATE(1970,1,1)</f>
        <v>42126.544548611113</v>
      </c>
    </row>
    <row r="4015" spans="1:20" customFormat="1" ht="43.5" x14ac:dyDescent="0.35">
      <c r="A4015" s="9">
        <v>4013</v>
      </c>
      <c r="B4015" s="7" t="s">
        <v>4009</v>
      </c>
      <c r="C4015" s="7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2">
        <f>E4015/D4015</f>
        <v>1.2999999999999999E-2</v>
      </c>
      <c r="P4015" s="22">
        <f>IF(ISERROR(E4015/L4015),0,E4015/L4015)</f>
        <v>13</v>
      </c>
      <c r="Q4015" s="1" t="s">
        <v>8344</v>
      </c>
      <c r="R4015" s="39" t="s">
        <v>8345</v>
      </c>
      <c r="S4015" s="41">
        <f>(((J4015/60)/60)/24)+DATE(1970,1,1)</f>
        <v>42021.301192129627</v>
      </c>
      <c r="T4015" s="42">
        <f>(((I4015/60)/60)/24)+DATE(1970,1,1)</f>
        <v>42051.301192129627</v>
      </c>
    </row>
    <row r="4016" spans="1:20" customFormat="1" ht="43.5" x14ac:dyDescent="0.35">
      <c r="A4016" s="9">
        <v>4014</v>
      </c>
      <c r="B4016" s="7" t="s">
        <v>4010</v>
      </c>
      <c r="C4016" s="7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2">
        <f>E4016/D4016</f>
        <v>0</v>
      </c>
      <c r="P4016" s="22">
        <f>IF(ISERROR(E4016/L4016),0,E4016/L4016)</f>
        <v>0</v>
      </c>
      <c r="Q4016" s="1" t="s">
        <v>8344</v>
      </c>
      <c r="R4016" s="39" t="s">
        <v>8345</v>
      </c>
      <c r="S4016" s="41">
        <f>(((J4016/60)/60)/24)+DATE(1970,1,1)</f>
        <v>42419.246168981481</v>
      </c>
      <c r="T4016" s="42">
        <f>(((I4016/60)/60)/24)+DATE(1970,1,1)</f>
        <v>42434.246168981481</v>
      </c>
    </row>
    <row r="4017" spans="1:20" customFormat="1" ht="43.5" x14ac:dyDescent="0.35">
      <c r="A4017" s="9">
        <v>4015</v>
      </c>
      <c r="B4017" s="7" t="s">
        <v>4011</v>
      </c>
      <c r="C4017" s="7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2">
        <f>E4017/D4017</f>
        <v>1.4285714285714287E-4</v>
      </c>
      <c r="P4017" s="22">
        <f>IF(ISERROR(E4017/L4017),0,E4017/L4017)</f>
        <v>1</v>
      </c>
      <c r="Q4017" s="1" t="s">
        <v>8344</v>
      </c>
      <c r="R4017" s="39" t="s">
        <v>8345</v>
      </c>
      <c r="S4017" s="41">
        <f>(((J4017/60)/60)/24)+DATE(1970,1,1)</f>
        <v>42174.780821759254</v>
      </c>
      <c r="T4017" s="42">
        <f>(((I4017/60)/60)/24)+DATE(1970,1,1)</f>
        <v>42204.780821759254</v>
      </c>
    </row>
    <row r="4018" spans="1:20" customFormat="1" ht="43.5" x14ac:dyDescent="0.35">
      <c r="A4018" s="9">
        <v>4016</v>
      </c>
      <c r="B4018" s="7" t="s">
        <v>4012</v>
      </c>
      <c r="C4018" s="7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2">
        <f>E4018/D4018</f>
        <v>0.14000000000000001</v>
      </c>
      <c r="P4018" s="22">
        <f>IF(ISERROR(E4018/L4018),0,E4018/L4018)</f>
        <v>10</v>
      </c>
      <c r="Q4018" s="1" t="s">
        <v>8344</v>
      </c>
      <c r="R4018" s="39" t="s">
        <v>8345</v>
      </c>
      <c r="S4018" s="41">
        <f>(((J4018/60)/60)/24)+DATE(1970,1,1)</f>
        <v>41869.872685185182</v>
      </c>
      <c r="T4018" s="42">
        <f>(((I4018/60)/60)/24)+DATE(1970,1,1)</f>
        <v>41899.872685185182</v>
      </c>
    </row>
    <row r="4019" spans="1:20" customFormat="1" ht="43.5" x14ac:dyDescent="0.35">
      <c r="A4019" s="9">
        <v>4017</v>
      </c>
      <c r="B4019" s="7" t="s">
        <v>4013</v>
      </c>
      <c r="C4019" s="7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2">
        <f>E4019/D4019</f>
        <v>1.0500000000000001E-2</v>
      </c>
      <c r="P4019" s="22">
        <f>IF(ISERROR(E4019/L4019),0,E4019/L4019)</f>
        <v>52.5</v>
      </c>
      <c r="Q4019" s="1" t="s">
        <v>8344</v>
      </c>
      <c r="R4019" s="39" t="s">
        <v>8345</v>
      </c>
      <c r="S4019" s="41">
        <f>(((J4019/60)/60)/24)+DATE(1970,1,1)</f>
        <v>41856.672152777777</v>
      </c>
      <c r="T4019" s="42">
        <f>(((I4019/60)/60)/24)+DATE(1970,1,1)</f>
        <v>41886.672152777777</v>
      </c>
    </row>
    <row r="4020" spans="1:20" customFormat="1" ht="29" x14ac:dyDescent="0.35">
      <c r="A4020" s="9">
        <v>4018</v>
      </c>
      <c r="B4020" s="7" t="s">
        <v>4014</v>
      </c>
      <c r="C4020" s="7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2">
        <f>E4020/D4020</f>
        <v>8.666666666666667E-2</v>
      </c>
      <c r="P4020" s="22">
        <f>IF(ISERROR(E4020/L4020),0,E4020/L4020)</f>
        <v>32.5</v>
      </c>
      <c r="Q4020" s="1" t="s">
        <v>8344</v>
      </c>
      <c r="R4020" s="39" t="s">
        <v>8345</v>
      </c>
      <c r="S4020" s="41">
        <f>(((J4020/60)/60)/24)+DATE(1970,1,1)</f>
        <v>42620.91097222222</v>
      </c>
      <c r="T4020" s="42">
        <f>(((I4020/60)/60)/24)+DATE(1970,1,1)</f>
        <v>42650.91097222222</v>
      </c>
    </row>
    <row r="4021" spans="1:20" customFormat="1" ht="43.5" x14ac:dyDescent="0.35">
      <c r="A4021" s="9">
        <v>4019</v>
      </c>
      <c r="B4021" s="7" t="s">
        <v>4015</v>
      </c>
      <c r="C4021" s="7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2">
        <f>E4021/D4021</f>
        <v>8.2857142857142851E-3</v>
      </c>
      <c r="P4021" s="22">
        <f>IF(ISERROR(E4021/L4021),0,E4021/L4021)</f>
        <v>7.25</v>
      </c>
      <c r="Q4021" s="1" t="s">
        <v>8344</v>
      </c>
      <c r="R4021" s="39" t="s">
        <v>8345</v>
      </c>
      <c r="S4021" s="41">
        <f>(((J4021/60)/60)/24)+DATE(1970,1,1)</f>
        <v>42417.675879629634</v>
      </c>
      <c r="T4021" s="42">
        <f>(((I4021/60)/60)/24)+DATE(1970,1,1)</f>
        <v>42475.686111111107</v>
      </c>
    </row>
    <row r="4022" spans="1:20" customFormat="1" ht="43.5" x14ac:dyDescent="0.35">
      <c r="A4022" s="9">
        <v>4020</v>
      </c>
      <c r="B4022" s="7" t="s">
        <v>4016</v>
      </c>
      <c r="C4022" s="7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2">
        <f>E4022/D4022</f>
        <v>0.16666666666666666</v>
      </c>
      <c r="P4022" s="22">
        <f>IF(ISERROR(E4022/L4022),0,E4022/L4022)</f>
        <v>33.333333333333336</v>
      </c>
      <c r="Q4022" s="1" t="s">
        <v>8344</v>
      </c>
      <c r="R4022" s="39" t="s">
        <v>8345</v>
      </c>
      <c r="S4022" s="41">
        <f>(((J4022/60)/60)/24)+DATE(1970,1,1)</f>
        <v>42057.190960648149</v>
      </c>
      <c r="T4022" s="42">
        <f>(((I4022/60)/60)/24)+DATE(1970,1,1)</f>
        <v>42087.149293981478</v>
      </c>
    </row>
    <row r="4023" spans="1:20" customFormat="1" ht="29" x14ac:dyDescent="0.35">
      <c r="A4023" s="9">
        <v>4021</v>
      </c>
      <c r="B4023" s="7" t="s">
        <v>4017</v>
      </c>
      <c r="C4023" s="7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2">
        <f>E4023/D4023</f>
        <v>8.3333333333333332E-3</v>
      </c>
      <c r="P4023" s="22">
        <f>IF(ISERROR(E4023/L4023),0,E4023/L4023)</f>
        <v>62.5</v>
      </c>
      <c r="Q4023" s="1" t="s">
        <v>8344</v>
      </c>
      <c r="R4023" s="39" t="s">
        <v>8345</v>
      </c>
      <c r="S4023" s="41">
        <f>(((J4023/60)/60)/24)+DATE(1970,1,1)</f>
        <v>41878.911550925928</v>
      </c>
      <c r="T4023" s="42">
        <f>(((I4023/60)/60)/24)+DATE(1970,1,1)</f>
        <v>41938.911550925928</v>
      </c>
    </row>
    <row r="4024" spans="1:20" customFormat="1" ht="29" x14ac:dyDescent="0.35">
      <c r="A4024" s="9">
        <v>4022</v>
      </c>
      <c r="B4024" s="7" t="s">
        <v>4018</v>
      </c>
      <c r="C4024" s="7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2">
        <f>E4024/D4024</f>
        <v>0.69561111111111107</v>
      </c>
      <c r="P4024" s="22">
        <f>IF(ISERROR(E4024/L4024),0,E4024/L4024)</f>
        <v>63.558375634517766</v>
      </c>
      <c r="Q4024" s="1" t="s">
        <v>8344</v>
      </c>
      <c r="R4024" s="39" t="s">
        <v>8345</v>
      </c>
      <c r="S4024" s="41">
        <f>(((J4024/60)/60)/24)+DATE(1970,1,1)</f>
        <v>41990.584108796291</v>
      </c>
      <c r="T4024" s="42">
        <f>(((I4024/60)/60)/24)+DATE(1970,1,1)</f>
        <v>42036.120833333334</v>
      </c>
    </row>
    <row r="4025" spans="1:20" customFormat="1" ht="43.5" x14ac:dyDescent="0.35">
      <c r="A4025" s="9">
        <v>4023</v>
      </c>
      <c r="B4025" s="7" t="s">
        <v>4019</v>
      </c>
      <c r="C4025" s="7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2">
        <f>E4025/D4025</f>
        <v>0</v>
      </c>
      <c r="P4025" s="22">
        <f>IF(ISERROR(E4025/L4025),0,E4025/L4025)</f>
        <v>0</v>
      </c>
      <c r="Q4025" s="1" t="s">
        <v>8344</v>
      </c>
      <c r="R4025" s="39" t="s">
        <v>8345</v>
      </c>
      <c r="S4025" s="41">
        <f>(((J4025/60)/60)/24)+DATE(1970,1,1)</f>
        <v>42408.999571759254</v>
      </c>
      <c r="T4025" s="42">
        <f>(((I4025/60)/60)/24)+DATE(1970,1,1)</f>
        <v>42453.957905092597</v>
      </c>
    </row>
    <row r="4026" spans="1:20" customFormat="1" ht="43.5" x14ac:dyDescent="0.35">
      <c r="A4026" s="9">
        <v>4024</v>
      </c>
      <c r="B4026" s="7" t="s">
        <v>4020</v>
      </c>
      <c r="C4026" s="7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2">
        <f>E4026/D4026</f>
        <v>1.2500000000000001E-2</v>
      </c>
      <c r="P4026" s="22">
        <f>IF(ISERROR(E4026/L4026),0,E4026/L4026)</f>
        <v>10</v>
      </c>
      <c r="Q4026" s="1" t="s">
        <v>8344</v>
      </c>
      <c r="R4026" s="39" t="s">
        <v>8345</v>
      </c>
      <c r="S4026" s="41">
        <f>(((J4026/60)/60)/24)+DATE(1970,1,1)</f>
        <v>42217.670104166667</v>
      </c>
      <c r="T4026" s="42">
        <f>(((I4026/60)/60)/24)+DATE(1970,1,1)</f>
        <v>42247.670104166667</v>
      </c>
    </row>
    <row r="4027" spans="1:20" customFormat="1" ht="43.5" x14ac:dyDescent="0.35">
      <c r="A4027" s="9">
        <v>4025</v>
      </c>
      <c r="B4027" s="7" t="s">
        <v>4021</v>
      </c>
      <c r="C4027" s="7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2">
        <f>E4027/D4027</f>
        <v>0.05</v>
      </c>
      <c r="P4027" s="22">
        <f>IF(ISERROR(E4027/L4027),0,E4027/L4027)</f>
        <v>62.5</v>
      </c>
      <c r="Q4027" s="1" t="s">
        <v>8344</v>
      </c>
      <c r="R4027" s="39" t="s">
        <v>8345</v>
      </c>
      <c r="S4027" s="41">
        <f>(((J4027/60)/60)/24)+DATE(1970,1,1)</f>
        <v>42151.237685185188</v>
      </c>
      <c r="T4027" s="42">
        <f>(((I4027/60)/60)/24)+DATE(1970,1,1)</f>
        <v>42211.237685185188</v>
      </c>
    </row>
    <row r="4028" spans="1:20" customFormat="1" ht="43.5" x14ac:dyDescent="0.35">
      <c r="A4028" s="9">
        <v>4026</v>
      </c>
      <c r="B4028" s="7" t="s">
        <v>4022</v>
      </c>
      <c r="C4028" s="7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2">
        <f>E4028/D4028</f>
        <v>0</v>
      </c>
      <c r="P4028" s="22">
        <f>IF(ISERROR(E4028/L4028),0,E4028/L4028)</f>
        <v>0</v>
      </c>
      <c r="Q4028" s="1" t="s">
        <v>8344</v>
      </c>
      <c r="R4028" s="39" t="s">
        <v>8345</v>
      </c>
      <c r="S4028" s="41">
        <f>(((J4028/60)/60)/24)+DATE(1970,1,1)</f>
        <v>42282.655543981484</v>
      </c>
      <c r="T4028" s="42">
        <f>(((I4028/60)/60)/24)+DATE(1970,1,1)</f>
        <v>42342.697210648148</v>
      </c>
    </row>
    <row r="4029" spans="1:20" customFormat="1" ht="43.5" x14ac:dyDescent="0.35">
      <c r="A4029" s="9">
        <v>4027</v>
      </c>
      <c r="B4029" s="7" t="s">
        <v>4023</v>
      </c>
      <c r="C4029" s="7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2">
        <f>E4029/D4029</f>
        <v>7.166666666666667E-2</v>
      </c>
      <c r="P4029" s="22">
        <f>IF(ISERROR(E4029/L4029),0,E4029/L4029)</f>
        <v>30.714285714285715</v>
      </c>
      <c r="Q4029" s="1" t="s">
        <v>8344</v>
      </c>
      <c r="R4029" s="39" t="s">
        <v>8345</v>
      </c>
      <c r="S4029" s="41">
        <f>(((J4029/60)/60)/24)+DATE(1970,1,1)</f>
        <v>42768.97084490741</v>
      </c>
      <c r="T4029" s="42">
        <f>(((I4029/60)/60)/24)+DATE(1970,1,1)</f>
        <v>42789.041666666672</v>
      </c>
    </row>
    <row r="4030" spans="1:20" customFormat="1" ht="43.5" x14ac:dyDescent="0.35">
      <c r="A4030" s="9">
        <v>4028</v>
      </c>
      <c r="B4030" s="7" t="s">
        <v>4024</v>
      </c>
      <c r="C4030" s="7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2">
        <f>E4030/D4030</f>
        <v>0.28050000000000003</v>
      </c>
      <c r="P4030" s="22">
        <f>IF(ISERROR(E4030/L4030),0,E4030/L4030)</f>
        <v>51</v>
      </c>
      <c r="Q4030" s="1" t="s">
        <v>8344</v>
      </c>
      <c r="R4030" s="39" t="s">
        <v>8345</v>
      </c>
      <c r="S4030" s="41">
        <f>(((J4030/60)/60)/24)+DATE(1970,1,1)</f>
        <v>41765.938657407409</v>
      </c>
      <c r="T4030" s="42">
        <f>(((I4030/60)/60)/24)+DATE(1970,1,1)</f>
        <v>41795.938657407409</v>
      </c>
    </row>
    <row r="4031" spans="1:20" customFormat="1" ht="43.5" x14ac:dyDescent="0.35">
      <c r="A4031" s="9">
        <v>4029</v>
      </c>
      <c r="B4031" s="7" t="s">
        <v>4025</v>
      </c>
      <c r="C4031" s="7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2">
        <f>E4031/D4031</f>
        <v>0</v>
      </c>
      <c r="P4031" s="22">
        <f>IF(ISERROR(E4031/L4031),0,E4031/L4031)</f>
        <v>0</v>
      </c>
      <c r="Q4031" s="1" t="s">
        <v>8344</v>
      </c>
      <c r="R4031" s="39" t="s">
        <v>8345</v>
      </c>
      <c r="S4031" s="41">
        <f>(((J4031/60)/60)/24)+DATE(1970,1,1)</f>
        <v>42322.025115740747</v>
      </c>
      <c r="T4031" s="42">
        <f>(((I4031/60)/60)/24)+DATE(1970,1,1)</f>
        <v>42352.025115740747</v>
      </c>
    </row>
    <row r="4032" spans="1:20" customFormat="1" ht="43.5" x14ac:dyDescent="0.35">
      <c r="A4032" s="9">
        <v>4030</v>
      </c>
      <c r="B4032" s="7" t="s">
        <v>4026</v>
      </c>
      <c r="C4032" s="7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2">
        <f>E4032/D4032</f>
        <v>0.16</v>
      </c>
      <c r="P4032" s="22">
        <f>IF(ISERROR(E4032/L4032),0,E4032/L4032)</f>
        <v>66.666666666666671</v>
      </c>
      <c r="Q4032" s="1" t="s">
        <v>8344</v>
      </c>
      <c r="R4032" s="39" t="s">
        <v>8345</v>
      </c>
      <c r="S4032" s="41">
        <f>(((J4032/60)/60)/24)+DATE(1970,1,1)</f>
        <v>42374.655081018514</v>
      </c>
      <c r="T4032" s="42">
        <f>(((I4032/60)/60)/24)+DATE(1970,1,1)</f>
        <v>42403.784027777772</v>
      </c>
    </row>
    <row r="4033" spans="1:20" customFormat="1" ht="43.5" x14ac:dyDescent="0.35">
      <c r="A4033" s="9">
        <v>4031</v>
      </c>
      <c r="B4033" s="7" t="s">
        <v>4027</v>
      </c>
      <c r="C4033" s="7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2">
        <f>E4033/D4033</f>
        <v>0</v>
      </c>
      <c r="P4033" s="22">
        <f>IF(ISERROR(E4033/L4033),0,E4033/L4033)</f>
        <v>0</v>
      </c>
      <c r="Q4033" s="1" t="s">
        <v>8344</v>
      </c>
      <c r="R4033" s="39" t="s">
        <v>8345</v>
      </c>
      <c r="S4033" s="41">
        <f>(((J4033/60)/60)/24)+DATE(1970,1,1)</f>
        <v>41941.585231481484</v>
      </c>
      <c r="T4033" s="42">
        <f>(((I4033/60)/60)/24)+DATE(1970,1,1)</f>
        <v>41991.626898148148</v>
      </c>
    </row>
    <row r="4034" spans="1:20" customFormat="1" ht="43.5" x14ac:dyDescent="0.35">
      <c r="A4034" s="9">
        <v>4032</v>
      </c>
      <c r="B4034" s="7" t="s">
        <v>4028</v>
      </c>
      <c r="C4034" s="7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2">
        <f>E4034/D4034</f>
        <v>6.8287037037037035E-2</v>
      </c>
      <c r="P4034" s="22">
        <f>IF(ISERROR(E4034/L4034),0,E4034/L4034)</f>
        <v>59</v>
      </c>
      <c r="Q4034" s="1" t="s">
        <v>8344</v>
      </c>
      <c r="R4034" s="39" t="s">
        <v>8345</v>
      </c>
      <c r="S4034" s="41">
        <f>(((J4034/60)/60)/24)+DATE(1970,1,1)</f>
        <v>42293.809212962966</v>
      </c>
      <c r="T4034" s="42">
        <f>(((I4034/60)/60)/24)+DATE(1970,1,1)</f>
        <v>42353.85087962963</v>
      </c>
    </row>
    <row r="4035" spans="1:20" customFormat="1" ht="43.5" x14ac:dyDescent="0.35">
      <c r="A4035" s="9">
        <v>4033</v>
      </c>
      <c r="B4035" s="7" t="s">
        <v>4029</v>
      </c>
      <c r="C4035" s="7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2">
        <f>E4035/D4035</f>
        <v>0.25698702928870293</v>
      </c>
      <c r="P4035" s="22">
        <f>IF(ISERROR(E4035/L4035),0,E4035/L4035)</f>
        <v>65.340319148936175</v>
      </c>
      <c r="Q4035" s="1" t="s">
        <v>8344</v>
      </c>
      <c r="R4035" s="39" t="s">
        <v>8345</v>
      </c>
      <c r="S4035" s="41">
        <f>(((J4035/60)/60)/24)+DATE(1970,1,1)</f>
        <v>42614.268796296295</v>
      </c>
      <c r="T4035" s="42">
        <f>(((I4035/60)/60)/24)+DATE(1970,1,1)</f>
        <v>42645.375</v>
      </c>
    </row>
    <row r="4036" spans="1:20" customFormat="1" ht="43.5" x14ac:dyDescent="0.35">
      <c r="A4036" s="9">
        <v>4034</v>
      </c>
      <c r="B4036" s="7" t="s">
        <v>4030</v>
      </c>
      <c r="C4036" s="7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2">
        <f>E4036/D4036</f>
        <v>1.4814814814814815E-2</v>
      </c>
      <c r="P4036" s="22">
        <f>IF(ISERROR(E4036/L4036),0,E4036/L4036)</f>
        <v>100</v>
      </c>
      <c r="Q4036" s="1" t="s">
        <v>8344</v>
      </c>
      <c r="R4036" s="39" t="s">
        <v>8345</v>
      </c>
      <c r="S4036" s="41">
        <f>(((J4036/60)/60)/24)+DATE(1970,1,1)</f>
        <v>42067.947337962964</v>
      </c>
      <c r="T4036" s="42">
        <f>(((I4036/60)/60)/24)+DATE(1970,1,1)</f>
        <v>42097.905671296292</v>
      </c>
    </row>
    <row r="4037" spans="1:20" customFormat="1" ht="29" x14ac:dyDescent="0.35">
      <c r="A4037" s="9">
        <v>4035</v>
      </c>
      <c r="B4037" s="7" t="s">
        <v>4031</v>
      </c>
      <c r="C4037" s="7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2">
        <f>E4037/D4037</f>
        <v>0.36849999999999999</v>
      </c>
      <c r="P4037" s="22">
        <f>IF(ISERROR(E4037/L4037),0,E4037/L4037)</f>
        <v>147.4</v>
      </c>
      <c r="Q4037" s="1" t="s">
        <v>8344</v>
      </c>
      <c r="R4037" s="39" t="s">
        <v>8345</v>
      </c>
      <c r="S4037" s="41">
        <f>(((J4037/60)/60)/24)+DATE(1970,1,1)</f>
        <v>41903.882951388885</v>
      </c>
      <c r="T4037" s="42">
        <f>(((I4037/60)/60)/24)+DATE(1970,1,1)</f>
        <v>41933.882951388885</v>
      </c>
    </row>
    <row r="4038" spans="1:20" customFormat="1" ht="43.5" x14ac:dyDescent="0.35">
      <c r="A4038" s="9">
        <v>4036</v>
      </c>
      <c r="B4038" s="7" t="s">
        <v>4032</v>
      </c>
      <c r="C4038" s="7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2">
        <f>E4038/D4038</f>
        <v>0.47049999999999997</v>
      </c>
      <c r="P4038" s="22">
        <f>IF(ISERROR(E4038/L4038),0,E4038/L4038)</f>
        <v>166.05882352941177</v>
      </c>
      <c r="Q4038" s="1" t="s">
        <v>8344</v>
      </c>
      <c r="R4038" s="39" t="s">
        <v>8345</v>
      </c>
      <c r="S4038" s="41">
        <f>(((J4038/60)/60)/24)+DATE(1970,1,1)</f>
        <v>41804.937083333331</v>
      </c>
      <c r="T4038" s="42">
        <f>(((I4038/60)/60)/24)+DATE(1970,1,1)</f>
        <v>41821.9375</v>
      </c>
    </row>
    <row r="4039" spans="1:20" customFormat="1" ht="43.5" x14ac:dyDescent="0.35">
      <c r="A4039" s="9">
        <v>4037</v>
      </c>
      <c r="B4039" s="7" t="s">
        <v>4033</v>
      </c>
      <c r="C4039" s="7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2">
        <f>E4039/D4039</f>
        <v>0.11428571428571428</v>
      </c>
      <c r="P4039" s="22">
        <f>IF(ISERROR(E4039/L4039),0,E4039/L4039)</f>
        <v>40</v>
      </c>
      <c r="Q4039" s="1" t="s">
        <v>8344</v>
      </c>
      <c r="R4039" s="39" t="s">
        <v>8345</v>
      </c>
      <c r="S4039" s="41">
        <f>(((J4039/60)/60)/24)+DATE(1970,1,1)</f>
        <v>42497.070775462969</v>
      </c>
      <c r="T4039" s="42">
        <f>(((I4039/60)/60)/24)+DATE(1970,1,1)</f>
        <v>42514.600694444445</v>
      </c>
    </row>
    <row r="4040" spans="1:20" customFormat="1" ht="43.5" x14ac:dyDescent="0.35">
      <c r="A4040" s="9">
        <v>4038</v>
      </c>
      <c r="B4040" s="7" t="s">
        <v>4034</v>
      </c>
      <c r="C4040" s="7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2">
        <f>E4040/D4040</f>
        <v>0.12039999999999999</v>
      </c>
      <c r="P4040" s="22">
        <f>IF(ISERROR(E4040/L4040),0,E4040/L4040)</f>
        <v>75.25</v>
      </c>
      <c r="Q4040" s="1" t="s">
        <v>8344</v>
      </c>
      <c r="R4040" s="39" t="s">
        <v>8345</v>
      </c>
      <c r="S4040" s="41">
        <f>(((J4040/60)/60)/24)+DATE(1970,1,1)</f>
        <v>41869.798726851855</v>
      </c>
      <c r="T4040" s="42">
        <f>(((I4040/60)/60)/24)+DATE(1970,1,1)</f>
        <v>41929.798726851855</v>
      </c>
    </row>
    <row r="4041" spans="1:20" customFormat="1" ht="29" x14ac:dyDescent="0.35">
      <c r="A4041" s="9">
        <v>4039</v>
      </c>
      <c r="B4041" s="7" t="s">
        <v>4035</v>
      </c>
      <c r="C4041" s="7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2">
        <f>E4041/D4041</f>
        <v>0.6</v>
      </c>
      <c r="P4041" s="22">
        <f>IF(ISERROR(E4041/L4041),0,E4041/L4041)</f>
        <v>60</v>
      </c>
      <c r="Q4041" s="1" t="s">
        <v>8344</v>
      </c>
      <c r="R4041" s="39" t="s">
        <v>8345</v>
      </c>
      <c r="S4041" s="41">
        <f>(((J4041/60)/60)/24)+DATE(1970,1,1)</f>
        <v>42305.670914351853</v>
      </c>
      <c r="T4041" s="42">
        <f>(((I4041/60)/60)/24)+DATE(1970,1,1)</f>
        <v>42339.249305555553</v>
      </c>
    </row>
    <row r="4042" spans="1:20" customFormat="1" ht="43.5" x14ac:dyDescent="0.35">
      <c r="A4042" s="9">
        <v>4040</v>
      </c>
      <c r="B4042" s="7" t="s">
        <v>4036</v>
      </c>
      <c r="C4042" s="7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2">
        <f>E4042/D4042</f>
        <v>0.3125</v>
      </c>
      <c r="P4042" s="22">
        <f>IF(ISERROR(E4042/L4042),0,E4042/L4042)</f>
        <v>1250</v>
      </c>
      <c r="Q4042" s="1" t="s">
        <v>8344</v>
      </c>
      <c r="R4042" s="39" t="s">
        <v>8345</v>
      </c>
      <c r="S4042" s="41">
        <f>(((J4042/60)/60)/24)+DATE(1970,1,1)</f>
        <v>42144.231527777782</v>
      </c>
      <c r="T4042" s="42">
        <f>(((I4042/60)/60)/24)+DATE(1970,1,1)</f>
        <v>42203.125</v>
      </c>
    </row>
    <row r="4043" spans="1:20" customFormat="1" ht="29" x14ac:dyDescent="0.35">
      <c r="A4043" s="9">
        <v>4041</v>
      </c>
      <c r="B4043" s="7" t="s">
        <v>4037</v>
      </c>
      <c r="C4043" s="7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2">
        <f>E4043/D4043</f>
        <v>4.1999999999999997E-3</v>
      </c>
      <c r="P4043" s="22">
        <f>IF(ISERROR(E4043/L4043),0,E4043/L4043)</f>
        <v>10.5</v>
      </c>
      <c r="Q4043" s="1" t="s">
        <v>8344</v>
      </c>
      <c r="R4043" s="39" t="s">
        <v>8345</v>
      </c>
      <c r="S4043" s="41">
        <f>(((J4043/60)/60)/24)+DATE(1970,1,1)</f>
        <v>42559.474004629628</v>
      </c>
      <c r="T4043" s="42">
        <f>(((I4043/60)/60)/24)+DATE(1970,1,1)</f>
        <v>42619.474004629628</v>
      </c>
    </row>
    <row r="4044" spans="1:20" customFormat="1" ht="43.5" x14ac:dyDescent="0.35">
      <c r="A4044" s="9">
        <v>4042</v>
      </c>
      <c r="B4044" s="7" t="s">
        <v>4038</v>
      </c>
      <c r="C4044" s="7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2">
        <f>E4044/D4044</f>
        <v>2.0999999999999999E-3</v>
      </c>
      <c r="P4044" s="22">
        <f>IF(ISERROR(E4044/L4044),0,E4044/L4044)</f>
        <v>7</v>
      </c>
      <c r="Q4044" s="1" t="s">
        <v>8344</v>
      </c>
      <c r="R4044" s="39" t="s">
        <v>8345</v>
      </c>
      <c r="S4044" s="41">
        <f>(((J4044/60)/60)/24)+DATE(1970,1,1)</f>
        <v>41995.084074074075</v>
      </c>
      <c r="T4044" s="42">
        <f>(((I4044/60)/60)/24)+DATE(1970,1,1)</f>
        <v>42024.802777777775</v>
      </c>
    </row>
    <row r="4045" spans="1:20" customFormat="1" ht="43.5" x14ac:dyDescent="0.35">
      <c r="A4045" s="9">
        <v>4043</v>
      </c>
      <c r="B4045" s="7" t="s">
        <v>4039</v>
      </c>
      <c r="C4045" s="7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2">
        <f>E4045/D4045</f>
        <v>0</v>
      </c>
      <c r="P4045" s="22">
        <f>IF(ISERROR(E4045/L4045),0,E4045/L4045)</f>
        <v>0</v>
      </c>
      <c r="Q4045" s="1" t="s">
        <v>8344</v>
      </c>
      <c r="R4045" s="39" t="s">
        <v>8345</v>
      </c>
      <c r="S4045" s="41">
        <f>(((J4045/60)/60)/24)+DATE(1970,1,1)</f>
        <v>41948.957465277781</v>
      </c>
      <c r="T4045" s="42">
        <f>(((I4045/60)/60)/24)+DATE(1970,1,1)</f>
        <v>41963.957465277781</v>
      </c>
    </row>
    <row r="4046" spans="1:20" customFormat="1" ht="43.5" x14ac:dyDescent="0.35">
      <c r="A4046" s="9">
        <v>4044</v>
      </c>
      <c r="B4046" s="7" t="s">
        <v>4040</v>
      </c>
      <c r="C4046" s="7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2">
        <f>E4046/D4046</f>
        <v>0.375</v>
      </c>
      <c r="P4046" s="22">
        <f>IF(ISERROR(E4046/L4046),0,E4046/L4046)</f>
        <v>56.25</v>
      </c>
      <c r="Q4046" s="1" t="s">
        <v>8344</v>
      </c>
      <c r="R4046" s="39" t="s">
        <v>8345</v>
      </c>
      <c r="S4046" s="41">
        <f>(((J4046/60)/60)/24)+DATE(1970,1,1)</f>
        <v>42074.219699074078</v>
      </c>
      <c r="T4046" s="42">
        <f>(((I4046/60)/60)/24)+DATE(1970,1,1)</f>
        <v>42104.208333333328</v>
      </c>
    </row>
    <row r="4047" spans="1:20" customFormat="1" ht="43.5" x14ac:dyDescent="0.35">
      <c r="A4047" s="9">
        <v>4045</v>
      </c>
      <c r="B4047" s="7" t="s">
        <v>4041</v>
      </c>
      <c r="C4047" s="7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2">
        <f>E4047/D4047</f>
        <v>2.0000000000000001E-4</v>
      </c>
      <c r="P4047" s="22">
        <f>IF(ISERROR(E4047/L4047),0,E4047/L4047)</f>
        <v>1</v>
      </c>
      <c r="Q4047" s="1" t="s">
        <v>8344</v>
      </c>
      <c r="R4047" s="39" t="s">
        <v>8345</v>
      </c>
      <c r="S4047" s="41">
        <f>(((J4047/60)/60)/24)+DATE(1970,1,1)</f>
        <v>41842.201261574075</v>
      </c>
      <c r="T4047" s="42">
        <f>(((I4047/60)/60)/24)+DATE(1970,1,1)</f>
        <v>41872.201261574075</v>
      </c>
    </row>
    <row r="4048" spans="1:20" customFormat="1" ht="43.5" x14ac:dyDescent="0.35">
      <c r="A4048" s="9">
        <v>4046</v>
      </c>
      <c r="B4048" s="7" t="s">
        <v>4042</v>
      </c>
      <c r="C4048" s="7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2">
        <f>E4048/D4048</f>
        <v>8.2142857142857142E-2</v>
      </c>
      <c r="P4048" s="22">
        <f>IF(ISERROR(E4048/L4048),0,E4048/L4048)</f>
        <v>38.333333333333336</v>
      </c>
      <c r="Q4048" s="1" t="s">
        <v>8344</v>
      </c>
      <c r="R4048" s="39" t="s">
        <v>8345</v>
      </c>
      <c r="S4048" s="41">
        <f>(((J4048/60)/60)/24)+DATE(1970,1,1)</f>
        <v>41904.650578703702</v>
      </c>
      <c r="T4048" s="42">
        <f>(((I4048/60)/60)/24)+DATE(1970,1,1)</f>
        <v>41934.650578703702</v>
      </c>
    </row>
    <row r="4049" spans="1:20" customFormat="1" ht="43.5" x14ac:dyDescent="0.35">
      <c r="A4049" s="9">
        <v>4047</v>
      </c>
      <c r="B4049" s="7" t="s">
        <v>4043</v>
      </c>
      <c r="C4049" s="7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2">
        <f>E4049/D4049</f>
        <v>2.1999999999999999E-2</v>
      </c>
      <c r="P4049" s="22">
        <f>IF(ISERROR(E4049/L4049),0,E4049/L4049)</f>
        <v>27.5</v>
      </c>
      <c r="Q4049" s="1" t="s">
        <v>8344</v>
      </c>
      <c r="R4049" s="39" t="s">
        <v>8345</v>
      </c>
      <c r="S4049" s="41">
        <f>(((J4049/60)/60)/24)+DATE(1970,1,1)</f>
        <v>41991.022488425922</v>
      </c>
      <c r="T4049" s="42">
        <f>(((I4049/60)/60)/24)+DATE(1970,1,1)</f>
        <v>42015.041666666672</v>
      </c>
    </row>
    <row r="4050" spans="1:20" customFormat="1" ht="43.5" x14ac:dyDescent="0.35">
      <c r="A4050" s="9">
        <v>4048</v>
      </c>
      <c r="B4050" s="7" t="s">
        <v>4044</v>
      </c>
      <c r="C4050" s="7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2">
        <f>E4050/D4050</f>
        <v>0.17652941176470588</v>
      </c>
      <c r="P4050" s="22">
        <f>IF(ISERROR(E4050/L4050),0,E4050/L4050)</f>
        <v>32.978021978021978</v>
      </c>
      <c r="Q4050" s="1" t="s">
        <v>8344</v>
      </c>
      <c r="R4050" s="39" t="s">
        <v>8345</v>
      </c>
      <c r="S4050" s="41">
        <f>(((J4050/60)/60)/24)+DATE(1970,1,1)</f>
        <v>42436.509108796294</v>
      </c>
      <c r="T4050" s="42">
        <f>(((I4050/60)/60)/24)+DATE(1970,1,1)</f>
        <v>42471.467442129629</v>
      </c>
    </row>
    <row r="4051" spans="1:20" customFormat="1" ht="43.5" x14ac:dyDescent="0.35">
      <c r="A4051" s="9">
        <v>4049</v>
      </c>
      <c r="B4051" s="7" t="s">
        <v>4045</v>
      </c>
      <c r="C4051" s="7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2">
        <f>E4051/D4051</f>
        <v>8.0000000000000004E-4</v>
      </c>
      <c r="P4051" s="22">
        <f>IF(ISERROR(E4051/L4051),0,E4051/L4051)</f>
        <v>16</v>
      </c>
      <c r="Q4051" s="1" t="s">
        <v>8344</v>
      </c>
      <c r="R4051" s="39" t="s">
        <v>8345</v>
      </c>
      <c r="S4051" s="41">
        <f>(((J4051/60)/60)/24)+DATE(1970,1,1)</f>
        <v>42169.958506944444</v>
      </c>
      <c r="T4051" s="42">
        <f>(((I4051/60)/60)/24)+DATE(1970,1,1)</f>
        <v>42199.958506944444</v>
      </c>
    </row>
    <row r="4052" spans="1:20" customFormat="1" ht="43.5" x14ac:dyDescent="0.35">
      <c r="A4052" s="9">
        <v>4050</v>
      </c>
      <c r="B4052" s="7" t="s">
        <v>4046</v>
      </c>
      <c r="C4052" s="7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2">
        <f>E4052/D4052</f>
        <v>6.6666666666666664E-4</v>
      </c>
      <c r="P4052" s="22">
        <f>IF(ISERROR(E4052/L4052),0,E4052/L4052)</f>
        <v>1</v>
      </c>
      <c r="Q4052" s="1" t="s">
        <v>8344</v>
      </c>
      <c r="R4052" s="39" t="s">
        <v>8345</v>
      </c>
      <c r="S4052" s="41">
        <f>(((J4052/60)/60)/24)+DATE(1970,1,1)</f>
        <v>41905.636469907404</v>
      </c>
      <c r="T4052" s="42">
        <f>(((I4052/60)/60)/24)+DATE(1970,1,1)</f>
        <v>41935.636469907404</v>
      </c>
    </row>
    <row r="4053" spans="1:20" customFormat="1" ht="43.5" x14ac:dyDescent="0.35">
      <c r="A4053" s="9">
        <v>4051</v>
      </c>
      <c r="B4053" s="7" t="s">
        <v>4047</v>
      </c>
      <c r="C4053" s="7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2">
        <f>E4053/D4053</f>
        <v>0</v>
      </c>
      <c r="P4053" s="22">
        <f>IF(ISERROR(E4053/L4053),0,E4053/L4053)</f>
        <v>0</v>
      </c>
      <c r="Q4053" s="1" t="s">
        <v>8344</v>
      </c>
      <c r="R4053" s="39" t="s">
        <v>8345</v>
      </c>
      <c r="S4053" s="41">
        <f>(((J4053/60)/60)/24)+DATE(1970,1,1)</f>
        <v>41761.810150462967</v>
      </c>
      <c r="T4053" s="42">
        <f>(((I4053/60)/60)/24)+DATE(1970,1,1)</f>
        <v>41768.286805555559</v>
      </c>
    </row>
    <row r="4054" spans="1:20" customFormat="1" ht="58" x14ac:dyDescent="0.35">
      <c r="A4054" s="9">
        <v>4052</v>
      </c>
      <c r="B4054" s="7" t="s">
        <v>4048</v>
      </c>
      <c r="C4054" s="7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2">
        <f>E4054/D4054</f>
        <v>0.37533333333333335</v>
      </c>
      <c r="P4054" s="22">
        <f>IF(ISERROR(E4054/L4054),0,E4054/L4054)</f>
        <v>86.615384615384613</v>
      </c>
      <c r="Q4054" s="1" t="s">
        <v>8344</v>
      </c>
      <c r="R4054" s="39" t="s">
        <v>8345</v>
      </c>
      <c r="S4054" s="41">
        <f>(((J4054/60)/60)/24)+DATE(1970,1,1)</f>
        <v>41865.878657407404</v>
      </c>
      <c r="T4054" s="42">
        <f>(((I4054/60)/60)/24)+DATE(1970,1,1)</f>
        <v>41925.878657407404</v>
      </c>
    </row>
    <row r="4055" spans="1:20" customFormat="1" ht="43.5" x14ac:dyDescent="0.35">
      <c r="A4055" s="9">
        <v>4053</v>
      </c>
      <c r="B4055" s="7" t="s">
        <v>4049</v>
      </c>
      <c r="C4055" s="7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2">
        <f>E4055/D4055</f>
        <v>0.22</v>
      </c>
      <c r="P4055" s="22">
        <f>IF(ISERROR(E4055/L4055),0,E4055/L4055)</f>
        <v>55</v>
      </c>
      <c r="Q4055" s="1" t="s">
        <v>8344</v>
      </c>
      <c r="R4055" s="39" t="s">
        <v>8345</v>
      </c>
      <c r="S4055" s="41">
        <f>(((J4055/60)/60)/24)+DATE(1970,1,1)</f>
        <v>41928.690138888887</v>
      </c>
      <c r="T4055" s="42">
        <f>(((I4055/60)/60)/24)+DATE(1970,1,1)</f>
        <v>41958.833333333328</v>
      </c>
    </row>
    <row r="4056" spans="1:20" customFormat="1" ht="43.5" x14ac:dyDescent="0.35">
      <c r="A4056" s="9">
        <v>4054</v>
      </c>
      <c r="B4056" s="7" t="s">
        <v>4050</v>
      </c>
      <c r="C4056" s="7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2">
        <f>E4056/D4056</f>
        <v>0</v>
      </c>
      <c r="P4056" s="22">
        <f>IF(ISERROR(E4056/L4056),0,E4056/L4056)</f>
        <v>0</v>
      </c>
      <c r="Q4056" s="1" t="s">
        <v>8344</v>
      </c>
      <c r="R4056" s="39" t="s">
        <v>8345</v>
      </c>
      <c r="S4056" s="41">
        <f>(((J4056/60)/60)/24)+DATE(1970,1,1)</f>
        <v>42613.841261574074</v>
      </c>
      <c r="T4056" s="42">
        <f>(((I4056/60)/60)/24)+DATE(1970,1,1)</f>
        <v>42644.166666666672</v>
      </c>
    </row>
    <row r="4057" spans="1:20" customFormat="1" ht="43.5" x14ac:dyDescent="0.35">
      <c r="A4057" s="9">
        <v>4055</v>
      </c>
      <c r="B4057" s="7" t="s">
        <v>4051</v>
      </c>
      <c r="C4057" s="7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2">
        <f>E4057/D4057</f>
        <v>0.1762</v>
      </c>
      <c r="P4057" s="22">
        <f>IF(ISERROR(E4057/L4057),0,E4057/L4057)</f>
        <v>41.952380952380949</v>
      </c>
      <c r="Q4057" s="1" t="s">
        <v>8344</v>
      </c>
      <c r="R4057" s="39" t="s">
        <v>8345</v>
      </c>
      <c r="S4057" s="41">
        <f>(((J4057/60)/60)/24)+DATE(1970,1,1)</f>
        <v>41779.648506944446</v>
      </c>
      <c r="T4057" s="42">
        <f>(((I4057/60)/60)/24)+DATE(1970,1,1)</f>
        <v>41809.648506944446</v>
      </c>
    </row>
    <row r="4058" spans="1:20" customFormat="1" ht="43.5" x14ac:dyDescent="0.35">
      <c r="A4058" s="9">
        <v>4056</v>
      </c>
      <c r="B4058" s="7" t="s">
        <v>4052</v>
      </c>
      <c r="C4058" s="7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2">
        <f>E4058/D4058</f>
        <v>0.53</v>
      </c>
      <c r="P4058" s="22">
        <f>IF(ISERROR(E4058/L4058),0,E4058/L4058)</f>
        <v>88.333333333333329</v>
      </c>
      <c r="Q4058" s="1" t="s">
        <v>8344</v>
      </c>
      <c r="R4058" s="39" t="s">
        <v>8345</v>
      </c>
      <c r="S4058" s="41">
        <f>(((J4058/60)/60)/24)+DATE(1970,1,1)</f>
        <v>42534.933321759265</v>
      </c>
      <c r="T4058" s="42">
        <f>(((I4058/60)/60)/24)+DATE(1970,1,1)</f>
        <v>42554.832638888889</v>
      </c>
    </row>
    <row r="4059" spans="1:20" customFormat="1" ht="43.5" x14ac:dyDescent="0.35">
      <c r="A4059" s="9">
        <v>4057</v>
      </c>
      <c r="B4059" s="7" t="s">
        <v>4053</v>
      </c>
      <c r="C4059" s="7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2">
        <f>E4059/D4059</f>
        <v>0.22142857142857142</v>
      </c>
      <c r="P4059" s="22">
        <f>IF(ISERROR(E4059/L4059),0,E4059/L4059)</f>
        <v>129.16666666666666</v>
      </c>
      <c r="Q4059" s="1" t="s">
        <v>8344</v>
      </c>
      <c r="R4059" s="39" t="s">
        <v>8345</v>
      </c>
      <c r="S4059" s="41">
        <f>(((J4059/60)/60)/24)+DATE(1970,1,1)</f>
        <v>42310.968518518523</v>
      </c>
      <c r="T4059" s="42">
        <f>(((I4059/60)/60)/24)+DATE(1970,1,1)</f>
        <v>42333.958333333328</v>
      </c>
    </row>
    <row r="4060" spans="1:20" customFormat="1" ht="43.5" x14ac:dyDescent="0.35">
      <c r="A4060" s="9">
        <v>4058</v>
      </c>
      <c r="B4060" s="7" t="s">
        <v>4054</v>
      </c>
      <c r="C4060" s="7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2">
        <f>E4060/D4060</f>
        <v>2.5333333333333333E-2</v>
      </c>
      <c r="P4060" s="22">
        <f>IF(ISERROR(E4060/L4060),0,E4060/L4060)</f>
        <v>23.75</v>
      </c>
      <c r="Q4060" s="1" t="s">
        <v>8344</v>
      </c>
      <c r="R4060" s="39" t="s">
        <v>8345</v>
      </c>
      <c r="S4060" s="41">
        <f>(((J4060/60)/60)/24)+DATE(1970,1,1)</f>
        <v>42446.060694444444</v>
      </c>
      <c r="T4060" s="42">
        <f>(((I4060/60)/60)/24)+DATE(1970,1,1)</f>
        <v>42461.165972222225</v>
      </c>
    </row>
    <row r="4061" spans="1:20" customFormat="1" ht="43.5" x14ac:dyDescent="0.35">
      <c r="A4061" s="9">
        <v>4059</v>
      </c>
      <c r="B4061" s="7" t="s">
        <v>4055</v>
      </c>
      <c r="C4061" s="7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2">
        <f>E4061/D4061</f>
        <v>2.5000000000000001E-2</v>
      </c>
      <c r="P4061" s="22">
        <f>IF(ISERROR(E4061/L4061),0,E4061/L4061)</f>
        <v>35.714285714285715</v>
      </c>
      <c r="Q4061" s="1" t="s">
        <v>8344</v>
      </c>
      <c r="R4061" s="39" t="s">
        <v>8345</v>
      </c>
      <c r="S4061" s="41">
        <f>(((J4061/60)/60)/24)+DATE(1970,1,1)</f>
        <v>41866.640648148146</v>
      </c>
      <c r="T4061" s="42">
        <f>(((I4061/60)/60)/24)+DATE(1970,1,1)</f>
        <v>41898.125</v>
      </c>
    </row>
    <row r="4062" spans="1:20" customFormat="1" ht="43.5" x14ac:dyDescent="0.35">
      <c r="A4062" s="9">
        <v>4060</v>
      </c>
      <c r="B4062" s="7" t="s">
        <v>4056</v>
      </c>
      <c r="C4062" s="7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2">
        <f>E4062/D4062</f>
        <v>2.8500000000000001E-2</v>
      </c>
      <c r="P4062" s="22">
        <f>IF(ISERROR(E4062/L4062),0,E4062/L4062)</f>
        <v>57</v>
      </c>
      <c r="Q4062" s="1" t="s">
        <v>8344</v>
      </c>
      <c r="R4062" s="39" t="s">
        <v>8345</v>
      </c>
      <c r="S4062" s="41">
        <f>(((J4062/60)/60)/24)+DATE(1970,1,1)</f>
        <v>41779.695092592592</v>
      </c>
      <c r="T4062" s="42">
        <f>(((I4062/60)/60)/24)+DATE(1970,1,1)</f>
        <v>41813.666666666664</v>
      </c>
    </row>
    <row r="4063" spans="1:20" customFormat="1" ht="29" x14ac:dyDescent="0.35">
      <c r="A4063" s="9">
        <v>4061</v>
      </c>
      <c r="B4063" s="7" t="s">
        <v>4057</v>
      </c>
      <c r="C4063" s="7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2">
        <f>E4063/D4063</f>
        <v>0</v>
      </c>
      <c r="P4063" s="22">
        <f>IF(ISERROR(E4063/L4063),0,E4063/L4063)</f>
        <v>0</v>
      </c>
      <c r="Q4063" s="1" t="s">
        <v>8344</v>
      </c>
      <c r="R4063" s="39" t="s">
        <v>8345</v>
      </c>
      <c r="S4063" s="41">
        <f>(((J4063/60)/60)/24)+DATE(1970,1,1)</f>
        <v>42421.141469907408</v>
      </c>
      <c r="T4063" s="42">
        <f>(((I4063/60)/60)/24)+DATE(1970,1,1)</f>
        <v>42481.099803240737</v>
      </c>
    </row>
    <row r="4064" spans="1:20" customFormat="1" ht="43.5" x14ac:dyDescent="0.35">
      <c r="A4064" s="9">
        <v>4062</v>
      </c>
      <c r="B4064" s="7" t="s">
        <v>4058</v>
      </c>
      <c r="C4064" s="7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2">
        <f>E4064/D4064</f>
        <v>2.4500000000000001E-2</v>
      </c>
      <c r="P4064" s="22">
        <f>IF(ISERROR(E4064/L4064),0,E4064/L4064)</f>
        <v>163.33333333333334</v>
      </c>
      <c r="Q4064" s="1" t="s">
        <v>8344</v>
      </c>
      <c r="R4064" s="39" t="s">
        <v>8345</v>
      </c>
      <c r="S4064" s="41">
        <f>(((J4064/60)/60)/24)+DATE(1970,1,1)</f>
        <v>42523.739212962959</v>
      </c>
      <c r="T4064" s="42">
        <f>(((I4064/60)/60)/24)+DATE(1970,1,1)</f>
        <v>42553.739212962959</v>
      </c>
    </row>
    <row r="4065" spans="1:20" customFormat="1" ht="43.5" x14ac:dyDescent="0.35">
      <c r="A4065" s="9">
        <v>4063</v>
      </c>
      <c r="B4065" s="7" t="s">
        <v>4059</v>
      </c>
      <c r="C4065" s="7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2">
        <f>E4065/D4065</f>
        <v>1.4210526315789474E-2</v>
      </c>
      <c r="P4065" s="22">
        <f>IF(ISERROR(E4065/L4065),0,E4065/L4065)</f>
        <v>15</v>
      </c>
      <c r="Q4065" s="1" t="s">
        <v>8344</v>
      </c>
      <c r="R4065" s="39" t="s">
        <v>8345</v>
      </c>
      <c r="S4065" s="41">
        <f>(((J4065/60)/60)/24)+DATE(1970,1,1)</f>
        <v>41787.681527777779</v>
      </c>
      <c r="T4065" s="42">
        <f>(((I4065/60)/60)/24)+DATE(1970,1,1)</f>
        <v>41817.681527777779</v>
      </c>
    </row>
    <row r="4066" spans="1:20" customFormat="1" ht="43.5" x14ac:dyDescent="0.35">
      <c r="A4066" s="9">
        <v>4064</v>
      </c>
      <c r="B4066" s="7" t="s">
        <v>4060</v>
      </c>
      <c r="C4066" s="7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2">
        <f>E4066/D4066</f>
        <v>0.1925</v>
      </c>
      <c r="P4066" s="22">
        <f>IF(ISERROR(E4066/L4066),0,E4066/L4066)</f>
        <v>64.166666666666671</v>
      </c>
      <c r="Q4066" s="1" t="s">
        <v>8344</v>
      </c>
      <c r="R4066" s="39" t="s">
        <v>8345</v>
      </c>
      <c r="S4066" s="41">
        <f>(((J4066/60)/60)/24)+DATE(1970,1,1)</f>
        <v>42093.588263888887</v>
      </c>
      <c r="T4066" s="42">
        <f>(((I4066/60)/60)/24)+DATE(1970,1,1)</f>
        <v>42123.588263888887</v>
      </c>
    </row>
    <row r="4067" spans="1:20" customFormat="1" ht="29" x14ac:dyDescent="0.35">
      <c r="A4067" s="9">
        <v>4065</v>
      </c>
      <c r="B4067" s="7" t="s">
        <v>4061</v>
      </c>
      <c r="C4067" s="7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2">
        <f>E4067/D4067</f>
        <v>6.7499999999999999E-3</v>
      </c>
      <c r="P4067" s="22">
        <f>IF(ISERROR(E4067/L4067),0,E4067/L4067)</f>
        <v>6.75</v>
      </c>
      <c r="Q4067" s="1" t="s">
        <v>8344</v>
      </c>
      <c r="R4067" s="39" t="s">
        <v>8345</v>
      </c>
      <c r="S4067" s="41">
        <f>(((J4067/60)/60)/24)+DATE(1970,1,1)</f>
        <v>41833.951516203706</v>
      </c>
      <c r="T4067" s="42">
        <f>(((I4067/60)/60)/24)+DATE(1970,1,1)</f>
        <v>41863.951516203706</v>
      </c>
    </row>
    <row r="4068" spans="1:20" customFormat="1" ht="43.5" x14ac:dyDescent="0.35">
      <c r="A4068" s="9">
        <v>4066</v>
      </c>
      <c r="B4068" s="7" t="s">
        <v>4062</v>
      </c>
      <c r="C4068" s="7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2">
        <f>E4068/D4068</f>
        <v>1.6666666666666668E-3</v>
      </c>
      <c r="P4068" s="22">
        <f>IF(ISERROR(E4068/L4068),0,E4068/L4068)</f>
        <v>25</v>
      </c>
      <c r="Q4068" s="1" t="s">
        <v>8344</v>
      </c>
      <c r="R4068" s="39" t="s">
        <v>8345</v>
      </c>
      <c r="S4068" s="41">
        <f>(((J4068/60)/60)/24)+DATE(1970,1,1)</f>
        <v>42479.039212962962</v>
      </c>
      <c r="T4068" s="42">
        <f>(((I4068/60)/60)/24)+DATE(1970,1,1)</f>
        <v>42509.039212962962</v>
      </c>
    </row>
    <row r="4069" spans="1:20" customFormat="1" ht="43.5" x14ac:dyDescent="0.35">
      <c r="A4069" s="9">
        <v>4067</v>
      </c>
      <c r="B4069" s="7" t="s">
        <v>4063</v>
      </c>
      <c r="C4069" s="7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2">
        <f>E4069/D4069</f>
        <v>0.60899999999999999</v>
      </c>
      <c r="P4069" s="22">
        <f>IF(ISERROR(E4069/L4069),0,E4069/L4069)</f>
        <v>179.11764705882354</v>
      </c>
      <c r="Q4069" s="1" t="s">
        <v>8344</v>
      </c>
      <c r="R4069" s="39" t="s">
        <v>8345</v>
      </c>
      <c r="S4069" s="41">
        <f>(((J4069/60)/60)/24)+DATE(1970,1,1)</f>
        <v>42235.117476851854</v>
      </c>
      <c r="T4069" s="42">
        <f>(((I4069/60)/60)/24)+DATE(1970,1,1)</f>
        <v>42275.117476851854</v>
      </c>
    </row>
    <row r="4070" spans="1:20" customFormat="1" ht="29" x14ac:dyDescent="0.35">
      <c r="A4070" s="9">
        <v>4068</v>
      </c>
      <c r="B4070" s="7" t="s">
        <v>4064</v>
      </c>
      <c r="C4070" s="7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2">
        <f>E4070/D4070</f>
        <v>0.01</v>
      </c>
      <c r="P4070" s="22">
        <f>IF(ISERROR(E4070/L4070),0,E4070/L4070)</f>
        <v>34.950000000000003</v>
      </c>
      <c r="Q4070" s="1" t="s">
        <v>8344</v>
      </c>
      <c r="R4070" s="39" t="s">
        <v>8345</v>
      </c>
      <c r="S4070" s="41">
        <f>(((J4070/60)/60)/24)+DATE(1970,1,1)</f>
        <v>42718.963599537034</v>
      </c>
      <c r="T4070" s="42">
        <f>(((I4070/60)/60)/24)+DATE(1970,1,1)</f>
        <v>42748.961805555555</v>
      </c>
    </row>
    <row r="4071" spans="1:20" customFormat="1" ht="43.5" x14ac:dyDescent="0.35">
      <c r="A4071" s="9">
        <v>4069</v>
      </c>
      <c r="B4071" s="7" t="s">
        <v>4065</v>
      </c>
      <c r="C4071" s="7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2">
        <f>E4071/D4071</f>
        <v>0.34399999999999997</v>
      </c>
      <c r="P4071" s="22">
        <f>IF(ISERROR(E4071/L4071),0,E4071/L4071)</f>
        <v>33.07692307692308</v>
      </c>
      <c r="Q4071" s="1" t="s">
        <v>8344</v>
      </c>
      <c r="R4071" s="39" t="s">
        <v>8345</v>
      </c>
      <c r="S4071" s="41">
        <f>(((J4071/60)/60)/24)+DATE(1970,1,1)</f>
        <v>42022.661527777775</v>
      </c>
      <c r="T4071" s="42">
        <f>(((I4071/60)/60)/24)+DATE(1970,1,1)</f>
        <v>42063.5</v>
      </c>
    </row>
    <row r="4072" spans="1:20" customFormat="1" ht="29" x14ac:dyDescent="0.35">
      <c r="A4072" s="9">
        <v>4070</v>
      </c>
      <c r="B4072" s="7" t="s">
        <v>4066</v>
      </c>
      <c r="C4072" s="7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2">
        <f>E4072/D4072</f>
        <v>0.16500000000000001</v>
      </c>
      <c r="P4072" s="22">
        <f>IF(ISERROR(E4072/L4072),0,E4072/L4072)</f>
        <v>27.5</v>
      </c>
      <c r="Q4072" s="1" t="s">
        <v>8344</v>
      </c>
      <c r="R4072" s="39" t="s">
        <v>8345</v>
      </c>
      <c r="S4072" s="41">
        <f>(((J4072/60)/60)/24)+DATE(1970,1,1)</f>
        <v>42031.666898148149</v>
      </c>
      <c r="T4072" s="42">
        <f>(((I4072/60)/60)/24)+DATE(1970,1,1)</f>
        <v>42064.125</v>
      </c>
    </row>
    <row r="4073" spans="1:20" customFormat="1" ht="43.5" x14ac:dyDescent="0.35">
      <c r="A4073" s="9">
        <v>4071</v>
      </c>
      <c r="B4073" s="7" t="s">
        <v>4067</v>
      </c>
      <c r="C4073" s="7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2">
        <f>E4073/D4073</f>
        <v>0</v>
      </c>
      <c r="P4073" s="22">
        <f>IF(ISERROR(E4073/L4073),0,E4073/L4073)</f>
        <v>0</v>
      </c>
      <c r="Q4073" s="1" t="s">
        <v>8344</v>
      </c>
      <c r="R4073" s="39" t="s">
        <v>8345</v>
      </c>
      <c r="S4073" s="41">
        <f>(((J4073/60)/60)/24)+DATE(1970,1,1)</f>
        <v>42700.804756944446</v>
      </c>
      <c r="T4073" s="42">
        <f>(((I4073/60)/60)/24)+DATE(1970,1,1)</f>
        <v>42730.804756944446</v>
      </c>
    </row>
    <row r="4074" spans="1:20" customFormat="1" ht="43.5" x14ac:dyDescent="0.35">
      <c r="A4074" s="9">
        <v>4072</v>
      </c>
      <c r="B4074" s="7" t="s">
        <v>4068</v>
      </c>
      <c r="C4074" s="7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2">
        <f>E4074/D4074</f>
        <v>4.0000000000000001E-3</v>
      </c>
      <c r="P4074" s="22">
        <f>IF(ISERROR(E4074/L4074),0,E4074/L4074)</f>
        <v>2</v>
      </c>
      <c r="Q4074" s="1" t="s">
        <v>8344</v>
      </c>
      <c r="R4074" s="39" t="s">
        <v>8345</v>
      </c>
      <c r="S4074" s="41">
        <f>(((J4074/60)/60)/24)+DATE(1970,1,1)</f>
        <v>41812.77443287037</v>
      </c>
      <c r="T4074" s="42">
        <f>(((I4074/60)/60)/24)+DATE(1970,1,1)</f>
        <v>41872.77443287037</v>
      </c>
    </row>
    <row r="4075" spans="1:20" customFormat="1" ht="43.5" x14ac:dyDescent="0.35">
      <c r="A4075" s="9">
        <v>4073</v>
      </c>
      <c r="B4075" s="7" t="s">
        <v>4069</v>
      </c>
      <c r="C4075" s="7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2">
        <f>E4075/D4075</f>
        <v>1.0571428571428572E-2</v>
      </c>
      <c r="P4075" s="22">
        <f>IF(ISERROR(E4075/L4075),0,E4075/L4075)</f>
        <v>18.5</v>
      </c>
      <c r="Q4075" s="1" t="s">
        <v>8344</v>
      </c>
      <c r="R4075" s="39" t="s">
        <v>8345</v>
      </c>
      <c r="S4075" s="41">
        <f>(((J4075/60)/60)/24)+DATE(1970,1,1)</f>
        <v>42078.34520833334</v>
      </c>
      <c r="T4075" s="42">
        <f>(((I4075/60)/60)/24)+DATE(1970,1,1)</f>
        <v>42133.166666666672</v>
      </c>
    </row>
    <row r="4076" spans="1:20" customFormat="1" ht="43.5" x14ac:dyDescent="0.35">
      <c r="A4076" s="9">
        <v>4074</v>
      </c>
      <c r="B4076" s="7" t="s">
        <v>4070</v>
      </c>
      <c r="C4076" s="7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2">
        <f>E4076/D4076</f>
        <v>0.26727272727272727</v>
      </c>
      <c r="P4076" s="22">
        <f>IF(ISERROR(E4076/L4076),0,E4076/L4076)</f>
        <v>35</v>
      </c>
      <c r="Q4076" s="1" t="s">
        <v>8344</v>
      </c>
      <c r="R4076" s="39" t="s">
        <v>8345</v>
      </c>
      <c r="S4076" s="41">
        <f>(((J4076/60)/60)/24)+DATE(1970,1,1)</f>
        <v>42283.552951388891</v>
      </c>
      <c r="T4076" s="42">
        <f>(((I4076/60)/60)/24)+DATE(1970,1,1)</f>
        <v>42313.594618055555</v>
      </c>
    </row>
    <row r="4077" spans="1:20" customFormat="1" ht="43.5" x14ac:dyDescent="0.35">
      <c r="A4077" s="9">
        <v>4075</v>
      </c>
      <c r="B4077" s="7" t="s">
        <v>4071</v>
      </c>
      <c r="C4077" s="7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2">
        <f>E4077/D4077</f>
        <v>0.28799999999999998</v>
      </c>
      <c r="P4077" s="22">
        <f>IF(ISERROR(E4077/L4077),0,E4077/L4077)</f>
        <v>44.307692307692307</v>
      </c>
      <c r="Q4077" s="1" t="s">
        <v>8344</v>
      </c>
      <c r="R4077" s="39" t="s">
        <v>8345</v>
      </c>
      <c r="S4077" s="41">
        <f>(((J4077/60)/60)/24)+DATE(1970,1,1)</f>
        <v>41779.045937499999</v>
      </c>
      <c r="T4077" s="42">
        <f>(((I4077/60)/60)/24)+DATE(1970,1,1)</f>
        <v>41820.727777777778</v>
      </c>
    </row>
    <row r="4078" spans="1:20" customFormat="1" ht="29" x14ac:dyDescent="0.35">
      <c r="A4078" s="9">
        <v>4076</v>
      </c>
      <c r="B4078" s="7" t="s">
        <v>4072</v>
      </c>
      <c r="C4078" s="7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2">
        <f>E4078/D4078</f>
        <v>0</v>
      </c>
      <c r="P4078" s="22">
        <f>IF(ISERROR(E4078/L4078),0,E4078/L4078)</f>
        <v>0</v>
      </c>
      <c r="Q4078" s="1" t="s">
        <v>8344</v>
      </c>
      <c r="R4078" s="39" t="s">
        <v>8345</v>
      </c>
      <c r="S4078" s="41">
        <f>(((J4078/60)/60)/24)+DATE(1970,1,1)</f>
        <v>41905.795706018522</v>
      </c>
      <c r="T4078" s="42">
        <f>(((I4078/60)/60)/24)+DATE(1970,1,1)</f>
        <v>41933.82708333333</v>
      </c>
    </row>
    <row r="4079" spans="1:20" customFormat="1" ht="43.5" x14ac:dyDescent="0.35">
      <c r="A4079" s="9">
        <v>4077</v>
      </c>
      <c r="B4079" s="7" t="s">
        <v>4073</v>
      </c>
      <c r="C4079" s="7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2">
        <f>E4079/D4079</f>
        <v>8.8999999999999996E-2</v>
      </c>
      <c r="P4079" s="22">
        <f>IF(ISERROR(E4079/L4079),0,E4079/L4079)</f>
        <v>222.5</v>
      </c>
      <c r="Q4079" s="1" t="s">
        <v>8344</v>
      </c>
      <c r="R4079" s="39" t="s">
        <v>8345</v>
      </c>
      <c r="S4079" s="41">
        <f>(((J4079/60)/60)/24)+DATE(1970,1,1)</f>
        <v>42695.7105787037</v>
      </c>
      <c r="T4079" s="42">
        <f>(((I4079/60)/60)/24)+DATE(1970,1,1)</f>
        <v>42725.7105787037</v>
      </c>
    </row>
    <row r="4080" spans="1:20" customFormat="1" ht="43.5" x14ac:dyDescent="0.35">
      <c r="A4080" s="9">
        <v>4078</v>
      </c>
      <c r="B4080" s="7" t="s">
        <v>4074</v>
      </c>
      <c r="C4080" s="7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2">
        <f>E4080/D4080</f>
        <v>0</v>
      </c>
      <c r="P4080" s="22">
        <f>IF(ISERROR(E4080/L4080),0,E4080/L4080)</f>
        <v>0</v>
      </c>
      <c r="Q4080" s="1" t="s">
        <v>8344</v>
      </c>
      <c r="R4080" s="39" t="s">
        <v>8345</v>
      </c>
      <c r="S4080" s="41">
        <f>(((J4080/60)/60)/24)+DATE(1970,1,1)</f>
        <v>42732.787523148145</v>
      </c>
      <c r="T4080" s="42">
        <f>(((I4080/60)/60)/24)+DATE(1970,1,1)</f>
        <v>42762.787523148145</v>
      </c>
    </row>
    <row r="4081" spans="1:20" customFormat="1" ht="43.5" x14ac:dyDescent="0.35">
      <c r="A4081" s="9">
        <v>4079</v>
      </c>
      <c r="B4081" s="7" t="s">
        <v>4075</v>
      </c>
      <c r="C4081" s="7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2">
        <f>E4081/D4081</f>
        <v>1.6666666666666668E-3</v>
      </c>
      <c r="P4081" s="22">
        <f>IF(ISERROR(E4081/L4081),0,E4081/L4081)</f>
        <v>5</v>
      </c>
      <c r="Q4081" s="1" t="s">
        <v>8344</v>
      </c>
      <c r="R4081" s="39" t="s">
        <v>8345</v>
      </c>
      <c r="S4081" s="41">
        <f>(((J4081/60)/60)/24)+DATE(1970,1,1)</f>
        <v>42510.938900462963</v>
      </c>
      <c r="T4081" s="42">
        <f>(((I4081/60)/60)/24)+DATE(1970,1,1)</f>
        <v>42540.938900462963</v>
      </c>
    </row>
    <row r="4082" spans="1:20" customFormat="1" ht="43.5" x14ac:dyDescent="0.35">
      <c r="A4082" s="9">
        <v>4080</v>
      </c>
      <c r="B4082" s="7" t="s">
        <v>4076</v>
      </c>
      <c r="C4082" s="7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2">
        <f>E4082/D4082</f>
        <v>0</v>
      </c>
      <c r="P4082" s="22">
        <f>IF(ISERROR(E4082/L4082),0,E4082/L4082)</f>
        <v>0</v>
      </c>
      <c r="Q4082" s="1" t="s">
        <v>8344</v>
      </c>
      <c r="R4082" s="39" t="s">
        <v>8345</v>
      </c>
      <c r="S4082" s="41">
        <f>(((J4082/60)/60)/24)+DATE(1970,1,1)</f>
        <v>42511.698101851856</v>
      </c>
      <c r="T4082" s="42">
        <f>(((I4082/60)/60)/24)+DATE(1970,1,1)</f>
        <v>42535.787500000006</v>
      </c>
    </row>
    <row r="4083" spans="1:20" customFormat="1" ht="43.5" x14ac:dyDescent="0.35">
      <c r="A4083" s="9">
        <v>4081</v>
      </c>
      <c r="B4083" s="7" t="s">
        <v>4077</v>
      </c>
      <c r="C4083" s="7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2">
        <f>E4083/D4083</f>
        <v>0.15737410071942445</v>
      </c>
      <c r="P4083" s="22">
        <f>IF(ISERROR(E4083/L4083),0,E4083/L4083)</f>
        <v>29.166666666666668</v>
      </c>
      <c r="Q4083" s="1" t="s">
        <v>8344</v>
      </c>
      <c r="R4083" s="39" t="s">
        <v>8345</v>
      </c>
      <c r="S4083" s="41">
        <f>(((J4083/60)/60)/24)+DATE(1970,1,1)</f>
        <v>42041.581307870365</v>
      </c>
      <c r="T4083" s="42">
        <f>(((I4083/60)/60)/24)+DATE(1970,1,1)</f>
        <v>42071.539641203708</v>
      </c>
    </row>
    <row r="4084" spans="1:20" customFormat="1" ht="43.5" x14ac:dyDescent="0.35">
      <c r="A4084" s="9">
        <v>4082</v>
      </c>
      <c r="B4084" s="7" t="s">
        <v>4078</v>
      </c>
      <c r="C4084" s="7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2">
        <f>E4084/D4084</f>
        <v>0.02</v>
      </c>
      <c r="P4084" s="22">
        <f>IF(ISERROR(E4084/L4084),0,E4084/L4084)</f>
        <v>1.5</v>
      </c>
      <c r="Q4084" s="1" t="s">
        <v>8344</v>
      </c>
      <c r="R4084" s="39" t="s">
        <v>8345</v>
      </c>
      <c r="S4084" s="41">
        <f>(((J4084/60)/60)/24)+DATE(1970,1,1)</f>
        <v>42307.189270833333</v>
      </c>
      <c r="T4084" s="42">
        <f>(((I4084/60)/60)/24)+DATE(1970,1,1)</f>
        <v>42322.958333333328</v>
      </c>
    </row>
    <row r="4085" spans="1:20" customFormat="1" ht="43.5" x14ac:dyDescent="0.35">
      <c r="A4085" s="9">
        <v>4083</v>
      </c>
      <c r="B4085" s="7" t="s">
        <v>4079</v>
      </c>
      <c r="C4085" s="7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2">
        <f>E4085/D4085</f>
        <v>0.21685714285714286</v>
      </c>
      <c r="P4085" s="22">
        <f>IF(ISERROR(E4085/L4085),0,E4085/L4085)</f>
        <v>126.5</v>
      </c>
      <c r="Q4085" s="1" t="s">
        <v>8344</v>
      </c>
      <c r="R4085" s="39" t="s">
        <v>8345</v>
      </c>
      <c r="S4085" s="41">
        <f>(((J4085/60)/60)/24)+DATE(1970,1,1)</f>
        <v>42353.761759259258</v>
      </c>
      <c r="T4085" s="42">
        <f>(((I4085/60)/60)/24)+DATE(1970,1,1)</f>
        <v>42383.761759259258</v>
      </c>
    </row>
    <row r="4086" spans="1:20" customFormat="1" ht="43.5" x14ac:dyDescent="0.35">
      <c r="A4086" s="9">
        <v>4084</v>
      </c>
      <c r="B4086" s="7" t="s">
        <v>4080</v>
      </c>
      <c r="C4086" s="7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2">
        <f>E4086/D4086</f>
        <v>3.3333333333333335E-3</v>
      </c>
      <c r="P4086" s="22">
        <f>IF(ISERROR(E4086/L4086),0,E4086/L4086)</f>
        <v>10</v>
      </c>
      <c r="Q4086" s="1" t="s">
        <v>8344</v>
      </c>
      <c r="R4086" s="39" t="s">
        <v>8345</v>
      </c>
      <c r="S4086" s="41">
        <f>(((J4086/60)/60)/24)+DATE(1970,1,1)</f>
        <v>42622.436412037037</v>
      </c>
      <c r="T4086" s="42">
        <f>(((I4086/60)/60)/24)+DATE(1970,1,1)</f>
        <v>42652.436412037037</v>
      </c>
    </row>
    <row r="4087" spans="1:20" customFormat="1" ht="43.5" x14ac:dyDescent="0.35">
      <c r="A4087" s="9">
        <v>4085</v>
      </c>
      <c r="B4087" s="7" t="s">
        <v>4081</v>
      </c>
      <c r="C4087" s="7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2">
        <f>E4087/D4087</f>
        <v>2.8571428571428571E-3</v>
      </c>
      <c r="P4087" s="22">
        <f>IF(ISERROR(E4087/L4087),0,E4087/L4087)</f>
        <v>10</v>
      </c>
      <c r="Q4087" s="1" t="s">
        <v>8344</v>
      </c>
      <c r="R4087" s="39" t="s">
        <v>8345</v>
      </c>
      <c r="S4087" s="41">
        <f>(((J4087/60)/60)/24)+DATE(1970,1,1)</f>
        <v>42058.603877314818</v>
      </c>
      <c r="T4087" s="42">
        <f>(((I4087/60)/60)/24)+DATE(1970,1,1)</f>
        <v>42087.165972222225</v>
      </c>
    </row>
    <row r="4088" spans="1:20" customFormat="1" ht="43.5" x14ac:dyDescent="0.35">
      <c r="A4088" s="9">
        <v>4086</v>
      </c>
      <c r="B4088" s="7" t="s">
        <v>4082</v>
      </c>
      <c r="C4088" s="7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2">
        <f>E4088/D4088</f>
        <v>4.7E-2</v>
      </c>
      <c r="P4088" s="22">
        <f>IF(ISERROR(E4088/L4088),0,E4088/L4088)</f>
        <v>9.4</v>
      </c>
      <c r="Q4088" s="1" t="s">
        <v>8344</v>
      </c>
      <c r="R4088" s="39" t="s">
        <v>8345</v>
      </c>
      <c r="S4088" s="41">
        <f>(((J4088/60)/60)/24)+DATE(1970,1,1)</f>
        <v>42304.940960648149</v>
      </c>
      <c r="T4088" s="42">
        <f>(((I4088/60)/60)/24)+DATE(1970,1,1)</f>
        <v>42329.166666666672</v>
      </c>
    </row>
    <row r="4089" spans="1:20" customFormat="1" x14ac:dyDescent="0.35">
      <c r="A4089" s="9">
        <v>4087</v>
      </c>
      <c r="B4089" s="7" t="s">
        <v>4083</v>
      </c>
      <c r="C4089" s="7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2">
        <f>E4089/D4089</f>
        <v>0</v>
      </c>
      <c r="P4089" s="22">
        <f>IF(ISERROR(E4089/L4089),0,E4089/L4089)</f>
        <v>0</v>
      </c>
      <c r="Q4089" s="1" t="s">
        <v>8344</v>
      </c>
      <c r="R4089" s="39" t="s">
        <v>8345</v>
      </c>
      <c r="S4089" s="41">
        <f>(((J4089/60)/60)/24)+DATE(1970,1,1)</f>
        <v>42538.742893518516</v>
      </c>
      <c r="T4089" s="42">
        <f>(((I4089/60)/60)/24)+DATE(1970,1,1)</f>
        <v>42568.742893518516</v>
      </c>
    </row>
    <row r="4090" spans="1:20" customFormat="1" ht="43.5" x14ac:dyDescent="0.35">
      <c r="A4090" s="9">
        <v>4088</v>
      </c>
      <c r="B4090" s="7" t="s">
        <v>4084</v>
      </c>
      <c r="C4090" s="7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2">
        <f>E4090/D4090</f>
        <v>0.108</v>
      </c>
      <c r="P4090" s="22">
        <f>IF(ISERROR(E4090/L4090),0,E4090/L4090)</f>
        <v>72</v>
      </c>
      <c r="Q4090" s="1" t="s">
        <v>8344</v>
      </c>
      <c r="R4090" s="39" t="s">
        <v>8345</v>
      </c>
      <c r="S4090" s="41">
        <f>(((J4090/60)/60)/24)+DATE(1970,1,1)</f>
        <v>41990.612546296295</v>
      </c>
      <c r="T4090" s="42">
        <f>(((I4090/60)/60)/24)+DATE(1970,1,1)</f>
        <v>42020.434722222228</v>
      </c>
    </row>
    <row r="4091" spans="1:20" customFormat="1" ht="43.5" x14ac:dyDescent="0.35">
      <c r="A4091" s="9">
        <v>4089</v>
      </c>
      <c r="B4091" s="7" t="s">
        <v>4085</v>
      </c>
      <c r="C4091" s="7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2">
        <f>E4091/D4091</f>
        <v>4.8000000000000001E-2</v>
      </c>
      <c r="P4091" s="22">
        <f>IF(ISERROR(E4091/L4091),0,E4091/L4091)</f>
        <v>30</v>
      </c>
      <c r="Q4091" s="1" t="s">
        <v>8344</v>
      </c>
      <c r="R4091" s="39" t="s">
        <v>8345</v>
      </c>
      <c r="S4091" s="41">
        <f>(((J4091/60)/60)/24)+DATE(1970,1,1)</f>
        <v>42122.732499999998</v>
      </c>
      <c r="T4091" s="42">
        <f>(((I4091/60)/60)/24)+DATE(1970,1,1)</f>
        <v>42155.732638888891</v>
      </c>
    </row>
    <row r="4092" spans="1:20" customFormat="1" ht="43.5" x14ac:dyDescent="0.35">
      <c r="A4092" s="9">
        <v>4090</v>
      </c>
      <c r="B4092" s="7" t="s">
        <v>4086</v>
      </c>
      <c r="C4092" s="7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2">
        <f>E4092/D4092</f>
        <v>3.2000000000000001E-2</v>
      </c>
      <c r="P4092" s="22">
        <f>IF(ISERROR(E4092/L4092),0,E4092/L4092)</f>
        <v>10.666666666666666</v>
      </c>
      <c r="Q4092" s="1" t="s">
        <v>8344</v>
      </c>
      <c r="R4092" s="39" t="s">
        <v>8345</v>
      </c>
      <c r="S4092" s="41">
        <f>(((J4092/60)/60)/24)+DATE(1970,1,1)</f>
        <v>42209.67288194444</v>
      </c>
      <c r="T4092" s="42">
        <f>(((I4092/60)/60)/24)+DATE(1970,1,1)</f>
        <v>42223.625</v>
      </c>
    </row>
    <row r="4093" spans="1:20" customFormat="1" ht="43.5" x14ac:dyDescent="0.35">
      <c r="A4093" s="9">
        <v>4091</v>
      </c>
      <c r="B4093" s="7" t="s">
        <v>4087</v>
      </c>
      <c r="C4093" s="7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2">
        <f>E4093/D4093</f>
        <v>0.1275</v>
      </c>
      <c r="P4093" s="22">
        <f>IF(ISERROR(E4093/L4093),0,E4093/L4093)</f>
        <v>25.5</v>
      </c>
      <c r="Q4093" s="1" t="s">
        <v>8344</v>
      </c>
      <c r="R4093" s="39" t="s">
        <v>8345</v>
      </c>
      <c r="S4093" s="41">
        <f>(((J4093/60)/60)/24)+DATE(1970,1,1)</f>
        <v>41990.506377314814</v>
      </c>
      <c r="T4093" s="42">
        <f>(((I4093/60)/60)/24)+DATE(1970,1,1)</f>
        <v>42020.506377314814</v>
      </c>
    </row>
    <row r="4094" spans="1:20" customFormat="1" ht="43.5" x14ac:dyDescent="0.35">
      <c r="A4094" s="9">
        <v>4092</v>
      </c>
      <c r="B4094" s="7" t="s">
        <v>4088</v>
      </c>
      <c r="C4094" s="7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2">
        <f>E4094/D4094</f>
        <v>1.8181818181818181E-4</v>
      </c>
      <c r="P4094" s="22">
        <f>IF(ISERROR(E4094/L4094),0,E4094/L4094)</f>
        <v>20</v>
      </c>
      <c r="Q4094" s="1" t="s">
        <v>8344</v>
      </c>
      <c r="R4094" s="39" t="s">
        <v>8345</v>
      </c>
      <c r="S4094" s="41">
        <f>(((J4094/60)/60)/24)+DATE(1970,1,1)</f>
        <v>42039.194988425923</v>
      </c>
      <c r="T4094" s="42">
        <f>(((I4094/60)/60)/24)+DATE(1970,1,1)</f>
        <v>42099.153321759266</v>
      </c>
    </row>
    <row r="4095" spans="1:20" customFormat="1" ht="43.5" x14ac:dyDescent="0.35">
      <c r="A4095" s="9">
        <v>4093</v>
      </c>
      <c r="B4095" s="7" t="s">
        <v>4089</v>
      </c>
      <c r="C4095" s="7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2">
        <f>E4095/D4095</f>
        <v>2.4E-2</v>
      </c>
      <c r="P4095" s="22">
        <f>IF(ISERROR(E4095/L4095),0,E4095/L4095)</f>
        <v>15</v>
      </c>
      <c r="Q4095" s="1" t="s">
        <v>8344</v>
      </c>
      <c r="R4095" s="39" t="s">
        <v>8345</v>
      </c>
      <c r="S4095" s="41">
        <f>(((J4095/60)/60)/24)+DATE(1970,1,1)</f>
        <v>42178.815891203703</v>
      </c>
      <c r="T4095" s="42">
        <f>(((I4095/60)/60)/24)+DATE(1970,1,1)</f>
        <v>42238.815891203703</v>
      </c>
    </row>
    <row r="4096" spans="1:20" customFormat="1" ht="43.5" x14ac:dyDescent="0.35">
      <c r="A4096" s="9">
        <v>4094</v>
      </c>
      <c r="B4096" s="7" t="s">
        <v>4090</v>
      </c>
      <c r="C4096" s="7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2">
        <f>E4096/D4096</f>
        <v>0.36499999999999999</v>
      </c>
      <c r="P4096" s="22">
        <f>IF(ISERROR(E4096/L4096),0,E4096/L4096)</f>
        <v>91.25</v>
      </c>
      <c r="Q4096" s="1" t="s">
        <v>8344</v>
      </c>
      <c r="R4096" s="39" t="s">
        <v>8345</v>
      </c>
      <c r="S4096" s="41">
        <f>(((J4096/60)/60)/24)+DATE(1970,1,1)</f>
        <v>41890.086805555555</v>
      </c>
      <c r="T4096" s="42">
        <f>(((I4096/60)/60)/24)+DATE(1970,1,1)</f>
        <v>41934.207638888889</v>
      </c>
    </row>
    <row r="4097" spans="1:20" customFormat="1" ht="29" x14ac:dyDescent="0.35">
      <c r="A4097" s="9">
        <v>4095</v>
      </c>
      <c r="B4097" s="7" t="s">
        <v>4091</v>
      </c>
      <c r="C4097" s="7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2">
        <f>E4097/D4097</f>
        <v>2.6666666666666668E-2</v>
      </c>
      <c r="P4097" s="22">
        <f>IF(ISERROR(E4097/L4097),0,E4097/L4097)</f>
        <v>800</v>
      </c>
      <c r="Q4097" s="1" t="s">
        <v>8344</v>
      </c>
      <c r="R4097" s="39" t="s">
        <v>8345</v>
      </c>
      <c r="S4097" s="41">
        <f>(((J4097/60)/60)/24)+DATE(1970,1,1)</f>
        <v>42693.031828703708</v>
      </c>
      <c r="T4097" s="42">
        <f>(((I4097/60)/60)/24)+DATE(1970,1,1)</f>
        <v>42723.031828703708</v>
      </c>
    </row>
    <row r="4098" spans="1:20" customFormat="1" ht="43.5" x14ac:dyDescent="0.35">
      <c r="A4098" s="9">
        <v>4096</v>
      </c>
      <c r="B4098" s="7" t="s">
        <v>4092</v>
      </c>
      <c r="C4098" s="7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2">
        <f>E4098/D4098</f>
        <v>0.11428571428571428</v>
      </c>
      <c r="P4098" s="22">
        <f>IF(ISERROR(E4098/L4098),0,E4098/L4098)</f>
        <v>80</v>
      </c>
      <c r="Q4098" s="1" t="s">
        <v>8344</v>
      </c>
      <c r="R4098" s="39" t="s">
        <v>8345</v>
      </c>
      <c r="S4098" s="41">
        <f>(((J4098/60)/60)/24)+DATE(1970,1,1)</f>
        <v>42750.530312499999</v>
      </c>
      <c r="T4098" s="42">
        <f>(((I4098/60)/60)/24)+DATE(1970,1,1)</f>
        <v>42794.368749999994</v>
      </c>
    </row>
    <row r="4099" spans="1:20" customFormat="1" ht="43.5" x14ac:dyDescent="0.35">
      <c r="A4099" s="9">
        <v>4097</v>
      </c>
      <c r="B4099" s="7" t="s">
        <v>4093</v>
      </c>
      <c r="C4099" s="7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2">
        <f>E4099/D4099</f>
        <v>0</v>
      </c>
      <c r="P4099" s="22">
        <f>IF(ISERROR(E4099/L4099),0,E4099/L4099)</f>
        <v>0</v>
      </c>
      <c r="Q4099" s="1" t="s">
        <v>8344</v>
      </c>
      <c r="R4099" s="39" t="s">
        <v>8345</v>
      </c>
      <c r="S4099" s="41">
        <f>(((J4099/60)/60)/24)+DATE(1970,1,1)</f>
        <v>42344.824502314819</v>
      </c>
      <c r="T4099" s="42">
        <f>(((I4099/60)/60)/24)+DATE(1970,1,1)</f>
        <v>42400.996527777781</v>
      </c>
    </row>
    <row r="4100" spans="1:20" customFormat="1" ht="29" x14ac:dyDescent="0.35">
      <c r="A4100" s="9">
        <v>4098</v>
      </c>
      <c r="B4100" s="7" t="s">
        <v>4094</v>
      </c>
      <c r="C4100" s="7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2">
        <f>E4100/D4100</f>
        <v>0</v>
      </c>
      <c r="P4100" s="22">
        <f>IF(ISERROR(E4100/L4100),0,E4100/L4100)</f>
        <v>0</v>
      </c>
      <c r="Q4100" s="1" t="s">
        <v>8344</v>
      </c>
      <c r="R4100" s="39" t="s">
        <v>8345</v>
      </c>
      <c r="S4100" s="41">
        <f>(((J4100/60)/60)/24)+DATE(1970,1,1)</f>
        <v>42495.722187499996</v>
      </c>
      <c r="T4100" s="42">
        <f>(((I4100/60)/60)/24)+DATE(1970,1,1)</f>
        <v>42525.722187499996</v>
      </c>
    </row>
    <row r="4101" spans="1:20" customFormat="1" ht="43.5" x14ac:dyDescent="0.35">
      <c r="A4101" s="9">
        <v>4099</v>
      </c>
      <c r="B4101" s="7" t="s">
        <v>4095</v>
      </c>
      <c r="C4101" s="7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2">
        <f>E4101/D4101</f>
        <v>1.1111111111111112E-2</v>
      </c>
      <c r="P4101" s="22">
        <f>IF(ISERROR(E4101/L4101),0,E4101/L4101)</f>
        <v>50</v>
      </c>
      <c r="Q4101" s="1" t="s">
        <v>8344</v>
      </c>
      <c r="R4101" s="39" t="s">
        <v>8345</v>
      </c>
      <c r="S4101" s="41">
        <f>(((J4101/60)/60)/24)+DATE(1970,1,1)</f>
        <v>42570.850381944445</v>
      </c>
      <c r="T4101" s="42">
        <f>(((I4101/60)/60)/24)+DATE(1970,1,1)</f>
        <v>42615.850381944445</v>
      </c>
    </row>
    <row r="4102" spans="1:20" customFormat="1" ht="29" x14ac:dyDescent="0.35">
      <c r="A4102" s="9">
        <v>4100</v>
      </c>
      <c r="B4102" s="7" t="s">
        <v>4096</v>
      </c>
      <c r="C4102" s="7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2">
        <f>E4102/D4102</f>
        <v>0</v>
      </c>
      <c r="P4102" s="22">
        <f>IF(ISERROR(E4102/L4102),0,E4102/L4102)</f>
        <v>0</v>
      </c>
      <c r="Q4102" s="1" t="s">
        <v>8344</v>
      </c>
      <c r="R4102" s="39" t="s">
        <v>8345</v>
      </c>
      <c r="S4102" s="41">
        <f>(((J4102/60)/60)/24)+DATE(1970,1,1)</f>
        <v>41927.124884259261</v>
      </c>
      <c r="T4102" s="42">
        <f>(((I4102/60)/60)/24)+DATE(1970,1,1)</f>
        <v>41937.124884259261</v>
      </c>
    </row>
    <row r="4103" spans="1:20" customFormat="1" ht="43.5" x14ac:dyDescent="0.35">
      <c r="A4103" s="9">
        <v>4101</v>
      </c>
      <c r="B4103" s="7" t="s">
        <v>4097</v>
      </c>
      <c r="C4103" s="7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2">
        <f>E4103/D4103</f>
        <v>0</v>
      </c>
      <c r="P4103" s="22">
        <f>IF(ISERROR(E4103/L4103),0,E4103/L4103)</f>
        <v>0</v>
      </c>
      <c r="Q4103" s="1" t="s">
        <v>8344</v>
      </c>
      <c r="R4103" s="39" t="s">
        <v>8345</v>
      </c>
      <c r="S4103" s="41">
        <f>(((J4103/60)/60)/24)+DATE(1970,1,1)</f>
        <v>42730.903726851851</v>
      </c>
      <c r="T4103" s="42">
        <f>(((I4103/60)/60)/24)+DATE(1970,1,1)</f>
        <v>42760.903726851851</v>
      </c>
    </row>
    <row r="4104" spans="1:20" customFormat="1" ht="43.5" x14ac:dyDescent="0.35">
      <c r="A4104" s="9">
        <v>4102</v>
      </c>
      <c r="B4104" s="7" t="s">
        <v>4098</v>
      </c>
      <c r="C4104" s="7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2">
        <f>E4104/D4104</f>
        <v>0.27400000000000002</v>
      </c>
      <c r="P4104" s="22">
        <f>IF(ISERROR(E4104/L4104),0,E4104/L4104)</f>
        <v>22.833333333333332</v>
      </c>
      <c r="Q4104" s="1" t="s">
        <v>8344</v>
      </c>
      <c r="R4104" s="39" t="s">
        <v>8345</v>
      </c>
      <c r="S4104" s="41">
        <f>(((J4104/60)/60)/24)+DATE(1970,1,1)</f>
        <v>42475.848067129627</v>
      </c>
      <c r="T4104" s="42">
        <f>(((I4104/60)/60)/24)+DATE(1970,1,1)</f>
        <v>42505.848067129627</v>
      </c>
    </row>
    <row r="4105" spans="1:20" customFormat="1" ht="43.5" x14ac:dyDescent="0.35">
      <c r="A4105" s="9">
        <v>4103</v>
      </c>
      <c r="B4105" s="7" t="s">
        <v>4099</v>
      </c>
      <c r="C4105" s="7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2">
        <f>E4105/D4105</f>
        <v>0.1</v>
      </c>
      <c r="P4105" s="22">
        <f>IF(ISERROR(E4105/L4105),0,E4105/L4105)</f>
        <v>16.666666666666668</v>
      </c>
      <c r="Q4105" s="1" t="s">
        <v>8344</v>
      </c>
      <c r="R4105" s="39" t="s">
        <v>8345</v>
      </c>
      <c r="S4105" s="41">
        <f>(((J4105/60)/60)/24)+DATE(1970,1,1)</f>
        <v>42188.83293981482</v>
      </c>
      <c r="T4105" s="42">
        <f>(((I4105/60)/60)/24)+DATE(1970,1,1)</f>
        <v>42242.772222222222</v>
      </c>
    </row>
    <row r="4106" spans="1:20" customFormat="1" ht="43.5" x14ac:dyDescent="0.35">
      <c r="A4106" s="9">
        <v>4104</v>
      </c>
      <c r="B4106" s="7" t="s">
        <v>4100</v>
      </c>
      <c r="C4106" s="7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2">
        <f>E4106/D4106</f>
        <v>0.21366666666666667</v>
      </c>
      <c r="P4106" s="22">
        <f>IF(ISERROR(E4106/L4106),0,E4106/L4106)</f>
        <v>45.785714285714285</v>
      </c>
      <c r="Q4106" s="1" t="s">
        <v>8344</v>
      </c>
      <c r="R4106" s="39" t="s">
        <v>8345</v>
      </c>
      <c r="S4106" s="41">
        <f>(((J4106/60)/60)/24)+DATE(1970,1,1)</f>
        <v>42640.278171296297</v>
      </c>
      <c r="T4106" s="42">
        <f>(((I4106/60)/60)/24)+DATE(1970,1,1)</f>
        <v>42670.278171296297</v>
      </c>
    </row>
    <row r="4107" spans="1:20" customFormat="1" ht="43.5" x14ac:dyDescent="0.35">
      <c r="A4107" s="9">
        <v>4105</v>
      </c>
      <c r="B4107" s="7" t="s">
        <v>4101</v>
      </c>
      <c r="C4107" s="7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2">
        <f>E4107/D4107</f>
        <v>6.9696969696969702E-2</v>
      </c>
      <c r="P4107" s="22">
        <f>IF(ISERROR(E4107/L4107),0,E4107/L4107)</f>
        <v>383.33333333333331</v>
      </c>
      <c r="Q4107" s="1" t="s">
        <v>8344</v>
      </c>
      <c r="R4107" s="39" t="s">
        <v>8345</v>
      </c>
      <c r="S4107" s="41">
        <f>(((J4107/60)/60)/24)+DATE(1970,1,1)</f>
        <v>42697.010520833333</v>
      </c>
      <c r="T4107" s="42">
        <f>(((I4107/60)/60)/24)+DATE(1970,1,1)</f>
        <v>42730.010520833333</v>
      </c>
    </row>
    <row r="4108" spans="1:20" customFormat="1" ht="43.5" x14ac:dyDescent="0.35">
      <c r="A4108" s="9">
        <v>4106</v>
      </c>
      <c r="B4108" s="7" t="s">
        <v>4102</v>
      </c>
      <c r="C4108" s="7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2">
        <f>E4108/D4108</f>
        <v>0.70599999999999996</v>
      </c>
      <c r="P4108" s="22">
        <f>IF(ISERROR(E4108/L4108),0,E4108/L4108)</f>
        <v>106.96969696969697</v>
      </c>
      <c r="Q4108" s="1" t="s">
        <v>8344</v>
      </c>
      <c r="R4108" s="39" t="s">
        <v>8345</v>
      </c>
      <c r="S4108" s="41">
        <f>(((J4108/60)/60)/24)+DATE(1970,1,1)</f>
        <v>42053.049375000002</v>
      </c>
      <c r="T4108" s="42">
        <f>(((I4108/60)/60)/24)+DATE(1970,1,1)</f>
        <v>42096.041666666672</v>
      </c>
    </row>
    <row r="4109" spans="1:20" customFormat="1" ht="43.5" x14ac:dyDescent="0.35">
      <c r="A4109" s="9">
        <v>4107</v>
      </c>
      <c r="B4109" s="7" t="s">
        <v>4103</v>
      </c>
      <c r="C4109" s="7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2">
        <f>E4109/D4109</f>
        <v>2.0500000000000001E-2</v>
      </c>
      <c r="P4109" s="22">
        <f>IF(ISERROR(E4109/L4109),0,E4109/L4109)</f>
        <v>10.25</v>
      </c>
      <c r="Q4109" s="1" t="s">
        <v>8344</v>
      </c>
      <c r="R4109" s="39" t="s">
        <v>8345</v>
      </c>
      <c r="S4109" s="41">
        <f>(((J4109/60)/60)/24)+DATE(1970,1,1)</f>
        <v>41883.916678240741</v>
      </c>
      <c r="T4109" s="42">
        <f>(((I4109/60)/60)/24)+DATE(1970,1,1)</f>
        <v>41906.916678240741</v>
      </c>
    </row>
    <row r="4110" spans="1:20" customFormat="1" ht="43.5" x14ac:dyDescent="0.35">
      <c r="A4110" s="9">
        <v>4108</v>
      </c>
      <c r="B4110" s="7" t="s">
        <v>4104</v>
      </c>
      <c r="C4110" s="7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2">
        <f>E4110/D4110</f>
        <v>1.9666666666666666E-2</v>
      </c>
      <c r="P4110" s="22">
        <f>IF(ISERROR(E4110/L4110),0,E4110/L4110)</f>
        <v>59</v>
      </c>
      <c r="Q4110" s="1" t="s">
        <v>8344</v>
      </c>
      <c r="R4110" s="39" t="s">
        <v>8345</v>
      </c>
      <c r="S4110" s="41">
        <f>(((J4110/60)/60)/24)+DATE(1970,1,1)</f>
        <v>42767.031678240746</v>
      </c>
      <c r="T4110" s="42">
        <f>(((I4110/60)/60)/24)+DATE(1970,1,1)</f>
        <v>42797.208333333328</v>
      </c>
    </row>
    <row r="4111" spans="1:20" customFormat="1" ht="43.5" x14ac:dyDescent="0.35">
      <c r="A4111" s="9">
        <v>4109</v>
      </c>
      <c r="B4111" s="7" t="s">
        <v>4105</v>
      </c>
      <c r="C4111" s="7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2">
        <f>E4111/D4111</f>
        <v>0</v>
      </c>
      <c r="P4111" s="22">
        <f>IF(ISERROR(E4111/L4111),0,E4111/L4111)</f>
        <v>0</v>
      </c>
      <c r="Q4111" s="1" t="s">
        <v>8344</v>
      </c>
      <c r="R4111" s="39" t="s">
        <v>8345</v>
      </c>
      <c r="S4111" s="41">
        <f>(((J4111/60)/60)/24)+DATE(1970,1,1)</f>
        <v>42307.539398148147</v>
      </c>
      <c r="T4111" s="42">
        <f>(((I4111/60)/60)/24)+DATE(1970,1,1)</f>
        <v>42337.581064814818</v>
      </c>
    </row>
    <row r="4112" spans="1:20" customFormat="1" ht="43.5" x14ac:dyDescent="0.35">
      <c r="A4112" s="9">
        <v>4110</v>
      </c>
      <c r="B4112" s="7" t="s">
        <v>4106</v>
      </c>
      <c r="C4112" s="7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2">
        <f>E4112/D4112</f>
        <v>0.28666666666666668</v>
      </c>
      <c r="P4112" s="22">
        <f>IF(ISERROR(E4112/L4112),0,E4112/L4112)</f>
        <v>14.333333333333334</v>
      </c>
      <c r="Q4112" s="1" t="s">
        <v>8344</v>
      </c>
      <c r="R4112" s="39" t="s">
        <v>8345</v>
      </c>
      <c r="S4112" s="41">
        <f>(((J4112/60)/60)/24)+DATE(1970,1,1)</f>
        <v>42512.626747685179</v>
      </c>
      <c r="T4112" s="42">
        <f>(((I4112/60)/60)/24)+DATE(1970,1,1)</f>
        <v>42572.626747685179</v>
      </c>
    </row>
    <row r="4113" spans="1:20" customFormat="1" ht="43.5" x14ac:dyDescent="0.35">
      <c r="A4113" s="9">
        <v>4111</v>
      </c>
      <c r="B4113" s="7" t="s">
        <v>4107</v>
      </c>
      <c r="C4113" s="7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2">
        <f>E4113/D4113</f>
        <v>3.1333333333333331E-2</v>
      </c>
      <c r="P4113" s="22">
        <f>IF(ISERROR(E4113/L4113),0,E4113/L4113)</f>
        <v>15.666666666666666</v>
      </c>
      <c r="Q4113" s="1" t="s">
        <v>8344</v>
      </c>
      <c r="R4113" s="39" t="s">
        <v>8345</v>
      </c>
      <c r="S4113" s="41">
        <f>(((J4113/60)/60)/24)+DATE(1970,1,1)</f>
        <v>42029.135879629626</v>
      </c>
      <c r="T4113" s="42">
        <f>(((I4113/60)/60)/24)+DATE(1970,1,1)</f>
        <v>42059.135879629626</v>
      </c>
    </row>
    <row r="4114" spans="1:20" customFormat="1" ht="43.5" x14ac:dyDescent="0.35">
      <c r="A4114" s="9">
        <v>4112</v>
      </c>
      <c r="B4114" s="7" t="s">
        <v>4108</v>
      </c>
      <c r="C4114" s="7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2">
        <f>E4114/D4114</f>
        <v>4.0000000000000002E-4</v>
      </c>
      <c r="P4114" s="22">
        <f>IF(ISERROR(E4114/L4114),0,E4114/L4114)</f>
        <v>1</v>
      </c>
      <c r="Q4114" s="1" t="s">
        <v>8344</v>
      </c>
      <c r="R4114" s="39" t="s">
        <v>8345</v>
      </c>
      <c r="S4114" s="41">
        <f>(((J4114/60)/60)/24)+DATE(1970,1,1)</f>
        <v>42400.946597222224</v>
      </c>
      <c r="T4114" s="42">
        <f>(((I4114/60)/60)/24)+DATE(1970,1,1)</f>
        <v>42428</v>
      </c>
    </row>
    <row r="4115" spans="1:20" customFormat="1" ht="44" thickBot="1" x14ac:dyDescent="0.4">
      <c r="A4115" s="10">
        <v>4113</v>
      </c>
      <c r="B4115" s="36" t="s">
        <v>4109</v>
      </c>
      <c r="C4115" s="36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23">
        <f>E4115/D4115</f>
        <v>2E-3</v>
      </c>
      <c r="P4115" s="24">
        <f>IF(ISERROR(E4115/L4115),0,E4115/L4115)</f>
        <v>1</v>
      </c>
      <c r="Q4115" s="11" t="s">
        <v>8344</v>
      </c>
      <c r="R4115" s="40" t="s">
        <v>8345</v>
      </c>
      <c r="S4115" s="43">
        <f>(((J4115/60)/60)/24)+DATE(1970,1,1)</f>
        <v>42358.573182870372</v>
      </c>
      <c r="T4115" s="44">
        <f>(((I4115/60)/60)/24)+DATE(1970,1,1)</f>
        <v>42377.273611111115</v>
      </c>
    </row>
  </sheetData>
  <autoFilter ref="A1:T4115" xr:uid="{B13671AF-BC84-4E5A-8625-626297B57BDE}">
    <sortState xmlns:xlrd2="http://schemas.microsoft.com/office/spreadsheetml/2017/richdata2" ref="A2:T4115">
      <sortCondition ref="A1:A4115"/>
    </sortState>
  </autoFilter>
  <conditionalFormatting sqref="F1:F4115">
    <cfRule type="containsText" dxfId="6" priority="19" operator="containsText" text="live">
      <formula>NOT(ISERROR(SEARCH("live",F1)))</formula>
    </cfRule>
    <cfRule type="containsText" dxfId="5" priority="20" operator="containsText" text="canceled">
      <formula>NOT(ISERROR(SEARCH("canceled",F1)))</formula>
    </cfRule>
    <cfRule type="containsText" dxfId="4" priority="21" operator="containsText" text="failed">
      <formula>NOT(ISERROR(SEARCH("failed",F1)))</formula>
    </cfRule>
    <cfRule type="containsText" dxfId="3" priority="22" operator="containsText" text="successful">
      <formula>NOT(ISERROR(SEARCH("successful",F1)))</formula>
    </cfRule>
  </conditionalFormatting>
  <conditionalFormatting sqref="O1:O4115">
    <cfRule type="cellIs" dxfId="2" priority="2" operator="between">
      <formula>0</formula>
      <formula>0.99999999999999</formula>
    </cfRule>
    <cfRule type="cellIs" dxfId="1" priority="3" operator="greaterThanOrEqual">
      <formula>2</formula>
    </cfRule>
    <cfRule type="cellIs" dxfId="0" priority="4" operator="between">
      <formula>1</formula>
      <formula>1.9999999999</formula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C8DB-8EE0-4260-9EE3-601AB011F441}">
  <dimension ref="A3:F14"/>
  <sheetViews>
    <sheetView workbookViewId="0">
      <selection activeCell="F14" sqref="A4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26" t="s">
        <v>8312</v>
      </c>
      <c r="B3" s="26" t="s">
        <v>8363</v>
      </c>
    </row>
    <row r="4" spans="1:6" x14ac:dyDescent="0.35">
      <c r="A4" s="2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27" t="s">
        <v>8310</v>
      </c>
      <c r="B5" s="25">
        <v>40</v>
      </c>
      <c r="C5" s="25">
        <v>180</v>
      </c>
      <c r="D5" s="25"/>
      <c r="E5" s="25">
        <v>300</v>
      </c>
      <c r="F5" s="25">
        <v>520</v>
      </c>
    </row>
    <row r="6" spans="1:6" x14ac:dyDescent="0.35">
      <c r="A6" s="27" t="s">
        <v>8330</v>
      </c>
      <c r="B6" s="25">
        <v>20</v>
      </c>
      <c r="C6" s="25">
        <v>140</v>
      </c>
      <c r="D6" s="25">
        <v>6</v>
      </c>
      <c r="E6" s="25">
        <v>34</v>
      </c>
      <c r="F6" s="25">
        <v>200</v>
      </c>
    </row>
    <row r="7" spans="1:6" x14ac:dyDescent="0.35">
      <c r="A7" s="27" t="s">
        <v>8327</v>
      </c>
      <c r="B7" s="25"/>
      <c r="C7" s="25">
        <v>140</v>
      </c>
      <c r="D7" s="25"/>
      <c r="E7" s="25">
        <v>80</v>
      </c>
      <c r="F7" s="25">
        <v>220</v>
      </c>
    </row>
    <row r="8" spans="1:6" x14ac:dyDescent="0.35">
      <c r="A8" s="27" t="s">
        <v>8325</v>
      </c>
      <c r="B8" s="25">
        <v>24</v>
      </c>
      <c r="C8" s="25"/>
      <c r="D8" s="25"/>
      <c r="E8" s="25"/>
      <c r="F8" s="25">
        <v>24</v>
      </c>
    </row>
    <row r="9" spans="1:6" x14ac:dyDescent="0.35">
      <c r="A9" s="27" t="s">
        <v>8322</v>
      </c>
      <c r="B9" s="25">
        <v>20</v>
      </c>
      <c r="C9" s="25">
        <v>120</v>
      </c>
      <c r="D9" s="25">
        <v>20</v>
      </c>
      <c r="E9" s="25">
        <v>540</v>
      </c>
      <c r="F9" s="25">
        <v>700</v>
      </c>
    </row>
    <row r="10" spans="1:6" x14ac:dyDescent="0.35">
      <c r="A10" s="27" t="s">
        <v>8334</v>
      </c>
      <c r="B10" s="25"/>
      <c r="C10" s="25">
        <v>117</v>
      </c>
      <c r="D10" s="25"/>
      <c r="E10" s="25">
        <v>103</v>
      </c>
      <c r="F10" s="25">
        <v>220</v>
      </c>
    </row>
    <row r="11" spans="1:6" x14ac:dyDescent="0.35">
      <c r="A11" s="27" t="s">
        <v>8320</v>
      </c>
      <c r="B11" s="25">
        <v>30</v>
      </c>
      <c r="C11" s="25">
        <v>127</v>
      </c>
      <c r="D11" s="25"/>
      <c r="E11" s="25">
        <v>80</v>
      </c>
      <c r="F11" s="25">
        <v>237</v>
      </c>
    </row>
    <row r="12" spans="1:6" x14ac:dyDescent="0.35">
      <c r="A12" s="27" t="s">
        <v>8317</v>
      </c>
      <c r="B12" s="25">
        <v>178</v>
      </c>
      <c r="C12" s="25">
        <v>213</v>
      </c>
      <c r="D12" s="25"/>
      <c r="E12" s="25">
        <v>209</v>
      </c>
      <c r="F12" s="25">
        <v>600</v>
      </c>
    </row>
    <row r="13" spans="1:6" x14ac:dyDescent="0.35">
      <c r="A13" s="27" t="s">
        <v>8344</v>
      </c>
      <c r="B13" s="25">
        <v>37</v>
      </c>
      <c r="C13" s="25">
        <v>493</v>
      </c>
      <c r="D13" s="25">
        <v>24</v>
      </c>
      <c r="E13" s="25">
        <v>839</v>
      </c>
      <c r="F13" s="25">
        <v>1393</v>
      </c>
    </row>
    <row r="14" spans="1:6" x14ac:dyDescent="0.35">
      <c r="A14" s="27" t="s">
        <v>8314</v>
      </c>
      <c r="B14" s="25">
        <v>349</v>
      </c>
      <c r="C14" s="25">
        <v>1530</v>
      </c>
      <c r="D14" s="25">
        <v>50</v>
      </c>
      <c r="E14" s="25">
        <v>2185</v>
      </c>
      <c r="F14" s="2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B1A3-3931-45B9-9C81-AFE8B924D9CE}">
  <dimension ref="A1:F47"/>
  <sheetViews>
    <sheetView workbookViewId="0">
      <selection activeCell="I34" sqref="I3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6" t="s">
        <v>8223</v>
      </c>
      <c r="B1" t="s">
        <v>8364</v>
      </c>
    </row>
    <row r="2" spans="1:6" x14ac:dyDescent="0.35">
      <c r="A2" s="26" t="s">
        <v>8308</v>
      </c>
      <c r="B2" t="s">
        <v>8364</v>
      </c>
    </row>
    <row r="4" spans="1:6" x14ac:dyDescent="0.35">
      <c r="A4" s="26" t="s">
        <v>8312</v>
      </c>
      <c r="B4" s="26" t="s">
        <v>8363</v>
      </c>
    </row>
    <row r="5" spans="1:6" x14ac:dyDescent="0.35">
      <c r="A5" s="2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27" t="s">
        <v>8316</v>
      </c>
      <c r="B6" s="25"/>
      <c r="C6" s="25">
        <v>100</v>
      </c>
      <c r="D6" s="25"/>
      <c r="E6" s="25"/>
      <c r="F6" s="25">
        <v>100</v>
      </c>
    </row>
    <row r="7" spans="1:6" x14ac:dyDescent="0.35">
      <c r="A7" s="27" t="s">
        <v>8336</v>
      </c>
      <c r="B7" s="25">
        <v>20</v>
      </c>
      <c r="C7" s="25"/>
      <c r="D7" s="25"/>
      <c r="E7" s="25"/>
      <c r="F7" s="25">
        <v>20</v>
      </c>
    </row>
    <row r="8" spans="1:6" x14ac:dyDescent="0.35">
      <c r="A8" s="27" t="s">
        <v>8326</v>
      </c>
      <c r="B8" s="25">
        <v>24</v>
      </c>
      <c r="C8" s="25"/>
      <c r="D8" s="25"/>
      <c r="E8" s="25"/>
      <c r="F8" s="25">
        <v>24</v>
      </c>
    </row>
    <row r="9" spans="1:6" x14ac:dyDescent="0.35">
      <c r="A9" s="27" t="s">
        <v>8343</v>
      </c>
      <c r="B9" s="25"/>
      <c r="C9" s="25">
        <v>40</v>
      </c>
      <c r="D9" s="25"/>
      <c r="E9" s="25"/>
      <c r="F9" s="25">
        <v>40</v>
      </c>
    </row>
    <row r="10" spans="1:6" x14ac:dyDescent="0.35">
      <c r="A10" s="27" t="s">
        <v>8359</v>
      </c>
      <c r="B10" s="25"/>
      <c r="C10" s="25"/>
      <c r="D10" s="25"/>
      <c r="E10" s="25">
        <v>40</v>
      </c>
      <c r="F10" s="25">
        <v>40</v>
      </c>
    </row>
    <row r="11" spans="1:6" x14ac:dyDescent="0.35">
      <c r="A11" s="27" t="s">
        <v>8353</v>
      </c>
      <c r="B11" s="25"/>
      <c r="C11" s="25"/>
      <c r="D11" s="25"/>
      <c r="E11" s="25">
        <v>180</v>
      </c>
      <c r="F11" s="25">
        <v>180</v>
      </c>
    </row>
    <row r="12" spans="1:6" x14ac:dyDescent="0.35">
      <c r="A12" s="27" t="s">
        <v>8315</v>
      </c>
      <c r="B12" s="25"/>
      <c r="C12" s="25">
        <v>80</v>
      </c>
      <c r="D12" s="25"/>
      <c r="E12" s="25"/>
      <c r="F12" s="25">
        <v>80</v>
      </c>
    </row>
    <row r="13" spans="1:6" x14ac:dyDescent="0.35">
      <c r="A13" s="27" t="s">
        <v>8358</v>
      </c>
      <c r="B13" s="25"/>
      <c r="C13" s="25"/>
      <c r="D13" s="25"/>
      <c r="E13" s="25">
        <v>40</v>
      </c>
      <c r="F13" s="25">
        <v>40</v>
      </c>
    </row>
    <row r="14" spans="1:6" x14ac:dyDescent="0.35">
      <c r="A14" s="27" t="s">
        <v>8338</v>
      </c>
      <c r="B14" s="25"/>
      <c r="C14" s="25">
        <v>40</v>
      </c>
      <c r="D14" s="25">
        <v>20</v>
      </c>
      <c r="E14" s="25"/>
      <c r="F14" s="25">
        <v>60</v>
      </c>
    </row>
    <row r="15" spans="1:6" x14ac:dyDescent="0.35">
      <c r="A15" s="27" t="s">
        <v>8321</v>
      </c>
      <c r="B15" s="25"/>
      <c r="C15" s="25">
        <v>40</v>
      </c>
      <c r="D15" s="25"/>
      <c r="E15" s="25"/>
      <c r="F15" s="25">
        <v>40</v>
      </c>
    </row>
    <row r="16" spans="1:6" x14ac:dyDescent="0.35">
      <c r="A16" s="27" t="s">
        <v>8331</v>
      </c>
      <c r="B16" s="25">
        <v>20</v>
      </c>
      <c r="C16" s="25">
        <v>120</v>
      </c>
      <c r="D16" s="25"/>
      <c r="E16" s="25"/>
      <c r="F16" s="25">
        <v>140</v>
      </c>
    </row>
    <row r="17" spans="1:6" x14ac:dyDescent="0.35">
      <c r="A17" s="27" t="s">
        <v>8349</v>
      </c>
      <c r="B17" s="25"/>
      <c r="C17" s="25">
        <v>20</v>
      </c>
      <c r="D17" s="25"/>
      <c r="E17" s="25"/>
      <c r="F17" s="25">
        <v>20</v>
      </c>
    </row>
    <row r="18" spans="1:6" x14ac:dyDescent="0.35">
      <c r="A18" s="27" t="s">
        <v>8361</v>
      </c>
      <c r="B18" s="25"/>
      <c r="C18" s="25"/>
      <c r="D18" s="25"/>
      <c r="E18" s="25">
        <v>140</v>
      </c>
      <c r="F18" s="25">
        <v>140</v>
      </c>
    </row>
    <row r="19" spans="1:6" x14ac:dyDescent="0.35">
      <c r="A19" s="27" t="s">
        <v>8324</v>
      </c>
      <c r="B19" s="25"/>
      <c r="C19" s="25">
        <v>20</v>
      </c>
      <c r="D19" s="25"/>
      <c r="E19" s="25">
        <v>140</v>
      </c>
      <c r="F19" s="25">
        <v>160</v>
      </c>
    </row>
    <row r="20" spans="1:6" x14ac:dyDescent="0.35">
      <c r="A20" s="27" t="s">
        <v>8323</v>
      </c>
      <c r="B20" s="25"/>
      <c r="C20" s="25">
        <v>60</v>
      </c>
      <c r="D20" s="25"/>
      <c r="E20" s="25"/>
      <c r="F20" s="25">
        <v>60</v>
      </c>
    </row>
    <row r="21" spans="1:6" x14ac:dyDescent="0.35">
      <c r="A21" s="27" t="s">
        <v>8348</v>
      </c>
      <c r="B21" s="25"/>
      <c r="C21" s="25">
        <v>11</v>
      </c>
      <c r="D21" s="25"/>
      <c r="E21" s="25">
        <v>9</v>
      </c>
      <c r="F21" s="25">
        <v>20</v>
      </c>
    </row>
    <row r="22" spans="1:6" x14ac:dyDescent="0.35">
      <c r="A22" s="27" t="s">
        <v>8355</v>
      </c>
      <c r="B22" s="25"/>
      <c r="C22" s="25"/>
      <c r="D22" s="25"/>
      <c r="E22" s="25">
        <v>20</v>
      </c>
      <c r="F22" s="25">
        <v>20</v>
      </c>
    </row>
    <row r="23" spans="1:6" x14ac:dyDescent="0.35">
      <c r="A23" s="27" t="s">
        <v>8329</v>
      </c>
      <c r="B23" s="25"/>
      <c r="C23" s="25">
        <v>40</v>
      </c>
      <c r="D23" s="25"/>
      <c r="E23" s="25"/>
      <c r="F23" s="25">
        <v>40</v>
      </c>
    </row>
    <row r="24" spans="1:6" x14ac:dyDescent="0.35">
      <c r="A24" s="27" t="s">
        <v>8347</v>
      </c>
      <c r="B24" s="25">
        <v>20</v>
      </c>
      <c r="C24" s="25">
        <v>60</v>
      </c>
      <c r="D24" s="25"/>
      <c r="E24" s="25">
        <v>60</v>
      </c>
      <c r="F24" s="25">
        <v>140</v>
      </c>
    </row>
    <row r="25" spans="1:6" x14ac:dyDescent="0.35">
      <c r="A25" s="27" t="s">
        <v>8335</v>
      </c>
      <c r="B25" s="25"/>
      <c r="C25" s="25">
        <v>20</v>
      </c>
      <c r="D25" s="25"/>
      <c r="E25" s="25"/>
      <c r="F25" s="25">
        <v>20</v>
      </c>
    </row>
    <row r="26" spans="1:6" x14ac:dyDescent="0.35">
      <c r="A26" s="27" t="s">
        <v>8356</v>
      </c>
      <c r="B26" s="25"/>
      <c r="C26" s="25"/>
      <c r="D26" s="25"/>
      <c r="E26" s="25">
        <v>60</v>
      </c>
      <c r="F26" s="25">
        <v>60</v>
      </c>
    </row>
    <row r="27" spans="1:6" x14ac:dyDescent="0.35">
      <c r="A27" s="27" t="s">
        <v>8340</v>
      </c>
      <c r="B27" s="25"/>
      <c r="C27" s="25">
        <v>20</v>
      </c>
      <c r="D27" s="25"/>
      <c r="E27" s="25"/>
      <c r="F27" s="25">
        <v>20</v>
      </c>
    </row>
    <row r="28" spans="1:6" x14ac:dyDescent="0.35">
      <c r="A28" s="27" t="s">
        <v>8339</v>
      </c>
      <c r="B28" s="25"/>
      <c r="C28" s="25">
        <v>57</v>
      </c>
      <c r="D28" s="25"/>
      <c r="E28" s="25">
        <v>103</v>
      </c>
      <c r="F28" s="25">
        <v>160</v>
      </c>
    </row>
    <row r="29" spans="1:6" x14ac:dyDescent="0.35">
      <c r="A29" s="27" t="s">
        <v>8337</v>
      </c>
      <c r="B29" s="25"/>
      <c r="C29" s="25">
        <v>20</v>
      </c>
      <c r="D29" s="25"/>
      <c r="E29" s="25"/>
      <c r="F29" s="25">
        <v>20</v>
      </c>
    </row>
    <row r="30" spans="1:6" x14ac:dyDescent="0.35">
      <c r="A30" s="27" t="s">
        <v>8345</v>
      </c>
      <c r="B30" s="25"/>
      <c r="C30" s="25">
        <v>353</v>
      </c>
      <c r="D30" s="25">
        <v>19</v>
      </c>
      <c r="E30" s="25">
        <v>694</v>
      </c>
      <c r="F30" s="25">
        <v>1066</v>
      </c>
    </row>
    <row r="31" spans="1:6" x14ac:dyDescent="0.35">
      <c r="A31" s="27" t="s">
        <v>8357</v>
      </c>
      <c r="B31" s="25"/>
      <c r="C31" s="25"/>
      <c r="D31" s="25"/>
      <c r="E31" s="25">
        <v>40</v>
      </c>
      <c r="F31" s="25">
        <v>40</v>
      </c>
    </row>
    <row r="32" spans="1:6" x14ac:dyDescent="0.35">
      <c r="A32" s="27" t="s">
        <v>8362</v>
      </c>
      <c r="B32" s="25"/>
      <c r="C32" s="25"/>
      <c r="D32" s="25"/>
      <c r="E32" s="25">
        <v>20</v>
      </c>
      <c r="F32" s="25">
        <v>20</v>
      </c>
    </row>
    <row r="33" spans="1:6" x14ac:dyDescent="0.35">
      <c r="A33" s="27" t="s">
        <v>8341</v>
      </c>
      <c r="B33" s="25"/>
      <c r="C33" s="25">
        <v>20</v>
      </c>
      <c r="D33" s="25"/>
      <c r="E33" s="25"/>
      <c r="F33" s="25">
        <v>20</v>
      </c>
    </row>
    <row r="34" spans="1:6" x14ac:dyDescent="0.35">
      <c r="A34" s="27" t="s">
        <v>8354</v>
      </c>
      <c r="B34" s="25"/>
      <c r="C34" s="25"/>
      <c r="D34" s="25"/>
      <c r="E34" s="25">
        <v>260</v>
      </c>
      <c r="F34" s="25">
        <v>260</v>
      </c>
    </row>
    <row r="35" spans="1:6" x14ac:dyDescent="0.35">
      <c r="A35" s="27" t="s">
        <v>8311</v>
      </c>
      <c r="B35" s="25">
        <v>40</v>
      </c>
      <c r="C35" s="25"/>
      <c r="D35" s="25"/>
      <c r="E35" s="25"/>
      <c r="F35" s="25">
        <v>40</v>
      </c>
    </row>
    <row r="36" spans="1:6" x14ac:dyDescent="0.35">
      <c r="A36" s="27" t="s">
        <v>8352</v>
      </c>
      <c r="B36" s="25"/>
      <c r="C36" s="25"/>
      <c r="D36" s="25"/>
      <c r="E36" s="25">
        <v>60</v>
      </c>
      <c r="F36" s="25">
        <v>60</v>
      </c>
    </row>
    <row r="37" spans="1:6" x14ac:dyDescent="0.35">
      <c r="A37" s="27" t="s">
        <v>8350</v>
      </c>
      <c r="B37" s="25"/>
      <c r="C37" s="25"/>
      <c r="D37" s="25">
        <v>6</v>
      </c>
      <c r="E37" s="25">
        <v>34</v>
      </c>
      <c r="F37" s="25">
        <v>40</v>
      </c>
    </row>
    <row r="38" spans="1:6" x14ac:dyDescent="0.35">
      <c r="A38" s="27" t="s">
        <v>8342</v>
      </c>
      <c r="B38" s="25">
        <v>18</v>
      </c>
      <c r="C38" s="25">
        <v>2</v>
      </c>
      <c r="D38" s="25"/>
      <c r="E38" s="25">
        <v>40</v>
      </c>
      <c r="F38" s="25">
        <v>60</v>
      </c>
    </row>
    <row r="39" spans="1:6" x14ac:dyDescent="0.35">
      <c r="A39" s="27" t="s">
        <v>8346</v>
      </c>
      <c r="B39" s="25">
        <v>17</v>
      </c>
      <c r="C39" s="25">
        <v>80</v>
      </c>
      <c r="D39" s="25">
        <v>5</v>
      </c>
      <c r="E39" s="25">
        <v>85</v>
      </c>
      <c r="F39" s="25">
        <v>187</v>
      </c>
    </row>
    <row r="40" spans="1:6" x14ac:dyDescent="0.35">
      <c r="A40" s="27" t="s">
        <v>8360</v>
      </c>
      <c r="B40" s="25"/>
      <c r="C40" s="25"/>
      <c r="D40" s="25"/>
      <c r="E40" s="25">
        <v>80</v>
      </c>
      <c r="F40" s="25">
        <v>80</v>
      </c>
    </row>
    <row r="41" spans="1:6" x14ac:dyDescent="0.35">
      <c r="A41" s="27" t="s">
        <v>8351</v>
      </c>
      <c r="B41" s="25"/>
      <c r="C41" s="25"/>
      <c r="D41" s="25"/>
      <c r="E41" s="25">
        <v>60</v>
      </c>
      <c r="F41" s="25">
        <v>60</v>
      </c>
    </row>
    <row r="42" spans="1:6" x14ac:dyDescent="0.35">
      <c r="A42" s="27" t="s">
        <v>8333</v>
      </c>
      <c r="B42" s="25">
        <v>10</v>
      </c>
      <c r="C42" s="25">
        <v>47</v>
      </c>
      <c r="D42" s="25"/>
      <c r="E42" s="25"/>
      <c r="F42" s="25">
        <v>57</v>
      </c>
    </row>
    <row r="43" spans="1:6" x14ac:dyDescent="0.35">
      <c r="A43" s="27" t="s">
        <v>8328</v>
      </c>
      <c r="B43" s="25"/>
      <c r="C43" s="25">
        <v>100</v>
      </c>
      <c r="D43" s="25"/>
      <c r="E43" s="25"/>
      <c r="F43" s="25">
        <v>100</v>
      </c>
    </row>
    <row r="44" spans="1:6" x14ac:dyDescent="0.35">
      <c r="A44" s="27" t="s">
        <v>8319</v>
      </c>
      <c r="B44" s="25">
        <v>60</v>
      </c>
      <c r="C44" s="25">
        <v>120</v>
      </c>
      <c r="D44" s="25"/>
      <c r="E44" s="25">
        <v>20</v>
      </c>
      <c r="F44" s="25">
        <v>200</v>
      </c>
    </row>
    <row r="45" spans="1:6" x14ac:dyDescent="0.35">
      <c r="A45" s="27" t="s">
        <v>8318</v>
      </c>
      <c r="B45" s="25">
        <v>100</v>
      </c>
      <c r="C45" s="25">
        <v>60</v>
      </c>
      <c r="D45" s="25"/>
      <c r="E45" s="25"/>
      <c r="F45" s="25">
        <v>160</v>
      </c>
    </row>
    <row r="46" spans="1:6" x14ac:dyDescent="0.35">
      <c r="A46" s="27" t="s">
        <v>8332</v>
      </c>
      <c r="B46" s="25">
        <v>20</v>
      </c>
      <c r="C46" s="25"/>
      <c r="D46" s="25"/>
      <c r="E46" s="25"/>
      <c r="F46" s="25">
        <v>20</v>
      </c>
    </row>
    <row r="47" spans="1:6" x14ac:dyDescent="0.35">
      <c r="A47" s="27" t="s">
        <v>8314</v>
      </c>
      <c r="B47" s="25">
        <v>349</v>
      </c>
      <c r="C47" s="25">
        <v>1530</v>
      </c>
      <c r="D47" s="25">
        <v>50</v>
      </c>
      <c r="E47" s="25">
        <v>2185</v>
      </c>
      <c r="F47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D426-1232-4DD9-90FD-38C1E0FFD10C}">
  <dimension ref="A1:E18"/>
  <sheetViews>
    <sheetView workbookViewId="0">
      <selection activeCell="I26" sqref="I2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26" t="s">
        <v>8379</v>
      </c>
      <c r="B1" t="s">
        <v>8364</v>
      </c>
    </row>
    <row r="2" spans="1:5" x14ac:dyDescent="0.35">
      <c r="A2" s="26" t="s">
        <v>8308</v>
      </c>
      <c r="B2" t="s">
        <v>8310</v>
      </c>
    </row>
    <row r="4" spans="1:5" x14ac:dyDescent="0.35">
      <c r="A4" s="26" t="s">
        <v>8312</v>
      </c>
      <c r="B4" s="26" t="s">
        <v>8363</v>
      </c>
    </row>
    <row r="5" spans="1:5" x14ac:dyDescent="0.35">
      <c r="A5" s="26" t="s">
        <v>8313</v>
      </c>
      <c r="B5" t="s">
        <v>8220</v>
      </c>
      <c r="C5" t="s">
        <v>8221</v>
      </c>
      <c r="D5" t="s">
        <v>8219</v>
      </c>
      <c r="E5" t="s">
        <v>8314</v>
      </c>
    </row>
    <row r="6" spans="1:5" x14ac:dyDescent="0.35">
      <c r="A6" s="28" t="s">
        <v>8373</v>
      </c>
      <c r="B6" s="25">
        <v>2</v>
      </c>
      <c r="C6" s="25">
        <v>19</v>
      </c>
      <c r="D6" s="25">
        <v>25</v>
      </c>
      <c r="E6" s="25">
        <v>46</v>
      </c>
    </row>
    <row r="7" spans="1:5" x14ac:dyDescent="0.35">
      <c r="A7" s="28" t="s">
        <v>8374</v>
      </c>
      <c r="B7" s="25">
        <v>2</v>
      </c>
      <c r="C7" s="25">
        <v>13</v>
      </c>
      <c r="D7" s="25">
        <v>27</v>
      </c>
      <c r="E7" s="25">
        <v>42</v>
      </c>
    </row>
    <row r="8" spans="1:5" x14ac:dyDescent="0.35">
      <c r="A8" s="28" t="s">
        <v>8375</v>
      </c>
      <c r="B8" s="25">
        <v>2</v>
      </c>
      <c r="C8" s="25">
        <v>15</v>
      </c>
      <c r="D8" s="25">
        <v>37</v>
      </c>
      <c r="E8" s="25">
        <v>54</v>
      </c>
    </row>
    <row r="9" spans="1:5" x14ac:dyDescent="0.35">
      <c r="A9" s="28" t="s">
        <v>8376</v>
      </c>
      <c r="B9" s="25">
        <v>6</v>
      </c>
      <c r="C9" s="25">
        <v>12</v>
      </c>
      <c r="D9" s="25">
        <v>31</v>
      </c>
      <c r="E9" s="25">
        <v>49</v>
      </c>
    </row>
    <row r="10" spans="1:5" x14ac:dyDescent="0.35">
      <c r="A10" s="28" t="s">
        <v>8367</v>
      </c>
      <c r="B10" s="25">
        <v>5</v>
      </c>
      <c r="C10" s="25">
        <v>12</v>
      </c>
      <c r="D10" s="25">
        <v>23</v>
      </c>
      <c r="E10" s="25">
        <v>40</v>
      </c>
    </row>
    <row r="11" spans="1:5" x14ac:dyDescent="0.35">
      <c r="A11" s="28" t="s">
        <v>8377</v>
      </c>
      <c r="B11" s="25">
        <v>3</v>
      </c>
      <c r="C11" s="25">
        <v>16</v>
      </c>
      <c r="D11" s="25">
        <v>30</v>
      </c>
      <c r="E11" s="25">
        <v>49</v>
      </c>
    </row>
    <row r="12" spans="1:5" x14ac:dyDescent="0.35">
      <c r="A12" s="28" t="s">
        <v>8368</v>
      </c>
      <c r="B12" s="25">
        <v>4</v>
      </c>
      <c r="C12" s="25">
        <v>21</v>
      </c>
      <c r="D12" s="25">
        <v>25</v>
      </c>
      <c r="E12" s="25">
        <v>50</v>
      </c>
    </row>
    <row r="13" spans="1:5" x14ac:dyDescent="0.35">
      <c r="A13" s="28" t="s">
        <v>8369</v>
      </c>
      <c r="B13" s="25">
        <v>5</v>
      </c>
      <c r="C13" s="25">
        <v>20</v>
      </c>
      <c r="D13" s="25">
        <v>16</v>
      </c>
      <c r="E13" s="25">
        <v>41</v>
      </c>
    </row>
    <row r="14" spans="1:5" x14ac:dyDescent="0.35">
      <c r="A14" s="28" t="s">
        <v>8370</v>
      </c>
      <c r="B14" s="25">
        <v>5</v>
      </c>
      <c r="C14" s="25">
        <v>17</v>
      </c>
      <c r="D14" s="25">
        <v>19</v>
      </c>
      <c r="E14" s="25">
        <v>41</v>
      </c>
    </row>
    <row r="15" spans="1:5" x14ac:dyDescent="0.35">
      <c r="A15" s="28" t="s">
        <v>8371</v>
      </c>
      <c r="B15" s="25">
        <v>2</v>
      </c>
      <c r="C15" s="25">
        <v>11</v>
      </c>
      <c r="D15" s="25">
        <v>29</v>
      </c>
      <c r="E15" s="25">
        <v>42</v>
      </c>
    </row>
    <row r="16" spans="1:5" x14ac:dyDescent="0.35">
      <c r="A16" s="28" t="s">
        <v>8372</v>
      </c>
      <c r="B16" s="25">
        <v>3</v>
      </c>
      <c r="C16" s="25">
        <v>11</v>
      </c>
      <c r="D16" s="25">
        <v>23</v>
      </c>
      <c r="E16" s="25">
        <v>37</v>
      </c>
    </row>
    <row r="17" spans="1:5" x14ac:dyDescent="0.35">
      <c r="A17" s="28" t="s">
        <v>8378</v>
      </c>
      <c r="B17" s="25">
        <v>1</v>
      </c>
      <c r="C17" s="25">
        <v>13</v>
      </c>
      <c r="D17" s="25">
        <v>15</v>
      </c>
      <c r="E17" s="25">
        <v>29</v>
      </c>
    </row>
    <row r="18" spans="1:5" x14ac:dyDescent="0.35">
      <c r="A18" s="28" t="s">
        <v>8314</v>
      </c>
      <c r="B18" s="25">
        <v>40</v>
      </c>
      <c r="C18" s="25">
        <v>180</v>
      </c>
      <c r="D18" s="25">
        <v>300</v>
      </c>
      <c r="E18" s="25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F32F-78C1-420E-BB54-2EED04638B51}">
  <dimension ref="A1:H13"/>
  <sheetViews>
    <sheetView workbookViewId="0">
      <selection activeCell="A21" sqref="A2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s="29" t="s">
        <v>8380</v>
      </c>
      <c r="B1" s="30" t="s">
        <v>8396</v>
      </c>
      <c r="C1" s="30" t="s">
        <v>8397</v>
      </c>
      <c r="D1" s="30" t="s">
        <v>8398</v>
      </c>
      <c r="E1" s="30" t="s">
        <v>8381</v>
      </c>
      <c r="F1" s="30" t="s">
        <v>8382</v>
      </c>
      <c r="G1" s="30" t="s">
        <v>8383</v>
      </c>
      <c r="H1" s="31" t="s">
        <v>8384</v>
      </c>
    </row>
    <row r="2" spans="1:8" x14ac:dyDescent="0.35">
      <c r="A2" s="15" t="s">
        <v>8399</v>
      </c>
      <c r="B2" s="16">
        <f>COUNTIFS(Sheet1!$F$2:$F$4115,"=successful",Sheet1!$D$2:$D$4115,"&lt;1000")</f>
        <v>322</v>
      </c>
      <c r="C2" s="16">
        <f>COUNTIFS(Sheet1!$F$2:$F$4115,"=failed",Sheet1!$D$2:$D$4115,"&lt;1000")</f>
        <v>113</v>
      </c>
      <c r="D2" s="16">
        <f>COUNTIFS(Sheet1!$F$2:$F$4115,"=canceled",Sheet1!$D$2:$D$4115,"&lt;1000")</f>
        <v>18</v>
      </c>
      <c r="E2" s="16">
        <f>SUM(B2:D2)</f>
        <v>453</v>
      </c>
      <c r="F2" s="32">
        <f>B2/E2</f>
        <v>0.71081677704194257</v>
      </c>
      <c r="G2" s="32">
        <f>C2/E2</f>
        <v>0.24944812362030905</v>
      </c>
      <c r="H2" s="32">
        <f>D2/E2</f>
        <v>3.9735099337748346E-2</v>
      </c>
    </row>
    <row r="3" spans="1:8" x14ac:dyDescent="0.35">
      <c r="A3" s="9" t="s">
        <v>8385</v>
      </c>
      <c r="B3" s="16">
        <f>COUNTIFS(Sheet1!$F$2:$F$4115,"=successful",Sheet1!$D$2:$D$4115,"&gt;=1000",Sheet1!$D$2:$D$4115, "&lt;=4999")</f>
        <v>932</v>
      </c>
      <c r="C3" s="16">
        <f>COUNTIFS(Sheet1!$F$2:$F$4115,"=failed",Sheet1!$D$2:$D$4115,"&gt;=1000",Sheet1!$D$2:$D$4115, "&lt;=4999")</f>
        <v>420</v>
      </c>
      <c r="D3" s="16">
        <f>COUNTIFS(Sheet1!$F$2:$F$4115,"=canceled",Sheet1!$D$2:$D$4115,"&gt;=1000",Sheet1!$D$2:$D$4115, "&lt;=4999")</f>
        <v>60</v>
      </c>
      <c r="E3" s="16">
        <f t="shared" ref="E3:E13" si="0">SUM(B3:D3)</f>
        <v>1412</v>
      </c>
      <c r="F3" s="32">
        <f t="shared" ref="F3:F13" si="1">B3/E3</f>
        <v>0.66005665722379603</v>
      </c>
      <c r="G3" s="32">
        <f t="shared" ref="G3:G13" si="2">C3/E3</f>
        <v>0.29745042492917845</v>
      </c>
      <c r="H3" s="32">
        <f t="shared" ref="H3:H13" si="3">D3/E3</f>
        <v>4.2492917847025496E-2</v>
      </c>
    </row>
    <row r="4" spans="1:8" x14ac:dyDescent="0.35">
      <c r="A4" s="9" t="s">
        <v>8386</v>
      </c>
      <c r="B4" s="16">
        <f>COUNTIFS(Sheet1!$F$2:$F$4115,"=successful",Sheet1!$D$2:$D$4115,"&gt;=5000",Sheet1!$D$2:$D$4115, "&lt;=9999")</f>
        <v>381</v>
      </c>
      <c r="C4" s="16">
        <f>COUNTIFS(Sheet1!$F$2:$F$4115,"=failed",Sheet1!$D$2:$D$4115,"&gt;=5000",Sheet1!$D$2:$D$4115, "&lt;=9999")</f>
        <v>283</v>
      </c>
      <c r="D4" s="16">
        <f>COUNTIFS(Sheet1!$F$2:$F$4115,"=canceled",Sheet1!$D$2:$D$4115,"&gt;=5000",Sheet1!$D$2:$D$4115, "&lt;=9999")</f>
        <v>52</v>
      </c>
      <c r="E4" s="16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8" x14ac:dyDescent="0.35">
      <c r="A5" s="9" t="s">
        <v>8387</v>
      </c>
      <c r="B5" s="16">
        <f>COUNTIFS(Sheet1!$F$2:$F$4115,"=successful",Sheet1!$D$2:$D$4115,"&gt;=15000",Sheet1!$D$2:$D$4115, "&lt;=19999")</f>
        <v>94</v>
      </c>
      <c r="C5" s="16">
        <f>COUNTIFS(Sheet1!$F$2:$F$4115,"=failed",Sheet1!$D$2:$D$4115,"&gt;=15000",Sheet1!$D$2:$D$4115, "&lt;=19999")</f>
        <v>90</v>
      </c>
      <c r="D5" s="16">
        <f>COUNTIFS(Sheet1!$F$2:$F$4115,"=canceled",Sheet1!$D$2:$D$4115,"&gt;=15000",Sheet1!$D$2:$D$4115, "&lt;=19999")</f>
        <v>17</v>
      </c>
      <c r="E5" s="16">
        <f t="shared" si="0"/>
        <v>201</v>
      </c>
      <c r="F5" s="32">
        <f t="shared" si="1"/>
        <v>0.46766169154228854</v>
      </c>
      <c r="G5" s="32">
        <f t="shared" si="2"/>
        <v>0.44776119402985076</v>
      </c>
      <c r="H5" s="32">
        <f t="shared" si="3"/>
        <v>8.45771144278607E-2</v>
      </c>
    </row>
    <row r="6" spans="1:8" x14ac:dyDescent="0.35">
      <c r="A6" s="9" t="s">
        <v>8388</v>
      </c>
      <c r="B6" s="16">
        <f>COUNTIFS(Sheet1!$F$2:$F$4115,"=successful",Sheet1!$D$2:$D$4115,"&gt;=10000",Sheet1!$D$2:$D$4115, "&lt;=14999")</f>
        <v>168</v>
      </c>
      <c r="C6" s="16">
        <f>COUNTIFS(Sheet1!$F$2:$F$4115,"=failed",Sheet1!$D$2:$D$4115,"&gt;=10000",Sheet1!$D$2:$D$4115, "&lt;=14999")</f>
        <v>144</v>
      </c>
      <c r="D6" s="16">
        <f>COUNTIFS(Sheet1!$F$2:$F$4115,"=canceled",Sheet1!$D$2:$D$4115,"&gt;=10000",Sheet1!$D$2:$D$4115, "&lt;=14999")</f>
        <v>40</v>
      </c>
      <c r="E6" s="16">
        <f t="shared" si="0"/>
        <v>352</v>
      </c>
      <c r="F6" s="32">
        <f t="shared" si="1"/>
        <v>0.47727272727272729</v>
      </c>
      <c r="G6" s="32">
        <f t="shared" si="2"/>
        <v>0.40909090909090912</v>
      </c>
      <c r="H6" s="32">
        <f t="shared" si="3"/>
        <v>0.11363636363636363</v>
      </c>
    </row>
    <row r="7" spans="1:8" x14ac:dyDescent="0.35">
      <c r="A7" s="9" t="s">
        <v>8389</v>
      </c>
      <c r="B7" s="16">
        <f>COUNTIFS(Sheet1!$F$2:$F$4115,"=successful",Sheet1!$D$2:$D$4115,"&gt;=20000",Sheet1!$D$2:$D$4115, "&lt;=24999")</f>
        <v>62</v>
      </c>
      <c r="C7" s="16">
        <f>COUNTIFS(Sheet1!$F$2:$F$4115,"=failed",Sheet1!$D$2:$D$4115,"&gt;=20000",Sheet1!$D$2:$D$4115, "&lt;=24999")</f>
        <v>72</v>
      </c>
      <c r="D7" s="16">
        <f>COUNTIFS(Sheet1!$F$2:$F$4115,"=canceled",Sheet1!$D$2:$D$4115,"&gt;=20000",Sheet1!$D$2:$D$4115, "&lt;=24999")</f>
        <v>14</v>
      </c>
      <c r="E7" s="16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8" x14ac:dyDescent="0.35">
      <c r="A8" s="9" t="s">
        <v>8390</v>
      </c>
      <c r="B8" s="16">
        <f>COUNTIFS(Sheet1!$F$2:$F$4115,"=successful",Sheet1!$D$2:$D$4115,"&gt;=25000",Sheet1!$D$2:$D$4115, "&lt;=29999")</f>
        <v>55</v>
      </c>
      <c r="C8" s="16">
        <f>COUNTIFS(Sheet1!$F$2:$F$4115,"=failed",Sheet1!$D$2:$D$4115,"&gt;=25000",Sheet1!$D$2:$D$4115, "&lt;=29999")</f>
        <v>64</v>
      </c>
      <c r="D8" s="16">
        <f>COUNTIFS(Sheet1!$F$2:$F$4115,"=canceled",Sheet1!$D$2:$D$4115,"&gt;=25000",Sheet1!$D$2:$D$4115, "&lt;=29999")</f>
        <v>18</v>
      </c>
      <c r="E8" s="16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8" x14ac:dyDescent="0.35">
      <c r="A9" s="9" t="s">
        <v>8391</v>
      </c>
      <c r="B9" s="16">
        <f>COUNTIFS(Sheet1!$F$2:$F$4115,"=successful",Sheet1!$D$2:$D$4115,"&gt;=30000",Sheet1!$D$2:$D$4115, "&lt;=34999")</f>
        <v>32</v>
      </c>
      <c r="C9" s="16">
        <f>COUNTIFS(Sheet1!$F$2:$F$4115,"=failed",Sheet1!$D$2:$D$4115,"&gt;=30000",Sheet1!$D$2:$D$4115, "&lt;=34999")</f>
        <v>37</v>
      </c>
      <c r="D9" s="16">
        <f>COUNTIFS(Sheet1!$F$2:$F$4115,"=canceled",Sheet1!$D$2:$D$4115,"&gt;=30000",Sheet1!$D$2:$D$4115, "&lt;=34999")</f>
        <v>13</v>
      </c>
      <c r="E9" s="16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8" x14ac:dyDescent="0.35">
      <c r="A10" s="9" t="s">
        <v>8392</v>
      </c>
      <c r="B10" s="16">
        <f>COUNTIFS(Sheet1!$F$2:$F$4115,"=successful",Sheet1!$D$2:$D$4115,"&gt;=35000",Sheet1!$D$2:$D$4115, "&lt;=39999")</f>
        <v>26</v>
      </c>
      <c r="C10" s="16">
        <f>COUNTIFS(Sheet1!$F$2:$F$4115,"=failed",Sheet1!$D$2:$D$4115,"&gt;=35000",Sheet1!$D$2:$D$4115, "&lt;=39999")</f>
        <v>22</v>
      </c>
      <c r="D10" s="16">
        <f>COUNTIFS(Sheet1!$F$2:$F$4115,"=canceled",Sheet1!$D$2:$D$4115,"&gt;=35000",Sheet1!$D$2:$D$4115, "&lt;=39999")</f>
        <v>7</v>
      </c>
      <c r="E10" s="16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</row>
    <row r="11" spans="1:8" x14ac:dyDescent="0.35">
      <c r="A11" s="9" t="s">
        <v>8393</v>
      </c>
      <c r="B11" s="16">
        <f>COUNTIFS(Sheet1!$F$2:$F$4115,"=successful",Sheet1!$D$2:$D$4115,"&gt;=40000",Sheet1!$D$2:$D$4115, "&lt;=44999")</f>
        <v>21</v>
      </c>
      <c r="C11" s="16">
        <f>COUNTIFS(Sheet1!$F$2:$F$4115,"=failed",Sheet1!$D$2:$D$4115,"&gt;=40000",Sheet1!$D$2:$D$4115, "&lt;=44999")</f>
        <v>16</v>
      </c>
      <c r="D11" s="16">
        <f>COUNTIFS(Sheet1!$F$2:$F$4115,"=canceled",Sheet1!$D$2:$D$4115,"&gt;=40000",Sheet1!$D$2:$D$4115, "&lt;=44999")</f>
        <v>6</v>
      </c>
      <c r="E11" s="16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8" x14ac:dyDescent="0.35">
      <c r="A12" s="9" t="s">
        <v>8394</v>
      </c>
      <c r="B12" s="16">
        <f>COUNTIFS(Sheet1!$F$2:$F$4115,"=successful",Sheet1!$D$2:$D$4115,"&gt;=45000",Sheet1!$D$2:$D$4115, "&lt;=49999")</f>
        <v>6</v>
      </c>
      <c r="C12" s="16">
        <f>COUNTIFS(Sheet1!$F$2:$F$4115,"=failed",Sheet1!$D$2:$D$4115,"&gt;=45000",Sheet1!$D$2:$D$4115, "&lt;=49999")</f>
        <v>11</v>
      </c>
      <c r="D12" s="16">
        <f>COUNTIFS(Sheet1!$F$2:$F$4115,"=canceled",Sheet1!$D$2:$D$4115,"&gt;=45000",Sheet1!$D$2:$D$4115, "&lt;=49999")</f>
        <v>4</v>
      </c>
      <c r="E12" s="16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8" ht="15" thickBot="1" x14ac:dyDescent="0.4">
      <c r="A13" s="10" t="s">
        <v>8395</v>
      </c>
      <c r="B13" s="16">
        <f>COUNTIFS(Sheet1!$F$2:$F$4115,"=successful",Sheet1!$D$2:$D$4115,"&gt;=50000")</f>
        <v>86</v>
      </c>
      <c r="C13" s="16">
        <f>COUNTIFS(Sheet1!$F$2:$F$4115,"=failed",Sheet1!$D$2:$D$4115,"&gt;=50000")</f>
        <v>258</v>
      </c>
      <c r="D13" s="16">
        <f>COUNTIFS(Sheet1!$F$2:$F$4115,"=canceled",Sheet1!$D$2:$D$4115,"&gt;=50000")</f>
        <v>100</v>
      </c>
      <c r="E13" s="16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A20A6-B301-4132-80E2-DE0718248797}">
  <dimension ref="A4:L16"/>
  <sheetViews>
    <sheetView workbookViewId="0">
      <selection activeCell="D29" sqref="D29"/>
    </sheetView>
  </sheetViews>
  <sheetFormatPr defaultRowHeight="14.5" x14ac:dyDescent="0.35"/>
  <cols>
    <col min="1" max="1" width="11.5429687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6328125" bestFit="1" customWidth="1"/>
    <col min="7" max="7" width="10" bestFit="1" customWidth="1"/>
    <col min="8" max="8" width="7.36328125" bestFit="1" customWidth="1"/>
  </cols>
  <sheetData>
    <row r="4" spans="1:12" x14ac:dyDescent="0.35">
      <c r="A4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  <c r="G4" t="s">
        <v>8400</v>
      </c>
      <c r="H4" t="s">
        <v>8401</v>
      </c>
      <c r="I4" t="s">
        <v>8402</v>
      </c>
      <c r="J4" t="s">
        <v>8403</v>
      </c>
    </row>
    <row r="5" spans="1:12" x14ac:dyDescent="0.35">
      <c r="A5" t="s">
        <v>8310</v>
      </c>
      <c r="B5">
        <v>40</v>
      </c>
      <c r="C5">
        <v>180</v>
      </c>
      <c r="E5">
        <v>300</v>
      </c>
      <c r="F5">
        <v>520</v>
      </c>
      <c r="G5" s="34">
        <f>B5/$F5</f>
        <v>7.6923076923076927E-2</v>
      </c>
      <c r="H5" s="34">
        <f t="shared" ref="H5:J13" si="0">C5/$F5</f>
        <v>0.34615384615384615</v>
      </c>
      <c r="I5" s="34">
        <f t="shared" si="0"/>
        <v>0</v>
      </c>
      <c r="J5" s="34">
        <f t="shared" si="0"/>
        <v>0.57692307692307687</v>
      </c>
      <c r="L5" s="33">
        <f>SUM(G5:J5)</f>
        <v>1</v>
      </c>
    </row>
    <row r="6" spans="1:12" x14ac:dyDescent="0.35">
      <c r="A6" t="s">
        <v>8330</v>
      </c>
      <c r="B6">
        <v>20</v>
      </c>
      <c r="C6">
        <v>140</v>
      </c>
      <c r="D6">
        <v>6</v>
      </c>
      <c r="E6">
        <v>34</v>
      </c>
      <c r="F6">
        <v>200</v>
      </c>
      <c r="G6" s="34">
        <f t="shared" ref="G6:G13" si="1">B6/F6</f>
        <v>0.1</v>
      </c>
      <c r="H6" s="34">
        <f t="shared" si="0"/>
        <v>0.7</v>
      </c>
      <c r="I6" s="34">
        <f t="shared" si="0"/>
        <v>0.03</v>
      </c>
      <c r="J6" s="34">
        <f t="shared" si="0"/>
        <v>0.17</v>
      </c>
      <c r="L6" s="33">
        <f t="shared" ref="L6:L13" si="2">SUM(G6:J6)</f>
        <v>1</v>
      </c>
    </row>
    <row r="7" spans="1:12" x14ac:dyDescent="0.35">
      <c r="A7" t="s">
        <v>8327</v>
      </c>
      <c r="C7">
        <v>140</v>
      </c>
      <c r="E7">
        <v>80</v>
      </c>
      <c r="F7">
        <v>220</v>
      </c>
      <c r="G7" s="34">
        <f t="shared" si="1"/>
        <v>0</v>
      </c>
      <c r="H7" s="34">
        <f t="shared" si="0"/>
        <v>0.63636363636363635</v>
      </c>
      <c r="I7" s="34">
        <f t="shared" si="0"/>
        <v>0</v>
      </c>
      <c r="J7" s="34">
        <f t="shared" si="0"/>
        <v>0.36363636363636365</v>
      </c>
      <c r="L7" s="33">
        <f t="shared" si="2"/>
        <v>1</v>
      </c>
    </row>
    <row r="8" spans="1:12" x14ac:dyDescent="0.35">
      <c r="A8" t="s">
        <v>8325</v>
      </c>
      <c r="B8">
        <v>24</v>
      </c>
      <c r="F8">
        <v>24</v>
      </c>
      <c r="G8" s="34">
        <f t="shared" si="1"/>
        <v>1</v>
      </c>
      <c r="H8" s="34">
        <f t="shared" si="0"/>
        <v>0</v>
      </c>
      <c r="I8" s="34">
        <f t="shared" si="0"/>
        <v>0</v>
      </c>
      <c r="J8" s="34">
        <f t="shared" si="0"/>
        <v>0</v>
      </c>
      <c r="L8" s="33">
        <f t="shared" si="2"/>
        <v>1</v>
      </c>
    </row>
    <row r="9" spans="1:12" x14ac:dyDescent="0.35">
      <c r="A9" t="s">
        <v>8322</v>
      </c>
      <c r="B9">
        <v>20</v>
      </c>
      <c r="C9">
        <v>120</v>
      </c>
      <c r="D9">
        <v>20</v>
      </c>
      <c r="E9">
        <v>540</v>
      </c>
      <c r="F9">
        <v>700</v>
      </c>
      <c r="G9" s="34">
        <f t="shared" si="1"/>
        <v>2.8571428571428571E-2</v>
      </c>
      <c r="H9" s="34">
        <f t="shared" si="0"/>
        <v>0.17142857142857143</v>
      </c>
      <c r="I9" s="34">
        <f t="shared" si="0"/>
        <v>2.8571428571428571E-2</v>
      </c>
      <c r="J9" s="34">
        <f t="shared" si="0"/>
        <v>0.77142857142857146</v>
      </c>
      <c r="L9" s="33">
        <f t="shared" si="2"/>
        <v>1</v>
      </c>
    </row>
    <row r="10" spans="1:12" x14ac:dyDescent="0.35">
      <c r="A10" t="s">
        <v>8334</v>
      </c>
      <c r="C10">
        <v>117</v>
      </c>
      <c r="E10">
        <v>103</v>
      </c>
      <c r="F10">
        <v>220</v>
      </c>
      <c r="G10" s="34">
        <f t="shared" si="1"/>
        <v>0</v>
      </c>
      <c r="H10" s="34">
        <f t="shared" si="0"/>
        <v>0.53181818181818186</v>
      </c>
      <c r="I10" s="34">
        <f t="shared" si="0"/>
        <v>0</v>
      </c>
      <c r="J10" s="34">
        <f t="shared" si="0"/>
        <v>0.4681818181818182</v>
      </c>
      <c r="L10" s="33">
        <f t="shared" si="2"/>
        <v>1</v>
      </c>
    </row>
    <row r="11" spans="1:12" x14ac:dyDescent="0.35">
      <c r="A11" t="s">
        <v>8320</v>
      </c>
      <c r="B11">
        <v>30</v>
      </c>
      <c r="C11">
        <v>127</v>
      </c>
      <c r="E11">
        <v>80</v>
      </c>
      <c r="F11">
        <v>237</v>
      </c>
      <c r="G11" s="34">
        <f t="shared" si="1"/>
        <v>0.12658227848101267</v>
      </c>
      <c r="H11" s="34">
        <f t="shared" si="0"/>
        <v>0.53586497890295359</v>
      </c>
      <c r="I11" s="34">
        <f t="shared" si="0"/>
        <v>0</v>
      </c>
      <c r="J11" s="34">
        <f t="shared" si="0"/>
        <v>0.33755274261603374</v>
      </c>
      <c r="L11" s="33">
        <f t="shared" si="2"/>
        <v>1</v>
      </c>
    </row>
    <row r="12" spans="1:12" x14ac:dyDescent="0.35">
      <c r="A12" t="s">
        <v>8317</v>
      </c>
      <c r="B12">
        <v>178</v>
      </c>
      <c r="C12">
        <v>213</v>
      </c>
      <c r="E12">
        <v>209</v>
      </c>
      <c r="F12">
        <v>600</v>
      </c>
      <c r="G12" s="34">
        <f t="shared" si="1"/>
        <v>0.29666666666666669</v>
      </c>
      <c r="H12" s="34">
        <f t="shared" si="0"/>
        <v>0.35499999999999998</v>
      </c>
      <c r="I12" s="34">
        <f t="shared" si="0"/>
        <v>0</v>
      </c>
      <c r="J12" s="34">
        <f t="shared" si="0"/>
        <v>0.34833333333333333</v>
      </c>
      <c r="L12" s="33">
        <f t="shared" si="2"/>
        <v>1</v>
      </c>
    </row>
    <row r="13" spans="1:12" x14ac:dyDescent="0.35">
      <c r="A13" t="s">
        <v>8344</v>
      </c>
      <c r="B13">
        <v>37</v>
      </c>
      <c r="C13">
        <v>493</v>
      </c>
      <c r="D13">
        <v>24</v>
      </c>
      <c r="E13">
        <v>839</v>
      </c>
      <c r="F13">
        <v>1393</v>
      </c>
      <c r="G13" s="34">
        <f t="shared" si="1"/>
        <v>2.6561378320172292E-2</v>
      </c>
      <c r="H13" s="34">
        <f t="shared" si="0"/>
        <v>0.35391241923905242</v>
      </c>
      <c r="I13" s="34">
        <f t="shared" si="0"/>
        <v>1.7229002153625269E-2</v>
      </c>
      <c r="J13" s="34">
        <f t="shared" si="0"/>
        <v>0.60229720028715006</v>
      </c>
      <c r="L13" s="33">
        <f t="shared" si="2"/>
        <v>1</v>
      </c>
    </row>
    <row r="14" spans="1:12" x14ac:dyDescent="0.35">
      <c r="A14" t="s">
        <v>8314</v>
      </c>
      <c r="B14">
        <v>349</v>
      </c>
      <c r="C14">
        <v>1530</v>
      </c>
      <c r="D14">
        <v>50</v>
      </c>
      <c r="E14">
        <v>2185</v>
      </c>
      <c r="F14">
        <v>4114</v>
      </c>
      <c r="G14" s="34"/>
      <c r="H14" s="34"/>
      <c r="I14" s="34"/>
      <c r="J14" s="34"/>
      <c r="L14" s="33"/>
    </row>
    <row r="16" spans="1:12" x14ac:dyDescent="0.35">
      <c r="G16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Pivot Table 3</vt:lpstr>
      <vt:lpstr>Bonus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Matos</cp:lastModifiedBy>
  <dcterms:created xsi:type="dcterms:W3CDTF">2017-04-20T15:17:24Z</dcterms:created>
  <dcterms:modified xsi:type="dcterms:W3CDTF">2019-11-12T03:47:04Z</dcterms:modified>
</cp:coreProperties>
</file>