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aniel Ayiku George\Desktop\DATA SCIENCE\DATA\NEW PROJECTS\"/>
    </mc:Choice>
  </mc:AlternateContent>
  <xr:revisionPtr revIDLastSave="0" documentId="13_ncr:1_{2E3BA29A-1513-4E2A-86AF-E76AC76A66D2}" xr6:coauthVersionLast="47" xr6:coauthVersionMax="47" xr10:uidLastSave="{00000000-0000-0000-0000-000000000000}"/>
  <bookViews>
    <workbookView xWindow="-120" yWindow="-120" windowWidth="20730" windowHeight="11160" firstSheet="3" activeTab="3" xr2:uid="{BE58532B-8E50-4CD0-A201-763877B62939}"/>
  </bookViews>
  <sheets>
    <sheet name="DASHBOARDS" sheetId="16" r:id="rId1"/>
    <sheet name="DATA" sheetId="1" r:id="rId2"/>
    <sheet name="REVENUE GENERATED BY LOCATION" sheetId="15" r:id="rId3"/>
    <sheet name="PRICES PER REVENUE GENERATED" sheetId="2" r:id="rId4"/>
    <sheet name="REVENUE GENERATED BY EACH PROD" sheetId="3" r:id="rId5"/>
    <sheet name="SHIPPING CARRIERS REVENUE GEN" sheetId="4" r:id="rId6"/>
    <sheet name="AVERAGE MANUFACTURING &amp;LEAD TIM" sheetId="5" r:id="rId7"/>
    <sheet name="REVENUE GENERATED PER SKU" sheetId="6" r:id="rId8"/>
    <sheet name="STOCK PER SKU" sheetId="7" r:id="rId9"/>
    <sheet name="ORDER PER SKU" sheetId="8" r:id="rId10"/>
    <sheet name="CARRIER SHIPPING COST" sheetId="9" r:id="rId11"/>
    <sheet name="TRANSPORTATION COST" sheetId="10" r:id="rId12"/>
    <sheet name="AVERAGE DEFECT RATE" sheetId="11" r:id="rId13"/>
    <sheet name="DEFECT RATE BASED ON MODE OF TR" sheetId="13" r:id="rId14"/>
    <sheet name="OTHER KPIS" sheetId="17" r:id="rId15"/>
  </sheets>
  <definedNames>
    <definedName name="_xlnm._FilterDatabase" localSheetId="1" hidden="1">DATA!$A$1:$X$101</definedName>
  </definedNames>
  <calcPr calcId="191029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3" l="1"/>
  <c r="F24" i="3"/>
  <c r="C28" i="15"/>
  <c r="A12" i="9"/>
  <c r="M15" i="11"/>
  <c r="A26" i="16" a="1"/>
  <c r="A26" i="16"/>
  <c r="L23" i="17"/>
  <c r="K23" i="17"/>
  <c r="F9" i="17"/>
  <c r="C22" i="17"/>
  <c r="B22" i="17"/>
  <c r="J1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<sst xmlns="http://schemas.openxmlformats.org/spreadsheetml/2006/main" count="1347" uniqueCount="181">
  <si>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</si>
  <si>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</si>
  <si>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</si>
  <si>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</si>
  <si>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</si>
  <si>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</si>
  <si>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</si>
  <si>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</si>
  <si>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</si>
  <si>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</si>
  <si>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</si>
  <si>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</si>
  <si>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</si>
  <si>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</si>
  <si>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</si>
  <si>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</si>
  <si>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</si>
  <si>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</si>
  <si>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</si>
  <si>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</si>
  <si>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</si>
  <si>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</si>
  <si>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</si>
  <si>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</si>
  <si>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</si>
  <si>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</si>
  <si>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</si>
  <si>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</si>
  <si>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</si>
  <si>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</si>
  <si>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</si>
  <si>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</si>
  <si>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</si>
  <si>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</si>
  <si>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</si>
  <si>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</si>
  <si>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</si>
  <si>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</si>
  <si>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</si>
  <si>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</si>
  <si>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</si>
  <si>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</si>
  <si>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</si>
  <si>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</si>
  <si>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</si>
  <si>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</si>
  <si>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</si>
  <si>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</si>
  <si>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</si>
  <si>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</si>
  <si>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</si>
  <si>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</si>
  <si>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</si>
  <si>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</si>
  <si>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</si>
  <si>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</si>
  <si>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</si>
  <si>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</si>
  <si>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</si>
  <si>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</si>
  <si>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</si>
  <si>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</si>
  <si>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</si>
  <si>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</si>
  <si>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</si>
  <si>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</si>
  <si>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</si>
  <si>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</si>
  <si>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</si>
  <si>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</si>
  <si>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</si>
  <si>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</si>
  <si>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</si>
  <si>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</si>
  <si>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</si>
  <si>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</si>
  <si>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</si>
  <si>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</si>
  <si>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</si>
  <si>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</si>
  <si>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</si>
  <si>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</si>
  <si>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</si>
  <si>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</si>
  <si>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</si>
  <si>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</si>
  <si>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</si>
  <si>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</si>
  <si>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</si>
  <si>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</si>
  <si>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</si>
  <si>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</si>
  <si>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</si>
  <si>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</si>
  <si>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</si>
  <si>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</si>
  <si>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</si>
  <si>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</si>
  <si>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</si>
  <si>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</si>
  <si>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</si>
  <si>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</si>
  <si>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</si>
  <si>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</si>
  <si>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</si>
  <si>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</si>
  <si>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</si>
  <si>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</si>
  <si>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</si>
  <si>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</si>
  <si>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</si>
  <si>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</si>
  <si>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</si>
  <si>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</si>
  <si>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</si>
  <si>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</si>
  <si>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</si>
  <si>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</si>
  <si>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</si>
  <si>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</si>
  <si>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</si>
  <si>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</si>
  <si>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</si>
  <si>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</si>
  <si>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</si>
  <si>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</si>
  <si>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</si>
  <si>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</si>
  <si>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</si>
  <si>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</si>
  <si>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</si>
  <si>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</si>
  <si>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</si>
  <si>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</si>
  <si>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</si>
  <si>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</si>
  <si>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</si>
  <si>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</si>
  <si>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</si>
  <si>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</si>
  <si>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</si>
  <si>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</si>
  <si>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</si>
  <si>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</si>
  <si>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</si>
  <si>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</si>
  <si>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</si>
  <si>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</si>
  <si>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</si>
  <si>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</si>
  <si>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</si>
  <si>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</si>
  <si>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</si>
  <si>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</si>
  <si>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Row Labels</t>
  </si>
  <si>
    <t>Grand Total</t>
  </si>
  <si>
    <t>Column Labels</t>
  </si>
  <si>
    <t>Sum of Revenue generated</t>
  </si>
  <si>
    <t>Average of Manufacturing lead time</t>
  </si>
  <si>
    <t>Sum of Stock levels</t>
  </si>
  <si>
    <t>Sum of Order quantities</t>
  </si>
  <si>
    <t>Sum of Costs</t>
  </si>
  <si>
    <t>Average of Defect rates</t>
  </si>
  <si>
    <t>SUPPLY CHAIN ANALYSIS</t>
  </si>
  <si>
    <t xml:space="preserve">           </t>
  </si>
  <si>
    <t xml:space="preserve"> </t>
  </si>
  <si>
    <t xml:space="preserve">TOTAL REVENUE </t>
  </si>
  <si>
    <t>TOTAL REVENUE</t>
  </si>
  <si>
    <t>=</t>
  </si>
  <si>
    <t>TOTAL PRODUCTS SOLD</t>
  </si>
  <si>
    <t>Sum of Number of products sold</t>
  </si>
  <si>
    <t>Sum of Production volumes</t>
  </si>
  <si>
    <t>TOTAL PRODUCTION VOLUME</t>
  </si>
  <si>
    <t>HIGHEST SELLING PRODUCT</t>
  </si>
  <si>
    <t xml:space="preserve">                </t>
  </si>
  <si>
    <t>AVG LEAD TIMES</t>
  </si>
  <si>
    <t>Average of Lead times</t>
  </si>
  <si>
    <t>AVG MANUFACTURING TIMES</t>
  </si>
  <si>
    <t>AVERAGE DEFECT RATE</t>
  </si>
  <si>
    <t>Average of Shipping costs</t>
  </si>
  <si>
    <t>AVERAGE 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</si>
</sst>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Border="1"/>
    <xf numFmtId="0" fontId="0" fillId="0" borderId="14" xfId="0" applyBorder="1"/>
    <xf numFmtId="0" fontId="0" fillId="0" borderId="18" xfId="0" applyBorder="1"/>
    <xf numFmtId="0" fontId="0" fillId="0" borderId="10" xfId="0" applyBorder="1"/>
    <xf numFmtId="0" fontId="0" fillId="0" borderId="16" xfId="0" applyBorder="1"/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6" fillId="34" borderId="0" xfId="0" applyFont="1" applyFill="1"/>
    <xf numFmtId="0" fontId="15" fillId="0" borderId="0" xfId="0" applyFont="1"/>
    <xf numFmtId="0" fontId="19" fillId="33" borderId="0" xfId="0" applyFont="1" applyFill="1"/>
    <xf numFmtId="165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61F621CB-531D-4AAC-A31B-1E878A24BC4A}"/>
    <cellStyle name="60% - Accent2 2" xfId="37" xr:uid="{F7EC736E-8DDC-4EDE-A860-9FA50904FFF6}"/>
    <cellStyle name="60% - Accent3 2" xfId="38" xr:uid="{C9647FA0-88AF-47E8-824C-04E91C0452A5}"/>
    <cellStyle name="60% - Accent4 2" xfId="39" xr:uid="{2B6AAFA6-A231-450C-B86C-4EA308096884}"/>
    <cellStyle name="60% - Accent5 2" xfId="40" xr:uid="{E87242E4-65ED-42F6-8981-4A6B65F3F02E}"/>
    <cellStyle name="60% - Accent6 2" xfId="41" xr:uid="{B8B49E45-6603-4B8E-85B1-6512A67BD2C5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D5E4BB40-6C6D-4ACB-A0F3-44313A2A070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6"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0099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PROJECT.xlsx]SHIPPING CARRIERS REVENUE GEN!PivotTable4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REVENUE GENERATED BY EACH CARRIER</a:t>
            </a:r>
            <a:endParaRPr lang="en-US" b="1"/>
          </a:p>
        </c:rich>
      </c:tx>
      <c:layout>
        <c:manualLayout>
          <c:xMode val="edge"/>
          <c:yMode val="edge"/>
          <c:x val="0.10702702702702704"/>
          <c:y val="3.1746031746031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'SHIPPING CARRIERS REVENUE GEN'!$B$1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'SHIPPING CARRIERS REVENUE GEN'!$A$2:$A$5</c:f>
              <c:strCache>
                <c:ptCount val="3"/>
                <c:pt idx="0">
                  <c:v>Carrier A</c:v>
                </c:pt>
                <c:pt idx="1">
                  <c:v>Carrier B</c:v>
                </c:pt>
                <c:pt idx="2">
                  <c:v>Carrier C</c:v>
                </c:pt>
              </c:strCache>
            </c:strRef>
          </c:cat>
          <c:val>
            <c:numRef>
              <c:f>'SHIPPING CARRIERS REVENUE GEN'!$B$2:$B$5</c:f>
              <c:numCache>
                <c:formatCode>General</c:formatCode>
                <c:ptCount val="3"/>
                <c:pt idx="0">
                  <c:v>142629.99460668507</c:v>
                </c:pt>
                <c:pt idx="1">
                  <c:v>250094.64698794941</c:v>
                </c:pt>
                <c:pt idx="2">
                  <c:v>184880.17714337376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E-43F7-8BFB-C218A3354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309600"/>
        <c:axId val="620304920"/>
      </c:barChart>
      <c:catAx>
        <c:axId val="62030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4920"/>
        <c:crosses val="autoZero"/>
        <c:auto val="1"/>
        <c:lblAlgn val="ctr"/>
        <c:lblOffset val="100"/>
        <c:noMultiLvlLbl val="0"/>
      </c:catAx>
      <c:valAx>
        <c:axId val="62030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PROJECT.xlsx]REVENUE GENERATED BY LOCATION!PivotTable15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GENERATED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GENERATED BY LOCATION'!$B$1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GENERATED BY LOCATION'!$A$2:$A$7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Kolkata</c:v>
                </c:pt>
                <c:pt idx="4">
                  <c:v>Mumbai</c:v>
                </c:pt>
              </c:strCache>
            </c:strRef>
          </c:cat>
          <c:val>
            <c:numRef>
              <c:f>'REVENUE GENERATED BY LOCATION'!$B$2:$B$7</c:f>
              <c:numCache>
                <c:formatCode>General</c:formatCode>
                <c:ptCount val="5"/>
                <c:pt idx="0">
                  <c:v>102601.72388223567</c:v>
                </c:pt>
                <c:pt idx="1">
                  <c:v>119142.8157480693</c:v>
                </c:pt>
                <c:pt idx="2">
                  <c:v>81027.701224852935</c:v>
                </c:pt>
                <c:pt idx="3">
                  <c:v>137077.55100538101</c:v>
                </c:pt>
                <c:pt idx="4">
                  <c:v>137755.02687746932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2-4460-8334-509F9CC41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299880"/>
        <c:axId val="620300600"/>
      </c:barChart>
      <c:catAx>
        <c:axId val="62029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0600"/>
        <c:crosses val="autoZero"/>
        <c:auto val="1"/>
        <c:lblAlgn val="ctr"/>
        <c:lblOffset val="100"/>
        <c:noMultiLvlLbl val="0"/>
      </c:catAx>
      <c:valAx>
        <c:axId val="62030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9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PROJECT.xlsx]CARRIER SHIPPING COST!PivotTable9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SHIPPING COSTS PER</a:t>
            </a:r>
            <a:r>
              <a:rPr lang="en-US" b="1" baseline="0"/>
              <a:t> CARRIER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03937007874015"/>
          <c:y val="0.21800925925925929"/>
          <c:w val="0.72142804024496943"/>
          <c:h val="0.623086541265675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'CARRIER SHIPPING COST'!$B$1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'CARRIER SHIPPING COST'!$A$2:$A$5</c:f>
              <c:strCache>
                <c:ptCount val="3"/>
                <c:pt idx="0">
                  <c:v>Carrier A</c:v>
                </c:pt>
                <c:pt idx="1">
                  <c:v>Carrier B</c:v>
                </c:pt>
                <c:pt idx="2">
                  <c:v>Carrier C</c:v>
                </c:pt>
              </c:strCache>
            </c:strRef>
          </c:cat>
          <c:val>
            <c:numRef>
              <c:f>'CARRIER SHIPPING COST'!$B$2:$B$5</c:f>
              <c:numCache>
                <c:formatCode>General</c:formatCode>
                <c:ptCount val="3"/>
                <c:pt idx="0">
                  <c:v>5.5549225216512665</c:v>
                </c:pt>
                <c:pt idx="1">
                  <c:v>5.5092469689287276</c:v>
                </c:pt>
                <c:pt idx="2">
                  <c:v>5.5992916183375021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D-4DF4-9081-5E022519DD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6178112"/>
        <c:axId val="586176672"/>
      </c:barChart>
      <c:catAx>
        <c:axId val="58617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6672"/>
        <c:crosses val="autoZero"/>
        <c:auto val="1"/>
        <c:lblAlgn val="ctr"/>
        <c:lblOffset val="100"/>
        <c:noMultiLvlLbl val="0"/>
      </c:catAx>
      <c:valAx>
        <c:axId val="5861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PROJECT.xlsx]REVENUE GENERATED BY EACH PROD!PivotTable2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  <a:r>
              <a:rPr lang="en-US" b="1" baseline="0"/>
              <a:t> GENERATED BY EACH PRODUCT</a:t>
            </a:r>
            <a:endParaRPr lang="en-US" b="1"/>
          </a:p>
        </c:rich>
      </c:tx>
      <c:layout>
        <c:manualLayout>
          <c:xMode val="edge"/>
          <c:yMode val="edge"/>
          <c:x val="0.11369444444444446"/>
          <c:y val="0.13323855351414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4817629046369205"/>
          <c:y val="0.27296004666083407"/>
          <c:w val="0.40047572178477692"/>
          <c:h val="0.66745953630796151"/>
        </c:manualLayout>
      </c:layout>
      <c:pieChart>
        <c:varyColors val="1"/>
        <c:ser>
          <c:idx val="0"/>
          <c:order val="0"/>
          <c:tx>
            <c:strRef>
              <c:f>'REVENUE GENERATED BY EACH PROD'!$B$1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3F-4158-A844-45FCF23718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3F-4158-A844-45FCF23718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3F-4158-A844-45FCF23718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GENERATED BY EACH PROD'!$A$2:$A$5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'REVENUE GENERATED BY EACH PROD'!$B$2:$B$5</c:f>
              <c:numCache>
                <c:formatCode>0.00%</c:formatCode>
                <c:ptCount val="3"/>
                <c:pt idx="0">
                  <c:v>0.27963974807617792</c:v>
                </c:pt>
                <c:pt idx="1">
                  <c:v>0.30203243627126347</c:v>
                </c:pt>
                <c:pt idx="2">
                  <c:v>0.41832781565255844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3F-4158-A844-45FCF237184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PROJECT.xlsx]REVENUE GENERATED BY LOCATION!PivotTable15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GENERATED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GENERATED BY LOCATION'!$B$1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GENERATED BY LOCATION'!$A$2:$A$7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Kolkata</c:v>
                </c:pt>
                <c:pt idx="4">
                  <c:v>Mumbai</c:v>
                </c:pt>
              </c:strCache>
            </c:strRef>
          </c:cat>
          <c:val>
            <c:numRef>
              <c:f>'REVENUE GENERATED BY LOCATION'!$B$2:$B$7</c:f>
              <c:numCache>
                <c:formatCode>General</c:formatCode>
                <c:ptCount val="5"/>
                <c:pt idx="0">
                  <c:v>102601.72388223567</c:v>
                </c:pt>
                <c:pt idx="1">
                  <c:v>119142.8157480693</c:v>
                </c:pt>
                <c:pt idx="2">
                  <c:v>81027.701224852935</c:v>
                </c:pt>
                <c:pt idx="3">
                  <c:v>137077.55100538101</c:v>
                </c:pt>
                <c:pt idx="4">
                  <c:v>137755.02687746932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6-42AB-9A02-B7B3FDA01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299880"/>
        <c:axId val="620300600"/>
      </c:barChart>
      <c:catAx>
        <c:axId val="62029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0600"/>
        <c:crosses val="autoZero"/>
        <c:auto val="1"/>
        <c:lblAlgn val="ctr"/>
        <c:lblOffset val="100"/>
        <c:noMultiLvlLbl val="0"/>
      </c:catAx>
      <c:valAx>
        <c:axId val="62030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9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PROJECT.xlsx]PRICES PER REVENUE GENERATED!PivotTable1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'PRICES PER REVENUE GENERATED'!$B$3:$B$4</c:f>
              <c:strCache>
                <c:ptCount val="1"/>
                <c:pt idx="0">
                  <c:v>cosmetics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'PRICES PER REVENUE GENERATED'!$A$5:$A$105</c:f>
              <c:strCach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21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30</c:v>
                </c:pt>
                <c:pt idx="35">
                  <c:v>31</c:v>
                </c:pt>
                <c:pt idx="36">
                  <c:v>34</c:v>
                </c:pt>
                <c:pt idx="37">
                  <c:v>34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40</c:v>
                </c:pt>
                <c:pt idx="43">
                  <c:v>43</c:v>
                </c:pt>
                <c:pt idx="44">
                  <c:v>47</c:v>
                </c:pt>
                <c:pt idx="45">
                  <c:v>48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52</c:v>
                </c:pt>
                <c:pt idx="52">
                  <c:v>52</c:v>
                </c:pt>
                <c:pt idx="53">
                  <c:v>55</c:v>
                </c:pt>
                <c:pt idx="54">
                  <c:v>57</c:v>
                </c:pt>
                <c:pt idx="55">
                  <c:v>57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64</c:v>
                </c:pt>
                <c:pt idx="62">
                  <c:v>65</c:v>
                </c:pt>
                <c:pt idx="63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73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79</c:v>
                </c:pt>
                <c:pt idx="78">
                  <c:v>80</c:v>
                </c:pt>
                <c:pt idx="79">
                  <c:v>80</c:v>
                </c:pt>
                <c:pt idx="80">
                  <c:v>81</c:v>
                </c:pt>
                <c:pt idx="81">
                  <c:v>81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90</c:v>
                </c:pt>
                <c:pt idx="89">
                  <c:v>91</c:v>
                </c:pt>
                <c:pt idx="90">
                  <c:v>91</c:v>
                </c:pt>
                <c:pt idx="91">
                  <c:v>93</c:v>
                </c:pt>
                <c:pt idx="92">
                  <c:v>93</c:v>
                </c:pt>
                <c:pt idx="93">
                  <c:v>96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98</c:v>
                </c:pt>
                <c:pt idx="98">
                  <c:v>99</c:v>
                </c:pt>
                <c:pt idx="99">
                  <c:v>99</c:v>
                </c:pt>
              </c:strCache>
            </c:strRef>
          </c:cat>
          <c:val>
            <c:numRef>
              <c:f>'PRICES PER REVENUE GENERATED'!$B$5:$B$105</c:f>
              <c:numCache>
                <c:formatCode>General</c:formatCode>
                <c:ptCount val="100"/>
                <c:pt idx="1">
                  <c:v>6117.3246150839896</c:v>
                </c:pt>
                <c:pt idx="2">
                  <c:v>7888.3565466618702</c:v>
                </c:pt>
                <c:pt idx="7">
                  <c:v>8858.3675710114803</c:v>
                </c:pt>
                <c:pt idx="10">
                  <c:v>8180.3370854254399</c:v>
                </c:pt>
                <c:pt idx="18">
                  <c:v>5910.8853896688897</c:v>
                </c:pt>
                <c:pt idx="29">
                  <c:v>7698.4247656321104</c:v>
                </c:pt>
                <c:pt idx="43">
                  <c:v>8496.1038130898305</c:v>
                </c:pt>
                <c:pt idx="45">
                  <c:v>2100.1297546259302</c:v>
                </c:pt>
                <c:pt idx="50">
                  <c:v>7152.28604943551</c:v>
                </c:pt>
                <c:pt idx="52">
                  <c:v>9692.3180402184298</c:v>
                </c:pt>
                <c:pt idx="58">
                  <c:v>1935.20679350759</c:v>
                </c:pt>
                <c:pt idx="59">
                  <c:v>8318.9031946171708</c:v>
                </c:pt>
                <c:pt idx="60">
                  <c:v>1061.6185230132801</c:v>
                </c:pt>
                <c:pt idx="62">
                  <c:v>5149.9983504080301</c:v>
                </c:pt>
                <c:pt idx="64">
                  <c:v>7517.3632106311197</c:v>
                </c:pt>
                <c:pt idx="70">
                  <c:v>3899.7468337292198</c:v>
                </c:pt>
                <c:pt idx="72">
                  <c:v>9444.7420330629793</c:v>
                </c:pt>
                <c:pt idx="74">
                  <c:v>8684.6130592538502</c:v>
                </c:pt>
                <c:pt idx="76">
                  <c:v>8001.6132065190004</c:v>
                </c:pt>
                <c:pt idx="81">
                  <c:v>2629.39643484526</c:v>
                </c:pt>
                <c:pt idx="82">
                  <c:v>7910.8869161406801</c:v>
                </c:pt>
                <c:pt idx="83">
                  <c:v>7087.0526963574302</c:v>
                </c:pt>
                <c:pt idx="84">
                  <c:v>6541.3293448024597</c:v>
                </c:pt>
                <c:pt idx="88">
                  <c:v>2633.1219813122498</c:v>
                </c:pt>
                <c:pt idx="91">
                  <c:v>2686.4572235759802</c:v>
                </c:pt>
                <c:pt idx="96">
                  <c:v>5924.6825668532301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5-415F-A898-ECCB56145FDD}"/>
            </c:ext>
          </c:extLst>
        </c:ser>
        <c:ser>
          <c:idx val="1"/>
          <c:order val="1"/>
          <c:tx>
            <c:strRef>
              <c:f>'PRICES PER REVENUE GENERATED'!$C$3:$C$4</c:f>
              <c:strCache>
                <c:ptCount val="1"/>
                <c:pt idx="0">
                  <c:v>haircare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'PRICES PER REVENUE GENERATED'!$A$5:$A$105</c:f>
              <c:strCach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21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30</c:v>
                </c:pt>
                <c:pt idx="35">
                  <c:v>31</c:v>
                </c:pt>
                <c:pt idx="36">
                  <c:v>34</c:v>
                </c:pt>
                <c:pt idx="37">
                  <c:v>34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40</c:v>
                </c:pt>
                <c:pt idx="43">
                  <c:v>43</c:v>
                </c:pt>
                <c:pt idx="44">
                  <c:v>47</c:v>
                </c:pt>
                <c:pt idx="45">
                  <c:v>48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52</c:v>
                </c:pt>
                <c:pt idx="52">
                  <c:v>52</c:v>
                </c:pt>
                <c:pt idx="53">
                  <c:v>55</c:v>
                </c:pt>
                <c:pt idx="54">
                  <c:v>57</c:v>
                </c:pt>
                <c:pt idx="55">
                  <c:v>57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64</c:v>
                </c:pt>
                <c:pt idx="62">
                  <c:v>65</c:v>
                </c:pt>
                <c:pt idx="63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73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79</c:v>
                </c:pt>
                <c:pt idx="78">
                  <c:v>80</c:v>
                </c:pt>
                <c:pt idx="79">
                  <c:v>80</c:v>
                </c:pt>
                <c:pt idx="80">
                  <c:v>81</c:v>
                </c:pt>
                <c:pt idx="81">
                  <c:v>81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90</c:v>
                </c:pt>
                <c:pt idx="89">
                  <c:v>91</c:v>
                </c:pt>
                <c:pt idx="90">
                  <c:v>91</c:v>
                </c:pt>
                <c:pt idx="91">
                  <c:v>93</c:v>
                </c:pt>
                <c:pt idx="92">
                  <c:v>93</c:v>
                </c:pt>
                <c:pt idx="93">
                  <c:v>96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98</c:v>
                </c:pt>
                <c:pt idx="98">
                  <c:v>99</c:v>
                </c:pt>
                <c:pt idx="99">
                  <c:v>99</c:v>
                </c:pt>
              </c:strCache>
            </c:strRef>
          </c:cat>
          <c:val>
            <c:numRef>
              <c:f>'PRICES PER REVENUE GENERATED'!$C$5:$C$105</c:f>
              <c:numCache>
                <c:formatCode>General</c:formatCode>
                <c:ptCount val="100"/>
                <c:pt idx="0">
                  <c:v>2828.3487459757498</c:v>
                </c:pt>
                <c:pt idx="3">
                  <c:v>5709.9452959692799</c:v>
                </c:pt>
                <c:pt idx="4">
                  <c:v>4370.9165799845296</c:v>
                </c:pt>
                <c:pt idx="6">
                  <c:v>9049.0778609398894</c:v>
                </c:pt>
                <c:pt idx="9">
                  <c:v>1292.45841793775</c:v>
                </c:pt>
                <c:pt idx="12">
                  <c:v>2766.3423668660798</c:v>
                </c:pt>
                <c:pt idx="14">
                  <c:v>9577.7496258687297</c:v>
                </c:pt>
                <c:pt idx="15">
                  <c:v>5737.4255991190203</c:v>
                </c:pt>
                <c:pt idx="31">
                  <c:v>9866.4654579796897</c:v>
                </c:pt>
                <c:pt idx="32">
                  <c:v>2556.7673606335902</c:v>
                </c:pt>
                <c:pt idx="33">
                  <c:v>2390.8078665561702</c:v>
                </c:pt>
                <c:pt idx="35">
                  <c:v>6088.0214799408504</c:v>
                </c:pt>
                <c:pt idx="37">
                  <c:v>5267.9568075105199</c:v>
                </c:pt>
                <c:pt idx="38">
                  <c:v>9364.6735050761708</c:v>
                </c:pt>
                <c:pt idx="41">
                  <c:v>3550.21843278099</c:v>
                </c:pt>
                <c:pt idx="42">
                  <c:v>2174.7770543506499</c:v>
                </c:pt>
                <c:pt idx="46">
                  <c:v>7014.8879872033804</c:v>
                </c:pt>
                <c:pt idx="47">
                  <c:v>1605.8669003924001</c:v>
                </c:pt>
                <c:pt idx="51">
                  <c:v>6885.5893508962499</c:v>
                </c:pt>
                <c:pt idx="54">
                  <c:v>7888.7232684270803</c:v>
                </c:pt>
                <c:pt idx="55">
                  <c:v>2483.7601775427902</c:v>
                </c:pt>
                <c:pt idx="63">
                  <c:v>9185.1858291817007</c:v>
                </c:pt>
                <c:pt idx="65">
                  <c:v>2411.7546321104901</c:v>
                </c:pt>
                <c:pt idx="66">
                  <c:v>5328.3759842977497</c:v>
                </c:pt>
                <c:pt idx="67">
                  <c:v>4531.4021336919004</c:v>
                </c:pt>
                <c:pt idx="68">
                  <c:v>8661.9967923923796</c:v>
                </c:pt>
                <c:pt idx="69">
                  <c:v>2873.74144602144</c:v>
                </c:pt>
                <c:pt idx="71">
                  <c:v>4384.4134000458598</c:v>
                </c:pt>
                <c:pt idx="73">
                  <c:v>7397.0710045871801</c:v>
                </c:pt>
                <c:pt idx="75">
                  <c:v>7386.3639440486604</c:v>
                </c:pt>
                <c:pt idx="78">
                  <c:v>2925.6751703038099</c:v>
                </c:pt>
                <c:pt idx="79">
                  <c:v>5133.8467010866898</c:v>
                </c:pt>
                <c:pt idx="86">
                  <c:v>2048.2900998487098</c:v>
                </c:pt>
                <c:pt idx="95">
                  <c:v>3716.49332589403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3D5-415F-A898-ECCB56145FDD}"/>
            </c:ext>
          </c:extLst>
        </c:ser>
        <c:ser>
          <c:idx val="2"/>
          <c:order val="2"/>
          <c:tx>
            <c:strRef>
              <c:f>'PRICES PER REVENUE GENERATED'!$D$3:$D$4</c:f>
              <c:strCache>
                <c:ptCount val="1"/>
                <c:pt idx="0">
                  <c:v>skincare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'PRICES PER REVENUE GENERATED'!$A$5:$A$105</c:f>
              <c:strCach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21</c:v>
                </c:pt>
                <c:pt idx="28">
                  <c:v>23</c:v>
                </c:pt>
                <c:pt idx="29">
                  <c:v>24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30</c:v>
                </c:pt>
                <c:pt idx="35">
                  <c:v>31</c:v>
                </c:pt>
                <c:pt idx="36">
                  <c:v>34</c:v>
                </c:pt>
                <c:pt idx="37">
                  <c:v>34</c:v>
                </c:pt>
                <c:pt idx="38">
                  <c:v>36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40</c:v>
                </c:pt>
                <c:pt idx="43">
                  <c:v>43</c:v>
                </c:pt>
                <c:pt idx="44">
                  <c:v>47</c:v>
                </c:pt>
                <c:pt idx="45">
                  <c:v>48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52</c:v>
                </c:pt>
                <c:pt idx="52">
                  <c:v>52</c:v>
                </c:pt>
                <c:pt idx="53">
                  <c:v>55</c:v>
                </c:pt>
                <c:pt idx="54">
                  <c:v>57</c:v>
                </c:pt>
                <c:pt idx="55">
                  <c:v>57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64</c:v>
                </c:pt>
                <c:pt idx="62">
                  <c:v>65</c:v>
                </c:pt>
                <c:pt idx="63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73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79</c:v>
                </c:pt>
                <c:pt idx="78">
                  <c:v>80</c:v>
                </c:pt>
                <c:pt idx="79">
                  <c:v>80</c:v>
                </c:pt>
                <c:pt idx="80">
                  <c:v>81</c:v>
                </c:pt>
                <c:pt idx="81">
                  <c:v>81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90</c:v>
                </c:pt>
                <c:pt idx="89">
                  <c:v>91</c:v>
                </c:pt>
                <c:pt idx="90">
                  <c:v>91</c:v>
                </c:pt>
                <c:pt idx="91">
                  <c:v>93</c:v>
                </c:pt>
                <c:pt idx="92">
                  <c:v>93</c:v>
                </c:pt>
                <c:pt idx="93">
                  <c:v>96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98</c:v>
                </c:pt>
                <c:pt idx="98">
                  <c:v>99</c:v>
                </c:pt>
                <c:pt idx="99">
                  <c:v>99</c:v>
                </c:pt>
              </c:strCache>
            </c:strRef>
          </c:cat>
          <c:val>
            <c:numRef>
              <c:f>'PRICES PER REVENUE GENERATED'!$D$5:$D$105</c:f>
              <c:numCache>
                <c:formatCode>General</c:formatCode>
                <c:ptCount val="100"/>
                <c:pt idx="5">
                  <c:v>7823.4765595317303</c:v>
                </c:pt>
                <c:pt idx="8">
                  <c:v>2686.50515156744</c:v>
                </c:pt>
                <c:pt idx="11">
                  <c:v>6453.7979681762799</c:v>
                </c:pt>
                <c:pt idx="13">
                  <c:v>7573.4024578487297</c:v>
                </c:pt>
                <c:pt idx="16">
                  <c:v>4256.9491408502199</c:v>
                </c:pt>
                <c:pt idx="17">
                  <c:v>9592.6335702803099</c:v>
                </c:pt>
                <c:pt idx="19">
                  <c:v>7460.9000654458396</c:v>
                </c:pt>
                <c:pt idx="20">
                  <c:v>2330.9658020919401</c:v>
                </c:pt>
                <c:pt idx="21">
                  <c:v>4052.7384162378598</c:v>
                </c:pt>
                <c:pt idx="22">
                  <c:v>8864.0843495864301</c:v>
                </c:pt>
                <c:pt idx="23">
                  <c:v>2943.3818676094502</c:v>
                </c:pt>
                <c:pt idx="24">
                  <c:v>1912.4656631007599</c:v>
                </c:pt>
                <c:pt idx="25">
                  <c:v>8525.9525596835192</c:v>
                </c:pt>
                <c:pt idx="26">
                  <c:v>1229.59102856498</c:v>
                </c:pt>
                <c:pt idx="27">
                  <c:v>4767.0204843441297</c:v>
                </c:pt>
                <c:pt idx="28">
                  <c:v>2438.3399304700201</c:v>
                </c:pt>
                <c:pt idx="30">
                  <c:v>8367.7216180201503</c:v>
                </c:pt>
                <c:pt idx="34">
                  <c:v>8232.3348294258194</c:v>
                </c:pt>
                <c:pt idx="36">
                  <c:v>8354.5796864819895</c:v>
                </c:pt>
                <c:pt idx="39">
                  <c:v>5442.0867853976697</c:v>
                </c:pt>
                <c:pt idx="40">
                  <c:v>9061.7108955077201</c:v>
                </c:pt>
                <c:pt idx="44">
                  <c:v>1839.60942585676</c:v>
                </c:pt>
                <c:pt idx="48">
                  <c:v>9655.1351027193905</c:v>
                </c:pt>
                <c:pt idx="49">
                  <c:v>2553.4955849912099</c:v>
                </c:pt>
                <c:pt idx="53">
                  <c:v>1752.3810874841199</c:v>
                </c:pt>
                <c:pt idx="56">
                  <c:v>2021.1498103371</c:v>
                </c:pt>
                <c:pt idx="57">
                  <c:v>7766.8364256852301</c:v>
                </c:pt>
                <c:pt idx="61">
                  <c:v>4971.1459875855498</c:v>
                </c:pt>
                <c:pt idx="77">
                  <c:v>9571.5504873278096</c:v>
                </c:pt>
                <c:pt idx="80">
                  <c:v>5724.9593504562599</c:v>
                </c:pt>
                <c:pt idx="85">
                  <c:v>9473.7980325083299</c:v>
                </c:pt>
                <c:pt idx="87">
                  <c:v>8458.7308783671706</c:v>
                </c:pt>
                <c:pt idx="89">
                  <c:v>6099.9441155814502</c:v>
                </c:pt>
                <c:pt idx="90">
                  <c:v>8651.67268298206</c:v>
                </c:pt>
                <c:pt idx="92">
                  <c:v>1889.07358977933</c:v>
                </c:pt>
                <c:pt idx="93">
                  <c:v>7089.4742499341801</c:v>
                </c:pt>
                <c:pt idx="94">
                  <c:v>8128.0276968511898</c:v>
                </c:pt>
                <c:pt idx="97">
                  <c:v>9435.7626089121295</c:v>
                </c:pt>
                <c:pt idx="98">
                  <c:v>5521.2052590109697</c:v>
                </c:pt>
                <c:pt idx="99">
                  <c:v>8653.5709264697998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3D5-415F-A898-ECCB5614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325440"/>
        <c:axId val="620334080"/>
      </c:lineChart>
      <c:catAx>
        <c:axId val="62032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34080"/>
        <c:crosses val="autoZero"/>
        <c:auto val="1"/>
        <c:lblAlgn val="ctr"/>
        <c:lblOffset val="100"/>
        <c:noMultiLvlLbl val="0"/>
      </c:catAx>
      <c:valAx>
        <c:axId val="6203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GENERATED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2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PROJECT.xlsx]REVENUE GENERATED BY EACH PROD!PivotTable2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  <a:r>
              <a:rPr lang="en-US" b="1" baseline="0"/>
              <a:t> GENERATED BY EACH PRODUCT</a:t>
            </a:r>
            <a:endParaRPr lang="en-US" b="1"/>
          </a:p>
        </c:rich>
      </c:tx>
      <c:layout>
        <c:manualLayout>
          <c:xMode val="edge"/>
          <c:yMode val="edge"/>
          <c:x val="0.11369444444444446"/>
          <c:y val="0.13323855351414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4817629046369205"/>
          <c:y val="0.27296004666083407"/>
          <c:w val="0.40047572178477692"/>
          <c:h val="0.66745953630796151"/>
        </c:manualLayout>
      </c:layout>
      <c:pieChart>
        <c:varyColors val="1"/>
        <c:ser>
          <c:idx val="0"/>
          <c:order val="0"/>
          <c:tx>
            <c:strRef>
              <c:f>'REVENUE GENERATED BY EACH PROD'!$B$1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64-4B6D-B9CE-8CA350DD50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64-4B6D-B9CE-8CA350DD50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64-4B6D-B9CE-8CA350DD50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GENERATED BY EACH PROD'!$A$2:$A$5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'REVENUE GENERATED BY EACH PROD'!$B$2:$B$5</c:f>
              <c:numCache>
                <c:formatCode>0.00%</c:formatCode>
                <c:ptCount val="3"/>
                <c:pt idx="0">
                  <c:v>0.27963974807617792</c:v>
                </c:pt>
                <c:pt idx="1">
                  <c:v>0.30203243627126347</c:v>
                </c:pt>
                <c:pt idx="2">
                  <c:v>0.41832781565255844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E-43FF-AD43-BA747DE76F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PROJECT.xlsx]SHIPPING CARRIERS REVENUE GEN!PivotTable4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REVENUE GENERATED BY EACH CARRIER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'SHIPPING CARRIERS REVENUE GEN'!$B$1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'SHIPPING CARRIERS REVENUE GEN'!$A$2:$A$5</c:f>
              <c:strCache>
                <c:ptCount val="3"/>
                <c:pt idx="0">
                  <c:v>Carrier A</c:v>
                </c:pt>
                <c:pt idx="1">
                  <c:v>Carrier B</c:v>
                </c:pt>
                <c:pt idx="2">
                  <c:v>Carrier C</c:v>
                </c:pt>
              </c:strCache>
            </c:strRef>
          </c:cat>
          <c:val>
            <c:numRef>
              <c:f>'SHIPPING CARRIERS REVENUE GEN'!$B$2:$B$5</c:f>
              <c:numCache>
                <c:formatCode>General</c:formatCode>
                <c:ptCount val="3"/>
                <c:pt idx="0">
                  <c:v>142629.99460668507</c:v>
                </c:pt>
                <c:pt idx="1">
                  <c:v>250094.64698794941</c:v>
                </c:pt>
                <c:pt idx="2">
                  <c:v>184880.17714337376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9-470F-8714-36ACA8665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309600"/>
        <c:axId val="620304920"/>
      </c:barChart>
      <c:catAx>
        <c:axId val="62030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4920"/>
        <c:crosses val="autoZero"/>
        <c:auto val="1"/>
        <c:lblAlgn val="ctr"/>
        <c:lblOffset val="100"/>
        <c:noMultiLvlLbl val="0"/>
      </c:catAx>
      <c:valAx>
        <c:axId val="62030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PROJECT.xlsx]REVENUE GENERATED PER SKU!PivotTable6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GENERATED PER SKU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GENERATED PER SKU'!$B$1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'REVENUE GENERATED PER SKU'!$A$2:$A$102</c:f>
              <c:strCache>
                <c:ptCount val="100"/>
                <c:pt idx="0">
                  <c:v>SKU0</c:v>
                </c:pt>
                <c:pt idx="1">
                  <c:v>SKU1</c:v>
                </c:pt>
                <c:pt idx="2">
                  <c:v>SKU10</c:v>
                </c:pt>
                <c:pt idx="3">
                  <c:v>SKU11</c:v>
                </c:pt>
                <c:pt idx="4">
                  <c:v>SKU12</c:v>
                </c:pt>
                <c:pt idx="5">
                  <c:v>SKU13</c:v>
                </c:pt>
                <c:pt idx="6">
                  <c:v>SKU14</c:v>
                </c:pt>
                <c:pt idx="7">
                  <c:v>SKU15</c:v>
                </c:pt>
                <c:pt idx="8">
                  <c:v>SKU16</c:v>
                </c:pt>
                <c:pt idx="9">
                  <c:v>SKU17</c:v>
                </c:pt>
                <c:pt idx="10">
                  <c:v>SKU18</c:v>
                </c:pt>
                <c:pt idx="11">
                  <c:v>SKU19</c:v>
                </c:pt>
                <c:pt idx="12">
                  <c:v>SKU2</c:v>
                </c:pt>
                <c:pt idx="13">
                  <c:v>SKU20</c:v>
                </c:pt>
                <c:pt idx="14">
                  <c:v>SKU21</c:v>
                </c:pt>
                <c:pt idx="15">
                  <c:v>SKU22</c:v>
                </c:pt>
                <c:pt idx="16">
                  <c:v>SKU23</c:v>
                </c:pt>
                <c:pt idx="17">
                  <c:v>SKU24</c:v>
                </c:pt>
                <c:pt idx="18">
                  <c:v>SKU25</c:v>
                </c:pt>
                <c:pt idx="19">
                  <c:v>SKU26</c:v>
                </c:pt>
                <c:pt idx="20">
                  <c:v>SKU27</c:v>
                </c:pt>
                <c:pt idx="21">
                  <c:v>SKU28</c:v>
                </c:pt>
                <c:pt idx="22">
                  <c:v>SKU29</c:v>
                </c:pt>
                <c:pt idx="23">
                  <c:v>SKU3</c:v>
                </c:pt>
                <c:pt idx="24">
                  <c:v>SKU30</c:v>
                </c:pt>
                <c:pt idx="25">
                  <c:v>SKU31</c:v>
                </c:pt>
                <c:pt idx="26">
                  <c:v>SKU32</c:v>
                </c:pt>
                <c:pt idx="27">
                  <c:v>SKU33</c:v>
                </c:pt>
                <c:pt idx="28">
                  <c:v>SKU34</c:v>
                </c:pt>
                <c:pt idx="29">
                  <c:v>SKU35</c:v>
                </c:pt>
                <c:pt idx="30">
                  <c:v>SKU36</c:v>
                </c:pt>
                <c:pt idx="31">
                  <c:v>SKU37</c:v>
                </c:pt>
                <c:pt idx="32">
                  <c:v>SKU38</c:v>
                </c:pt>
                <c:pt idx="33">
                  <c:v>SKU39</c:v>
                </c:pt>
                <c:pt idx="34">
                  <c:v>SKU4</c:v>
                </c:pt>
                <c:pt idx="35">
                  <c:v>SKU40</c:v>
                </c:pt>
                <c:pt idx="36">
                  <c:v>SKU41</c:v>
                </c:pt>
                <c:pt idx="37">
                  <c:v>SKU42</c:v>
                </c:pt>
                <c:pt idx="38">
                  <c:v>SKU43</c:v>
                </c:pt>
                <c:pt idx="39">
                  <c:v>SKU44</c:v>
                </c:pt>
                <c:pt idx="40">
                  <c:v>SKU45</c:v>
                </c:pt>
                <c:pt idx="41">
                  <c:v>SKU46</c:v>
                </c:pt>
                <c:pt idx="42">
                  <c:v>SKU47</c:v>
                </c:pt>
                <c:pt idx="43">
                  <c:v>SKU48</c:v>
                </c:pt>
                <c:pt idx="44">
                  <c:v>SKU49</c:v>
                </c:pt>
                <c:pt idx="45">
                  <c:v>SKU5</c:v>
                </c:pt>
                <c:pt idx="46">
                  <c:v>SKU50</c:v>
                </c:pt>
                <c:pt idx="47">
                  <c:v>SKU51</c:v>
                </c:pt>
                <c:pt idx="48">
                  <c:v>SKU52</c:v>
                </c:pt>
                <c:pt idx="49">
                  <c:v>SKU53</c:v>
                </c:pt>
                <c:pt idx="50">
                  <c:v>SKU54</c:v>
                </c:pt>
                <c:pt idx="51">
                  <c:v>SKU55</c:v>
                </c:pt>
                <c:pt idx="52">
                  <c:v>SKU56</c:v>
                </c:pt>
                <c:pt idx="53">
                  <c:v>SKU57</c:v>
                </c:pt>
                <c:pt idx="54">
                  <c:v>SKU58</c:v>
                </c:pt>
                <c:pt idx="55">
                  <c:v>SKU59</c:v>
                </c:pt>
                <c:pt idx="56">
                  <c:v>SKU6</c:v>
                </c:pt>
                <c:pt idx="57">
                  <c:v>SKU60</c:v>
                </c:pt>
                <c:pt idx="58">
                  <c:v>SKU61</c:v>
                </c:pt>
                <c:pt idx="59">
                  <c:v>SKU62</c:v>
                </c:pt>
                <c:pt idx="60">
                  <c:v>SKU63</c:v>
                </c:pt>
                <c:pt idx="61">
                  <c:v>SKU64</c:v>
                </c:pt>
                <c:pt idx="62">
                  <c:v>SKU65</c:v>
                </c:pt>
                <c:pt idx="63">
                  <c:v>SKU66</c:v>
                </c:pt>
                <c:pt idx="64">
                  <c:v>SKU67</c:v>
                </c:pt>
                <c:pt idx="65">
                  <c:v>SKU68</c:v>
                </c:pt>
                <c:pt idx="66">
                  <c:v>SKU69</c:v>
                </c:pt>
                <c:pt idx="67">
                  <c:v>SKU7</c:v>
                </c:pt>
                <c:pt idx="68">
                  <c:v>SKU70</c:v>
                </c:pt>
                <c:pt idx="69">
                  <c:v>SKU71</c:v>
                </c:pt>
                <c:pt idx="70">
                  <c:v>SKU72</c:v>
                </c:pt>
                <c:pt idx="71">
                  <c:v>SKU73</c:v>
                </c:pt>
                <c:pt idx="72">
                  <c:v>SKU74</c:v>
                </c:pt>
                <c:pt idx="73">
                  <c:v>SKU75</c:v>
                </c:pt>
                <c:pt idx="74">
                  <c:v>SKU76</c:v>
                </c:pt>
                <c:pt idx="75">
                  <c:v>SKU77</c:v>
                </c:pt>
                <c:pt idx="76">
                  <c:v>SKU78</c:v>
                </c:pt>
                <c:pt idx="77">
                  <c:v>SKU79</c:v>
                </c:pt>
                <c:pt idx="78">
                  <c:v>SKU8</c:v>
                </c:pt>
                <c:pt idx="79">
                  <c:v>SKU80</c:v>
                </c:pt>
                <c:pt idx="80">
                  <c:v>SKU81</c:v>
                </c:pt>
                <c:pt idx="81">
                  <c:v>SKU82</c:v>
                </c:pt>
                <c:pt idx="82">
                  <c:v>SKU83</c:v>
                </c:pt>
                <c:pt idx="83">
                  <c:v>SKU84</c:v>
                </c:pt>
                <c:pt idx="84">
                  <c:v>SKU85</c:v>
                </c:pt>
                <c:pt idx="85">
                  <c:v>SKU86</c:v>
                </c:pt>
                <c:pt idx="86">
                  <c:v>SKU87</c:v>
                </c:pt>
                <c:pt idx="87">
                  <c:v>SKU88</c:v>
                </c:pt>
                <c:pt idx="88">
                  <c:v>SKU89</c:v>
                </c:pt>
                <c:pt idx="89">
                  <c:v>SKU9</c:v>
                </c:pt>
                <c:pt idx="90">
                  <c:v>SKU90</c:v>
                </c:pt>
                <c:pt idx="91">
                  <c:v>SKU91</c:v>
                </c:pt>
                <c:pt idx="92">
                  <c:v>SKU92</c:v>
                </c:pt>
                <c:pt idx="93">
                  <c:v>SKU93</c:v>
                </c:pt>
                <c:pt idx="94">
                  <c:v>SKU94</c:v>
                </c:pt>
                <c:pt idx="95">
                  <c:v>SKU95</c:v>
                </c:pt>
                <c:pt idx="96">
                  <c:v>SKU96</c:v>
                </c:pt>
                <c:pt idx="97">
                  <c:v>SKU97</c:v>
                </c:pt>
                <c:pt idx="98">
                  <c:v>SKU98</c:v>
                </c:pt>
                <c:pt idx="99">
                  <c:v>SKU99</c:v>
                </c:pt>
              </c:strCache>
            </c:strRef>
          </c:cat>
          <c:val>
            <c:numRef>
              <c:f>'REVENUE GENERATED PER SKU'!$B$2:$B$102</c:f>
              <c:numCache>
                <c:formatCode>General</c:formatCode>
                <c:ptCount val="100"/>
                <c:pt idx="0">
                  <c:v>8661.9967923923796</c:v>
                </c:pt>
                <c:pt idx="1">
                  <c:v>7460.9000654458396</c:v>
                </c:pt>
                <c:pt idx="2">
                  <c:v>2330.9658020919401</c:v>
                </c:pt>
                <c:pt idx="3">
                  <c:v>6099.9441155814502</c:v>
                </c:pt>
                <c:pt idx="4">
                  <c:v>2873.74144602144</c:v>
                </c:pt>
                <c:pt idx="5">
                  <c:v>4052.7384162378598</c:v>
                </c:pt>
                <c:pt idx="6">
                  <c:v>8653.5709264697998</c:v>
                </c:pt>
                <c:pt idx="7">
                  <c:v>5442.0867853976697</c:v>
                </c:pt>
                <c:pt idx="8">
                  <c:v>6453.7979681762799</c:v>
                </c:pt>
                <c:pt idx="9">
                  <c:v>2629.39643484526</c:v>
                </c:pt>
                <c:pt idx="10">
                  <c:v>9364.6735050761708</c:v>
                </c:pt>
                <c:pt idx="11">
                  <c:v>2553.4955849912099</c:v>
                </c:pt>
                <c:pt idx="12">
                  <c:v>9577.7496258687297</c:v>
                </c:pt>
                <c:pt idx="13">
                  <c:v>8128.0276968511898</c:v>
                </c:pt>
                <c:pt idx="14">
                  <c:v>7087.0526963574302</c:v>
                </c:pt>
                <c:pt idx="15">
                  <c:v>2390.8078665561702</c:v>
                </c:pt>
                <c:pt idx="16">
                  <c:v>8858.3675710114803</c:v>
                </c:pt>
                <c:pt idx="17">
                  <c:v>9049.0778609398894</c:v>
                </c:pt>
                <c:pt idx="18">
                  <c:v>2174.7770543506499</c:v>
                </c:pt>
                <c:pt idx="19">
                  <c:v>3716.49332589403</c:v>
                </c:pt>
                <c:pt idx="20">
                  <c:v>2686.4572235759802</c:v>
                </c:pt>
                <c:pt idx="21">
                  <c:v>6117.3246150839896</c:v>
                </c:pt>
                <c:pt idx="22">
                  <c:v>8318.9031946171708</c:v>
                </c:pt>
                <c:pt idx="23">
                  <c:v>7766.8364256852301</c:v>
                </c:pt>
                <c:pt idx="24">
                  <c:v>2766.3423668660798</c:v>
                </c:pt>
                <c:pt idx="25">
                  <c:v>9655.1351027193905</c:v>
                </c:pt>
                <c:pt idx="26">
                  <c:v>9571.5504873278096</c:v>
                </c:pt>
                <c:pt idx="27">
                  <c:v>5149.9983504080301</c:v>
                </c:pt>
                <c:pt idx="28">
                  <c:v>9061.7108955077201</c:v>
                </c:pt>
                <c:pt idx="29">
                  <c:v>6541.3293448024597</c:v>
                </c:pt>
                <c:pt idx="30">
                  <c:v>7573.4024578487297</c:v>
                </c:pt>
                <c:pt idx="31">
                  <c:v>2438.3399304700201</c:v>
                </c:pt>
                <c:pt idx="32">
                  <c:v>9692.3180402184298</c:v>
                </c:pt>
                <c:pt idx="33">
                  <c:v>1912.4656631007599</c:v>
                </c:pt>
                <c:pt idx="34">
                  <c:v>2686.50515156744</c:v>
                </c:pt>
                <c:pt idx="35">
                  <c:v>5724.9593504562599</c:v>
                </c:pt>
                <c:pt idx="36">
                  <c:v>5521.2052590109697</c:v>
                </c:pt>
                <c:pt idx="37">
                  <c:v>1839.60942585676</c:v>
                </c:pt>
                <c:pt idx="38">
                  <c:v>5737.4255991190203</c:v>
                </c:pt>
                <c:pt idx="39">
                  <c:v>7152.28604943551</c:v>
                </c:pt>
                <c:pt idx="40">
                  <c:v>5267.9568075105199</c:v>
                </c:pt>
                <c:pt idx="41">
                  <c:v>2556.7673606335902</c:v>
                </c:pt>
                <c:pt idx="42">
                  <c:v>7089.4742499341801</c:v>
                </c:pt>
                <c:pt idx="43">
                  <c:v>7397.0710045871801</c:v>
                </c:pt>
                <c:pt idx="44">
                  <c:v>8001.6132065190004</c:v>
                </c:pt>
                <c:pt idx="45">
                  <c:v>2828.3487459757498</c:v>
                </c:pt>
                <c:pt idx="46">
                  <c:v>5910.8853896688897</c:v>
                </c:pt>
                <c:pt idx="47">
                  <c:v>9866.4654579796897</c:v>
                </c:pt>
                <c:pt idx="48">
                  <c:v>9435.7626089121295</c:v>
                </c:pt>
                <c:pt idx="49">
                  <c:v>8232.3348294258194</c:v>
                </c:pt>
                <c:pt idx="50">
                  <c:v>6088.0214799408504</c:v>
                </c:pt>
                <c:pt idx="51">
                  <c:v>2925.6751703038099</c:v>
                </c:pt>
                <c:pt idx="52">
                  <c:v>4767.0204843441297</c:v>
                </c:pt>
                <c:pt idx="53">
                  <c:v>1605.8669003924001</c:v>
                </c:pt>
                <c:pt idx="54">
                  <c:v>2021.1498103371</c:v>
                </c:pt>
                <c:pt idx="55">
                  <c:v>1061.6185230132801</c:v>
                </c:pt>
                <c:pt idx="56">
                  <c:v>7823.4765595317303</c:v>
                </c:pt>
                <c:pt idx="57">
                  <c:v>8864.0843495864301</c:v>
                </c:pt>
                <c:pt idx="58">
                  <c:v>6885.5893508962499</c:v>
                </c:pt>
                <c:pt idx="59">
                  <c:v>3899.7468337292198</c:v>
                </c:pt>
                <c:pt idx="60">
                  <c:v>4256.9491408502199</c:v>
                </c:pt>
                <c:pt idx="61">
                  <c:v>8458.7308783671706</c:v>
                </c:pt>
                <c:pt idx="62">
                  <c:v>8354.5796864819895</c:v>
                </c:pt>
                <c:pt idx="63">
                  <c:v>8367.7216180201503</c:v>
                </c:pt>
                <c:pt idx="64">
                  <c:v>9473.7980325083299</c:v>
                </c:pt>
                <c:pt idx="65">
                  <c:v>3550.21843278099</c:v>
                </c:pt>
                <c:pt idx="66">
                  <c:v>1752.3810874841199</c:v>
                </c:pt>
                <c:pt idx="67">
                  <c:v>8496.1038130898305</c:v>
                </c:pt>
                <c:pt idx="68">
                  <c:v>7014.8879872033804</c:v>
                </c:pt>
                <c:pt idx="69">
                  <c:v>8180.3370854254399</c:v>
                </c:pt>
                <c:pt idx="70">
                  <c:v>2633.1219813122498</c:v>
                </c:pt>
                <c:pt idx="71">
                  <c:v>7910.8869161406801</c:v>
                </c:pt>
                <c:pt idx="72">
                  <c:v>5709.9452959692799</c:v>
                </c:pt>
                <c:pt idx="73">
                  <c:v>1889.07358977933</c:v>
                </c:pt>
                <c:pt idx="74">
                  <c:v>5328.3759842977497</c:v>
                </c:pt>
                <c:pt idx="75">
                  <c:v>2483.7601775427902</c:v>
                </c:pt>
                <c:pt idx="76">
                  <c:v>1292.45841793775</c:v>
                </c:pt>
                <c:pt idx="77">
                  <c:v>7888.7232684270803</c:v>
                </c:pt>
                <c:pt idx="78">
                  <c:v>7517.3632106311197</c:v>
                </c:pt>
                <c:pt idx="79">
                  <c:v>8651.67268298206</c:v>
                </c:pt>
                <c:pt idx="80">
                  <c:v>4384.4134000458598</c:v>
                </c:pt>
                <c:pt idx="81">
                  <c:v>2943.3818676094502</c:v>
                </c:pt>
                <c:pt idx="82">
                  <c:v>2411.7546321104901</c:v>
                </c:pt>
                <c:pt idx="83">
                  <c:v>2048.2900998487098</c:v>
                </c:pt>
                <c:pt idx="84">
                  <c:v>8684.6130592538502</c:v>
                </c:pt>
                <c:pt idx="85">
                  <c:v>1229.59102856498</c:v>
                </c:pt>
                <c:pt idx="86">
                  <c:v>5133.8467010866898</c:v>
                </c:pt>
                <c:pt idx="87">
                  <c:v>9444.7420330629793</c:v>
                </c:pt>
                <c:pt idx="88">
                  <c:v>5924.6825668532301</c:v>
                </c:pt>
                <c:pt idx="89">
                  <c:v>4971.1459875855498</c:v>
                </c:pt>
                <c:pt idx="90">
                  <c:v>9592.6335702803099</c:v>
                </c:pt>
                <c:pt idx="91">
                  <c:v>1935.20679350759</c:v>
                </c:pt>
                <c:pt idx="92">
                  <c:v>2100.1297546259302</c:v>
                </c:pt>
                <c:pt idx="93">
                  <c:v>4531.4021336919004</c:v>
                </c:pt>
                <c:pt idx="94">
                  <c:v>7888.3565466618702</c:v>
                </c:pt>
                <c:pt idx="95">
                  <c:v>7386.3639440486604</c:v>
                </c:pt>
                <c:pt idx="96">
                  <c:v>7698.4247656321104</c:v>
                </c:pt>
                <c:pt idx="97">
                  <c:v>4370.9165799845296</c:v>
                </c:pt>
                <c:pt idx="98">
                  <c:v>8525.9525596835192</c:v>
                </c:pt>
                <c:pt idx="99">
                  <c:v>9185.1858291817007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B-4FDE-BFEC-056FC4F0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340560"/>
        <c:axId val="620341280"/>
      </c:lineChart>
      <c:catAx>
        <c:axId val="62034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41280"/>
        <c:crosses val="autoZero"/>
        <c:auto val="1"/>
        <c:lblAlgn val="ctr"/>
        <c:lblOffset val="100"/>
        <c:noMultiLvlLbl val="0"/>
      </c:catAx>
      <c:valAx>
        <c:axId val="6203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4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PROJECT.xlsx]STOCK PER SKU!PivotTable7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STOCK  LEVEL</a:t>
            </a:r>
            <a:r>
              <a:rPr lang="en-US" b="1" baseline="0"/>
              <a:t> PER SKU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'STOCK PER SKU'!$B$1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'STOCK PER SKU'!$A$2:$A$102</c:f>
              <c:strCache>
                <c:ptCount val="100"/>
                <c:pt idx="0">
                  <c:v>SKU0</c:v>
                </c:pt>
                <c:pt idx="1">
                  <c:v>SKU1</c:v>
                </c:pt>
                <c:pt idx="2">
                  <c:v>SKU10</c:v>
                </c:pt>
                <c:pt idx="3">
                  <c:v>SKU11</c:v>
                </c:pt>
                <c:pt idx="4">
                  <c:v>SKU12</c:v>
                </c:pt>
                <c:pt idx="5">
                  <c:v>SKU13</c:v>
                </c:pt>
                <c:pt idx="6">
                  <c:v>SKU14</c:v>
                </c:pt>
                <c:pt idx="7">
                  <c:v>SKU15</c:v>
                </c:pt>
                <c:pt idx="8">
                  <c:v>SKU16</c:v>
                </c:pt>
                <c:pt idx="9">
                  <c:v>SKU17</c:v>
                </c:pt>
                <c:pt idx="10">
                  <c:v>SKU18</c:v>
                </c:pt>
                <c:pt idx="11">
                  <c:v>SKU19</c:v>
                </c:pt>
                <c:pt idx="12">
                  <c:v>SKU2</c:v>
                </c:pt>
                <c:pt idx="13">
                  <c:v>SKU20</c:v>
                </c:pt>
                <c:pt idx="14">
                  <c:v>SKU21</c:v>
                </c:pt>
                <c:pt idx="15">
                  <c:v>SKU22</c:v>
                </c:pt>
                <c:pt idx="16">
                  <c:v>SKU23</c:v>
                </c:pt>
                <c:pt idx="17">
                  <c:v>SKU24</c:v>
                </c:pt>
                <c:pt idx="18">
                  <c:v>SKU25</c:v>
                </c:pt>
                <c:pt idx="19">
                  <c:v>SKU26</c:v>
                </c:pt>
                <c:pt idx="20">
                  <c:v>SKU27</c:v>
                </c:pt>
                <c:pt idx="21">
                  <c:v>SKU28</c:v>
                </c:pt>
                <c:pt idx="22">
                  <c:v>SKU29</c:v>
                </c:pt>
                <c:pt idx="23">
                  <c:v>SKU3</c:v>
                </c:pt>
                <c:pt idx="24">
                  <c:v>SKU30</c:v>
                </c:pt>
                <c:pt idx="25">
                  <c:v>SKU31</c:v>
                </c:pt>
                <c:pt idx="26">
                  <c:v>SKU32</c:v>
                </c:pt>
                <c:pt idx="27">
                  <c:v>SKU33</c:v>
                </c:pt>
                <c:pt idx="28">
                  <c:v>SKU34</c:v>
                </c:pt>
                <c:pt idx="29">
                  <c:v>SKU35</c:v>
                </c:pt>
                <c:pt idx="30">
                  <c:v>SKU36</c:v>
                </c:pt>
                <c:pt idx="31">
                  <c:v>SKU37</c:v>
                </c:pt>
                <c:pt idx="32">
                  <c:v>SKU38</c:v>
                </c:pt>
                <c:pt idx="33">
                  <c:v>SKU39</c:v>
                </c:pt>
                <c:pt idx="34">
                  <c:v>SKU4</c:v>
                </c:pt>
                <c:pt idx="35">
                  <c:v>SKU40</c:v>
                </c:pt>
                <c:pt idx="36">
                  <c:v>SKU41</c:v>
                </c:pt>
                <c:pt idx="37">
                  <c:v>SKU42</c:v>
                </c:pt>
                <c:pt idx="38">
                  <c:v>SKU43</c:v>
                </c:pt>
                <c:pt idx="39">
                  <c:v>SKU44</c:v>
                </c:pt>
                <c:pt idx="40">
                  <c:v>SKU45</c:v>
                </c:pt>
                <c:pt idx="41">
                  <c:v>SKU46</c:v>
                </c:pt>
                <c:pt idx="42">
                  <c:v>SKU47</c:v>
                </c:pt>
                <c:pt idx="43">
                  <c:v>SKU48</c:v>
                </c:pt>
                <c:pt idx="44">
                  <c:v>SKU49</c:v>
                </c:pt>
                <c:pt idx="45">
                  <c:v>SKU5</c:v>
                </c:pt>
                <c:pt idx="46">
                  <c:v>SKU50</c:v>
                </c:pt>
                <c:pt idx="47">
                  <c:v>SKU51</c:v>
                </c:pt>
                <c:pt idx="48">
                  <c:v>SKU52</c:v>
                </c:pt>
                <c:pt idx="49">
                  <c:v>SKU53</c:v>
                </c:pt>
                <c:pt idx="50">
                  <c:v>SKU54</c:v>
                </c:pt>
                <c:pt idx="51">
                  <c:v>SKU55</c:v>
                </c:pt>
                <c:pt idx="52">
                  <c:v>SKU56</c:v>
                </c:pt>
                <c:pt idx="53">
                  <c:v>SKU57</c:v>
                </c:pt>
                <c:pt idx="54">
                  <c:v>SKU58</c:v>
                </c:pt>
                <c:pt idx="55">
                  <c:v>SKU59</c:v>
                </c:pt>
                <c:pt idx="56">
                  <c:v>SKU6</c:v>
                </c:pt>
                <c:pt idx="57">
                  <c:v>SKU60</c:v>
                </c:pt>
                <c:pt idx="58">
                  <c:v>SKU61</c:v>
                </c:pt>
                <c:pt idx="59">
                  <c:v>SKU62</c:v>
                </c:pt>
                <c:pt idx="60">
                  <c:v>SKU63</c:v>
                </c:pt>
                <c:pt idx="61">
                  <c:v>SKU64</c:v>
                </c:pt>
                <c:pt idx="62">
                  <c:v>SKU65</c:v>
                </c:pt>
                <c:pt idx="63">
                  <c:v>SKU66</c:v>
                </c:pt>
                <c:pt idx="64">
                  <c:v>SKU67</c:v>
                </c:pt>
                <c:pt idx="65">
                  <c:v>SKU68</c:v>
                </c:pt>
                <c:pt idx="66">
                  <c:v>SKU69</c:v>
                </c:pt>
                <c:pt idx="67">
                  <c:v>SKU7</c:v>
                </c:pt>
                <c:pt idx="68">
                  <c:v>SKU70</c:v>
                </c:pt>
                <c:pt idx="69">
                  <c:v>SKU71</c:v>
                </c:pt>
                <c:pt idx="70">
                  <c:v>SKU72</c:v>
                </c:pt>
                <c:pt idx="71">
                  <c:v>SKU73</c:v>
                </c:pt>
                <c:pt idx="72">
                  <c:v>SKU74</c:v>
                </c:pt>
                <c:pt idx="73">
                  <c:v>SKU75</c:v>
                </c:pt>
                <c:pt idx="74">
                  <c:v>SKU76</c:v>
                </c:pt>
                <c:pt idx="75">
                  <c:v>SKU77</c:v>
                </c:pt>
                <c:pt idx="76">
                  <c:v>SKU78</c:v>
                </c:pt>
                <c:pt idx="77">
                  <c:v>SKU79</c:v>
                </c:pt>
                <c:pt idx="78">
                  <c:v>SKU8</c:v>
                </c:pt>
                <c:pt idx="79">
                  <c:v>SKU80</c:v>
                </c:pt>
                <c:pt idx="80">
                  <c:v>SKU81</c:v>
                </c:pt>
                <c:pt idx="81">
                  <c:v>SKU82</c:v>
                </c:pt>
                <c:pt idx="82">
                  <c:v>SKU83</c:v>
                </c:pt>
                <c:pt idx="83">
                  <c:v>SKU84</c:v>
                </c:pt>
                <c:pt idx="84">
                  <c:v>SKU85</c:v>
                </c:pt>
                <c:pt idx="85">
                  <c:v>SKU86</c:v>
                </c:pt>
                <c:pt idx="86">
                  <c:v>SKU87</c:v>
                </c:pt>
                <c:pt idx="87">
                  <c:v>SKU88</c:v>
                </c:pt>
                <c:pt idx="88">
                  <c:v>SKU89</c:v>
                </c:pt>
                <c:pt idx="89">
                  <c:v>SKU9</c:v>
                </c:pt>
                <c:pt idx="90">
                  <c:v>SKU90</c:v>
                </c:pt>
                <c:pt idx="91">
                  <c:v>SKU91</c:v>
                </c:pt>
                <c:pt idx="92">
                  <c:v>SKU92</c:v>
                </c:pt>
                <c:pt idx="93">
                  <c:v>SKU93</c:v>
                </c:pt>
                <c:pt idx="94">
                  <c:v>SKU94</c:v>
                </c:pt>
                <c:pt idx="95">
                  <c:v>SKU95</c:v>
                </c:pt>
                <c:pt idx="96">
                  <c:v>SKU96</c:v>
                </c:pt>
                <c:pt idx="97">
                  <c:v>SKU97</c:v>
                </c:pt>
                <c:pt idx="98">
                  <c:v>SKU98</c:v>
                </c:pt>
                <c:pt idx="99">
                  <c:v>SKU99</c:v>
                </c:pt>
              </c:strCache>
            </c:strRef>
          </c:cat>
          <c:val>
            <c:numRef>
              <c:f>'STOCK PER SKU'!$B$2:$B$102</c:f>
              <c:numCache>
                <c:formatCode>General</c:formatCode>
                <c:ptCount val="100"/>
                <c:pt idx="0">
                  <c:v>58</c:v>
                </c:pt>
                <c:pt idx="1">
                  <c:v>53</c:v>
                </c:pt>
                <c:pt idx="2">
                  <c:v>51</c:v>
                </c:pt>
                <c:pt idx="3">
                  <c:v>46</c:v>
                </c:pt>
                <c:pt idx="4">
                  <c:v>100</c:v>
                </c:pt>
                <c:pt idx="5">
                  <c:v>80</c:v>
                </c:pt>
                <c:pt idx="6">
                  <c:v>54</c:v>
                </c:pt>
                <c:pt idx="7">
                  <c:v>9</c:v>
                </c:pt>
                <c:pt idx="8">
                  <c:v>2</c:v>
                </c:pt>
                <c:pt idx="9">
                  <c:v>45</c:v>
                </c:pt>
                <c:pt idx="10">
                  <c:v>10</c:v>
                </c:pt>
                <c:pt idx="11">
                  <c:v>48</c:v>
                </c:pt>
                <c:pt idx="12">
                  <c:v>1</c:v>
                </c:pt>
                <c:pt idx="13">
                  <c:v>27</c:v>
                </c:pt>
                <c:pt idx="14">
                  <c:v>69</c:v>
                </c:pt>
                <c:pt idx="15">
                  <c:v>71</c:v>
                </c:pt>
                <c:pt idx="16">
                  <c:v>84</c:v>
                </c:pt>
                <c:pt idx="17">
                  <c:v>4</c:v>
                </c:pt>
                <c:pt idx="18">
                  <c:v>82</c:v>
                </c:pt>
                <c:pt idx="19">
                  <c:v>59</c:v>
                </c:pt>
                <c:pt idx="20">
                  <c:v>47</c:v>
                </c:pt>
                <c:pt idx="21">
                  <c:v>48</c:v>
                </c:pt>
                <c:pt idx="22">
                  <c:v>45</c:v>
                </c:pt>
                <c:pt idx="23">
                  <c:v>23</c:v>
                </c:pt>
                <c:pt idx="24">
                  <c:v>60</c:v>
                </c:pt>
                <c:pt idx="25">
                  <c:v>6</c:v>
                </c:pt>
                <c:pt idx="26">
                  <c:v>89</c:v>
                </c:pt>
                <c:pt idx="27">
                  <c:v>4</c:v>
                </c:pt>
                <c:pt idx="28">
                  <c:v>1</c:v>
                </c:pt>
                <c:pt idx="29">
                  <c:v>42</c:v>
                </c:pt>
                <c:pt idx="30">
                  <c:v>18</c:v>
                </c:pt>
                <c:pt idx="31">
                  <c:v>25</c:v>
                </c:pt>
                <c:pt idx="32">
                  <c:v>69</c:v>
                </c:pt>
                <c:pt idx="33">
                  <c:v>78</c:v>
                </c:pt>
                <c:pt idx="34">
                  <c:v>5</c:v>
                </c:pt>
                <c:pt idx="35">
                  <c:v>90</c:v>
                </c:pt>
                <c:pt idx="36">
                  <c:v>64</c:v>
                </c:pt>
                <c:pt idx="37">
                  <c:v>22</c:v>
                </c:pt>
                <c:pt idx="38">
                  <c:v>36</c:v>
                </c:pt>
                <c:pt idx="39">
                  <c:v>13</c:v>
                </c:pt>
                <c:pt idx="40">
                  <c:v>93</c:v>
                </c:pt>
                <c:pt idx="41">
                  <c:v>92</c:v>
                </c:pt>
                <c:pt idx="42">
                  <c:v>4</c:v>
                </c:pt>
                <c:pt idx="43">
                  <c:v>30</c:v>
                </c:pt>
                <c:pt idx="44">
                  <c:v>97</c:v>
                </c:pt>
                <c:pt idx="45">
                  <c:v>90</c:v>
                </c:pt>
                <c:pt idx="46">
                  <c:v>31</c:v>
                </c:pt>
                <c:pt idx="47">
                  <c:v>100</c:v>
                </c:pt>
                <c:pt idx="48">
                  <c:v>64</c:v>
                </c:pt>
                <c:pt idx="49">
                  <c:v>96</c:v>
                </c:pt>
                <c:pt idx="50">
                  <c:v>33</c:v>
                </c:pt>
                <c:pt idx="51">
                  <c:v>97</c:v>
                </c:pt>
                <c:pt idx="52">
                  <c:v>25</c:v>
                </c:pt>
                <c:pt idx="53">
                  <c:v>5</c:v>
                </c:pt>
                <c:pt idx="54">
                  <c:v>10</c:v>
                </c:pt>
                <c:pt idx="55">
                  <c:v>100</c:v>
                </c:pt>
                <c:pt idx="56">
                  <c:v>11</c:v>
                </c:pt>
                <c:pt idx="57">
                  <c:v>41</c:v>
                </c:pt>
                <c:pt idx="58">
                  <c:v>32</c:v>
                </c:pt>
                <c:pt idx="59">
                  <c:v>86</c:v>
                </c:pt>
                <c:pt idx="60">
                  <c:v>54</c:v>
                </c:pt>
                <c:pt idx="61">
                  <c:v>73</c:v>
                </c:pt>
                <c:pt idx="62">
                  <c:v>57</c:v>
                </c:pt>
                <c:pt idx="63">
                  <c:v>13</c:v>
                </c:pt>
                <c:pt idx="64">
                  <c:v>12</c:v>
                </c:pt>
                <c:pt idx="65">
                  <c:v>0</c:v>
                </c:pt>
                <c:pt idx="66">
                  <c:v>95</c:v>
                </c:pt>
                <c:pt idx="67">
                  <c:v>93</c:v>
                </c:pt>
                <c:pt idx="68">
                  <c:v>10</c:v>
                </c:pt>
                <c:pt idx="69">
                  <c:v>76</c:v>
                </c:pt>
                <c:pt idx="70">
                  <c:v>57</c:v>
                </c:pt>
                <c:pt idx="71">
                  <c:v>17</c:v>
                </c:pt>
                <c:pt idx="72">
                  <c:v>41</c:v>
                </c:pt>
                <c:pt idx="73">
                  <c:v>16</c:v>
                </c:pt>
                <c:pt idx="74">
                  <c:v>38</c:v>
                </c:pt>
                <c:pt idx="75">
                  <c:v>96</c:v>
                </c:pt>
                <c:pt idx="76">
                  <c:v>5</c:v>
                </c:pt>
                <c:pt idx="77">
                  <c:v>31</c:v>
                </c:pt>
                <c:pt idx="78">
                  <c:v>5</c:v>
                </c:pt>
                <c:pt idx="79">
                  <c:v>39</c:v>
                </c:pt>
                <c:pt idx="80">
                  <c:v>48</c:v>
                </c:pt>
                <c:pt idx="81">
                  <c:v>42</c:v>
                </c:pt>
                <c:pt idx="82">
                  <c:v>65</c:v>
                </c:pt>
                <c:pt idx="83">
                  <c:v>73</c:v>
                </c:pt>
                <c:pt idx="84">
                  <c:v>15</c:v>
                </c:pt>
                <c:pt idx="85">
                  <c:v>32</c:v>
                </c:pt>
                <c:pt idx="86">
                  <c:v>5</c:v>
                </c:pt>
                <c:pt idx="87">
                  <c:v>60</c:v>
                </c:pt>
                <c:pt idx="88">
                  <c:v>90</c:v>
                </c:pt>
                <c:pt idx="89">
                  <c:v>14</c:v>
                </c:pt>
                <c:pt idx="90">
                  <c:v>66</c:v>
                </c:pt>
                <c:pt idx="91">
                  <c:v>98</c:v>
                </c:pt>
                <c:pt idx="92">
                  <c:v>90</c:v>
                </c:pt>
                <c:pt idx="93">
                  <c:v>63</c:v>
                </c:pt>
                <c:pt idx="94">
                  <c:v>77</c:v>
                </c:pt>
                <c:pt idx="95">
                  <c:v>15</c:v>
                </c:pt>
                <c:pt idx="96">
                  <c:v>67</c:v>
                </c:pt>
                <c:pt idx="97">
                  <c:v>46</c:v>
                </c:pt>
                <c:pt idx="98">
                  <c:v>53</c:v>
                </c:pt>
                <c:pt idx="9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8-42C1-A3AA-AD27F0D6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315360"/>
        <c:axId val="620323280"/>
      </c:lineChart>
      <c:catAx>
        <c:axId val="62031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23280"/>
        <c:crosses val="autoZero"/>
        <c:auto val="1"/>
        <c:lblAlgn val="ctr"/>
        <c:lblOffset val="100"/>
        <c:noMultiLvlLbl val="0"/>
      </c:catAx>
      <c:valAx>
        <c:axId val="6203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LEVELS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1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PROJECT.xlsx]ORDER PER SKU!PivotTable8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QUANTITIES PER SKU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'ORDER PER SKU'!$B$1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'ORDER PER SKU'!$A$2:$A$102</c:f>
              <c:strCache>
                <c:ptCount val="100"/>
                <c:pt idx="0">
                  <c:v>SKU0</c:v>
                </c:pt>
                <c:pt idx="1">
                  <c:v>SKU1</c:v>
                </c:pt>
                <c:pt idx="2">
                  <c:v>SKU10</c:v>
                </c:pt>
                <c:pt idx="3">
                  <c:v>SKU11</c:v>
                </c:pt>
                <c:pt idx="4">
                  <c:v>SKU12</c:v>
                </c:pt>
                <c:pt idx="5">
                  <c:v>SKU13</c:v>
                </c:pt>
                <c:pt idx="6">
                  <c:v>SKU14</c:v>
                </c:pt>
                <c:pt idx="7">
                  <c:v>SKU15</c:v>
                </c:pt>
                <c:pt idx="8">
                  <c:v>SKU16</c:v>
                </c:pt>
                <c:pt idx="9">
                  <c:v>SKU17</c:v>
                </c:pt>
                <c:pt idx="10">
                  <c:v>SKU18</c:v>
                </c:pt>
                <c:pt idx="11">
                  <c:v>SKU19</c:v>
                </c:pt>
                <c:pt idx="12">
                  <c:v>SKU2</c:v>
                </c:pt>
                <c:pt idx="13">
                  <c:v>SKU20</c:v>
                </c:pt>
                <c:pt idx="14">
                  <c:v>SKU21</c:v>
                </c:pt>
                <c:pt idx="15">
                  <c:v>SKU22</c:v>
                </c:pt>
                <c:pt idx="16">
                  <c:v>SKU23</c:v>
                </c:pt>
                <c:pt idx="17">
                  <c:v>SKU24</c:v>
                </c:pt>
                <c:pt idx="18">
                  <c:v>SKU25</c:v>
                </c:pt>
                <c:pt idx="19">
                  <c:v>SKU26</c:v>
                </c:pt>
                <c:pt idx="20">
                  <c:v>SKU27</c:v>
                </c:pt>
                <c:pt idx="21">
                  <c:v>SKU28</c:v>
                </c:pt>
                <c:pt idx="22">
                  <c:v>SKU29</c:v>
                </c:pt>
                <c:pt idx="23">
                  <c:v>SKU3</c:v>
                </c:pt>
                <c:pt idx="24">
                  <c:v>SKU30</c:v>
                </c:pt>
                <c:pt idx="25">
                  <c:v>SKU31</c:v>
                </c:pt>
                <c:pt idx="26">
                  <c:v>SKU32</c:v>
                </c:pt>
                <c:pt idx="27">
                  <c:v>SKU33</c:v>
                </c:pt>
                <c:pt idx="28">
                  <c:v>SKU34</c:v>
                </c:pt>
                <c:pt idx="29">
                  <c:v>SKU35</c:v>
                </c:pt>
                <c:pt idx="30">
                  <c:v>SKU36</c:v>
                </c:pt>
                <c:pt idx="31">
                  <c:v>SKU37</c:v>
                </c:pt>
                <c:pt idx="32">
                  <c:v>SKU38</c:v>
                </c:pt>
                <c:pt idx="33">
                  <c:v>SKU39</c:v>
                </c:pt>
                <c:pt idx="34">
                  <c:v>SKU4</c:v>
                </c:pt>
                <c:pt idx="35">
                  <c:v>SKU40</c:v>
                </c:pt>
                <c:pt idx="36">
                  <c:v>SKU41</c:v>
                </c:pt>
                <c:pt idx="37">
                  <c:v>SKU42</c:v>
                </c:pt>
                <c:pt idx="38">
                  <c:v>SKU43</c:v>
                </c:pt>
                <c:pt idx="39">
                  <c:v>SKU44</c:v>
                </c:pt>
                <c:pt idx="40">
                  <c:v>SKU45</c:v>
                </c:pt>
                <c:pt idx="41">
                  <c:v>SKU46</c:v>
                </c:pt>
                <c:pt idx="42">
                  <c:v>SKU47</c:v>
                </c:pt>
                <c:pt idx="43">
                  <c:v>SKU48</c:v>
                </c:pt>
                <c:pt idx="44">
                  <c:v>SKU49</c:v>
                </c:pt>
                <c:pt idx="45">
                  <c:v>SKU5</c:v>
                </c:pt>
                <c:pt idx="46">
                  <c:v>SKU50</c:v>
                </c:pt>
                <c:pt idx="47">
                  <c:v>SKU51</c:v>
                </c:pt>
                <c:pt idx="48">
                  <c:v>SKU52</c:v>
                </c:pt>
                <c:pt idx="49">
                  <c:v>SKU53</c:v>
                </c:pt>
                <c:pt idx="50">
                  <c:v>SKU54</c:v>
                </c:pt>
                <c:pt idx="51">
                  <c:v>SKU55</c:v>
                </c:pt>
                <c:pt idx="52">
                  <c:v>SKU56</c:v>
                </c:pt>
                <c:pt idx="53">
                  <c:v>SKU57</c:v>
                </c:pt>
                <c:pt idx="54">
                  <c:v>SKU58</c:v>
                </c:pt>
                <c:pt idx="55">
                  <c:v>SKU59</c:v>
                </c:pt>
                <c:pt idx="56">
                  <c:v>SKU6</c:v>
                </c:pt>
                <c:pt idx="57">
                  <c:v>SKU60</c:v>
                </c:pt>
                <c:pt idx="58">
                  <c:v>SKU61</c:v>
                </c:pt>
                <c:pt idx="59">
                  <c:v>SKU62</c:v>
                </c:pt>
                <c:pt idx="60">
                  <c:v>SKU63</c:v>
                </c:pt>
                <c:pt idx="61">
                  <c:v>SKU64</c:v>
                </c:pt>
                <c:pt idx="62">
                  <c:v>SKU65</c:v>
                </c:pt>
                <c:pt idx="63">
                  <c:v>SKU66</c:v>
                </c:pt>
                <c:pt idx="64">
                  <c:v>SKU67</c:v>
                </c:pt>
                <c:pt idx="65">
                  <c:v>SKU68</c:v>
                </c:pt>
                <c:pt idx="66">
                  <c:v>SKU69</c:v>
                </c:pt>
                <c:pt idx="67">
                  <c:v>SKU7</c:v>
                </c:pt>
                <c:pt idx="68">
                  <c:v>SKU70</c:v>
                </c:pt>
                <c:pt idx="69">
                  <c:v>SKU71</c:v>
                </c:pt>
                <c:pt idx="70">
                  <c:v>SKU72</c:v>
                </c:pt>
                <c:pt idx="71">
                  <c:v>SKU73</c:v>
                </c:pt>
                <c:pt idx="72">
                  <c:v>SKU74</c:v>
                </c:pt>
                <c:pt idx="73">
                  <c:v>SKU75</c:v>
                </c:pt>
                <c:pt idx="74">
                  <c:v>SKU76</c:v>
                </c:pt>
                <c:pt idx="75">
                  <c:v>SKU77</c:v>
                </c:pt>
                <c:pt idx="76">
                  <c:v>SKU78</c:v>
                </c:pt>
                <c:pt idx="77">
                  <c:v>SKU79</c:v>
                </c:pt>
                <c:pt idx="78">
                  <c:v>SKU8</c:v>
                </c:pt>
                <c:pt idx="79">
                  <c:v>SKU80</c:v>
                </c:pt>
                <c:pt idx="80">
                  <c:v>SKU81</c:v>
                </c:pt>
                <c:pt idx="81">
                  <c:v>SKU82</c:v>
                </c:pt>
                <c:pt idx="82">
                  <c:v>SKU83</c:v>
                </c:pt>
                <c:pt idx="83">
                  <c:v>SKU84</c:v>
                </c:pt>
                <c:pt idx="84">
                  <c:v>SKU85</c:v>
                </c:pt>
                <c:pt idx="85">
                  <c:v>SKU86</c:v>
                </c:pt>
                <c:pt idx="86">
                  <c:v>SKU87</c:v>
                </c:pt>
                <c:pt idx="87">
                  <c:v>SKU88</c:v>
                </c:pt>
                <c:pt idx="88">
                  <c:v>SKU89</c:v>
                </c:pt>
                <c:pt idx="89">
                  <c:v>SKU9</c:v>
                </c:pt>
                <c:pt idx="90">
                  <c:v>SKU90</c:v>
                </c:pt>
                <c:pt idx="91">
                  <c:v>SKU91</c:v>
                </c:pt>
                <c:pt idx="92">
                  <c:v>SKU92</c:v>
                </c:pt>
                <c:pt idx="93">
                  <c:v>SKU93</c:v>
                </c:pt>
                <c:pt idx="94">
                  <c:v>SKU94</c:v>
                </c:pt>
                <c:pt idx="95">
                  <c:v>SKU95</c:v>
                </c:pt>
                <c:pt idx="96">
                  <c:v>SKU96</c:v>
                </c:pt>
                <c:pt idx="97">
                  <c:v>SKU97</c:v>
                </c:pt>
                <c:pt idx="98">
                  <c:v>SKU98</c:v>
                </c:pt>
                <c:pt idx="99">
                  <c:v>SKU99</c:v>
                </c:pt>
              </c:strCache>
            </c:strRef>
          </c:cat>
          <c:val>
            <c:numRef>
              <c:f>'ORDER PER SKU'!$B$2:$B$102</c:f>
              <c:numCache>
                <c:formatCode>General</c:formatCode>
                <c:ptCount val="100"/>
                <c:pt idx="0">
                  <c:v>96</c:v>
                </c:pt>
                <c:pt idx="1">
                  <c:v>37</c:v>
                </c:pt>
                <c:pt idx="2">
                  <c:v>80</c:v>
                </c:pt>
                <c:pt idx="3">
                  <c:v>60</c:v>
                </c:pt>
                <c:pt idx="4">
                  <c:v>85</c:v>
                </c:pt>
                <c:pt idx="5">
                  <c:v>48</c:v>
                </c:pt>
                <c:pt idx="6">
                  <c:v>78</c:v>
                </c:pt>
                <c:pt idx="7">
                  <c:v>69</c:v>
                </c:pt>
                <c:pt idx="8">
                  <c:v>78</c:v>
                </c:pt>
                <c:pt idx="9">
                  <c:v>85</c:v>
                </c:pt>
                <c:pt idx="10">
                  <c:v>46</c:v>
                </c:pt>
                <c:pt idx="11">
                  <c:v>94</c:v>
                </c:pt>
                <c:pt idx="12">
                  <c:v>88</c:v>
                </c:pt>
                <c:pt idx="13">
                  <c:v>68</c:v>
                </c:pt>
                <c:pt idx="14">
                  <c:v>7</c:v>
                </c:pt>
                <c:pt idx="15">
                  <c:v>63</c:v>
                </c:pt>
                <c:pt idx="16">
                  <c:v>29</c:v>
                </c:pt>
                <c:pt idx="17">
                  <c:v>2</c:v>
                </c:pt>
                <c:pt idx="18">
                  <c:v>52</c:v>
                </c:pt>
                <c:pt idx="19">
                  <c:v>48</c:v>
                </c:pt>
                <c:pt idx="20">
                  <c:v>62</c:v>
                </c:pt>
                <c:pt idx="21">
                  <c:v>24</c:v>
                </c:pt>
                <c:pt idx="22">
                  <c:v>67</c:v>
                </c:pt>
                <c:pt idx="23">
                  <c:v>59</c:v>
                </c:pt>
                <c:pt idx="24">
                  <c:v>35</c:v>
                </c:pt>
                <c:pt idx="25">
                  <c:v>44</c:v>
                </c:pt>
                <c:pt idx="26">
                  <c:v>64</c:v>
                </c:pt>
                <c:pt idx="27">
                  <c:v>95</c:v>
                </c:pt>
                <c:pt idx="28">
                  <c:v>21</c:v>
                </c:pt>
                <c:pt idx="29">
                  <c:v>85</c:v>
                </c:pt>
                <c:pt idx="30">
                  <c:v>28</c:v>
                </c:pt>
                <c:pt idx="31">
                  <c:v>21</c:v>
                </c:pt>
                <c:pt idx="32">
                  <c:v>88</c:v>
                </c:pt>
                <c:pt idx="33">
                  <c:v>34</c:v>
                </c:pt>
                <c:pt idx="34">
                  <c:v>56</c:v>
                </c:pt>
                <c:pt idx="35">
                  <c:v>39</c:v>
                </c:pt>
                <c:pt idx="36">
                  <c:v>38</c:v>
                </c:pt>
                <c:pt idx="37">
                  <c:v>57</c:v>
                </c:pt>
                <c:pt idx="38">
                  <c:v>85</c:v>
                </c:pt>
                <c:pt idx="39">
                  <c:v>72</c:v>
                </c:pt>
                <c:pt idx="40">
                  <c:v>52</c:v>
                </c:pt>
                <c:pt idx="41">
                  <c:v>6</c:v>
                </c:pt>
                <c:pt idx="42">
                  <c:v>51</c:v>
                </c:pt>
                <c:pt idx="43">
                  <c:v>9</c:v>
                </c:pt>
                <c:pt idx="44">
                  <c:v>9</c:v>
                </c:pt>
                <c:pt idx="45">
                  <c:v>66</c:v>
                </c:pt>
                <c:pt idx="46">
                  <c:v>82</c:v>
                </c:pt>
                <c:pt idx="47">
                  <c:v>52</c:v>
                </c:pt>
                <c:pt idx="48">
                  <c:v>11</c:v>
                </c:pt>
                <c:pt idx="49">
                  <c:v>54</c:v>
                </c:pt>
                <c:pt idx="50">
                  <c:v>61</c:v>
                </c:pt>
                <c:pt idx="51">
                  <c:v>11</c:v>
                </c:pt>
                <c:pt idx="52">
                  <c:v>83</c:v>
                </c:pt>
                <c:pt idx="53">
                  <c:v>51</c:v>
                </c:pt>
                <c:pt idx="54">
                  <c:v>44</c:v>
                </c:pt>
                <c:pt idx="55">
                  <c:v>26</c:v>
                </c:pt>
                <c:pt idx="56">
                  <c:v>58</c:v>
                </c:pt>
                <c:pt idx="57">
                  <c:v>72</c:v>
                </c:pt>
                <c:pt idx="58">
                  <c:v>36</c:v>
                </c:pt>
                <c:pt idx="59">
                  <c:v>40</c:v>
                </c:pt>
                <c:pt idx="60">
                  <c:v>10</c:v>
                </c:pt>
                <c:pt idx="61">
                  <c:v>75</c:v>
                </c:pt>
                <c:pt idx="62">
                  <c:v>54</c:v>
                </c:pt>
                <c:pt idx="63">
                  <c:v>19</c:v>
                </c:pt>
                <c:pt idx="64">
                  <c:v>71</c:v>
                </c:pt>
                <c:pt idx="65">
                  <c:v>58</c:v>
                </c:pt>
                <c:pt idx="66">
                  <c:v>27</c:v>
                </c:pt>
                <c:pt idx="67">
                  <c:v>11</c:v>
                </c:pt>
                <c:pt idx="68">
                  <c:v>22</c:v>
                </c:pt>
                <c:pt idx="69">
                  <c:v>26</c:v>
                </c:pt>
                <c:pt idx="70">
                  <c:v>77</c:v>
                </c:pt>
                <c:pt idx="71">
                  <c:v>66</c:v>
                </c:pt>
                <c:pt idx="72">
                  <c:v>1</c:v>
                </c:pt>
                <c:pt idx="73">
                  <c:v>56</c:v>
                </c:pt>
                <c:pt idx="74">
                  <c:v>22</c:v>
                </c:pt>
                <c:pt idx="75">
                  <c:v>57</c:v>
                </c:pt>
                <c:pt idx="76">
                  <c:v>51</c:v>
                </c:pt>
                <c:pt idx="77">
                  <c:v>20</c:v>
                </c:pt>
                <c:pt idx="78">
                  <c:v>15</c:v>
                </c:pt>
                <c:pt idx="79">
                  <c:v>41</c:v>
                </c:pt>
                <c:pt idx="80">
                  <c:v>8</c:v>
                </c:pt>
                <c:pt idx="81">
                  <c:v>72</c:v>
                </c:pt>
                <c:pt idx="82">
                  <c:v>7</c:v>
                </c:pt>
                <c:pt idx="83">
                  <c:v>80</c:v>
                </c:pt>
                <c:pt idx="84">
                  <c:v>66</c:v>
                </c:pt>
                <c:pt idx="85">
                  <c:v>22</c:v>
                </c:pt>
                <c:pt idx="86">
                  <c:v>55</c:v>
                </c:pt>
                <c:pt idx="87">
                  <c:v>85</c:v>
                </c:pt>
                <c:pt idx="88">
                  <c:v>27</c:v>
                </c:pt>
                <c:pt idx="89">
                  <c:v>83</c:v>
                </c:pt>
                <c:pt idx="90">
                  <c:v>96</c:v>
                </c:pt>
                <c:pt idx="91">
                  <c:v>85</c:v>
                </c:pt>
                <c:pt idx="92">
                  <c:v>10</c:v>
                </c:pt>
                <c:pt idx="93">
                  <c:v>66</c:v>
                </c:pt>
                <c:pt idx="94">
                  <c:v>72</c:v>
                </c:pt>
                <c:pt idx="95">
                  <c:v>26</c:v>
                </c:pt>
                <c:pt idx="96">
                  <c:v>32</c:v>
                </c:pt>
                <c:pt idx="97">
                  <c:v>4</c:v>
                </c:pt>
                <c:pt idx="98">
                  <c:v>27</c:v>
                </c:pt>
                <c:pt idx="9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E-4A8E-8CFE-2E9C6E06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317880"/>
        <c:axId val="620320760"/>
      </c:lineChart>
      <c:catAx>
        <c:axId val="62031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20760"/>
        <c:crosses val="autoZero"/>
        <c:auto val="1"/>
        <c:lblAlgn val="ctr"/>
        <c:lblOffset val="100"/>
        <c:noMultiLvlLbl val="0"/>
      </c:catAx>
      <c:valAx>
        <c:axId val="62032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ORDER</a:t>
                </a:r>
                <a:r>
                  <a:rPr lang="en-US" b="1" baseline="0"/>
                  <a:t> QUANTITIES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1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PROJECT.xlsx]CARRIER SHIPPING COST!PivotTable9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SHIPPING COSTS PER</a:t>
            </a:r>
            <a:r>
              <a:rPr lang="en-US" b="1" baseline="0"/>
              <a:t> CARRIER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03937007874015"/>
          <c:y val="0.21800925925925929"/>
          <c:w val="0.72142804024496943"/>
          <c:h val="0.623086541265675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'CARRIER SHIPPING COST'!$B$1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'CARRIER SHIPPING COST'!$A$2:$A$5</c:f>
              <c:strCache>
                <c:ptCount val="3"/>
                <c:pt idx="0">
                  <c:v>Carrier A</c:v>
                </c:pt>
                <c:pt idx="1">
                  <c:v>Carrier B</c:v>
                </c:pt>
                <c:pt idx="2">
                  <c:v>Carrier C</c:v>
                </c:pt>
              </c:strCache>
            </c:strRef>
          </c:cat>
          <c:val>
            <c:numRef>
              <c:f>'CARRIER SHIPPING COST'!$B$2:$B$5</c:f>
              <c:numCache>
                <c:formatCode>General</c:formatCode>
                <c:ptCount val="3"/>
                <c:pt idx="0">
                  <c:v>5.5549225216512665</c:v>
                </c:pt>
                <c:pt idx="1">
                  <c:v>5.5092469689287276</c:v>
                </c:pt>
                <c:pt idx="2">
                  <c:v>5.5992916183375021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F-4ADB-8041-130CCA66C6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6178112"/>
        <c:axId val="586176672"/>
      </c:barChart>
      <c:catAx>
        <c:axId val="58617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CARRIERS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6672"/>
        <c:crosses val="autoZero"/>
        <c:auto val="1"/>
        <c:lblAlgn val="ctr"/>
        <c:lblOffset val="100"/>
        <c:noMultiLvlLbl val="0"/>
      </c:catAx>
      <c:valAx>
        <c:axId val="5861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SHIPPING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PROJECT.xlsx]TRANSPORTATION COST!PivotTable10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'TRANSPORTATION COST'!$B$1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'TRANSPORTATION COST'!$A$2:$A$6</c:f>
              <c:strCache>
                <c:ptCount val="4"/>
                <c:pt idx="0">
                  <c:v>Air</c:v>
                </c:pt>
                <c:pt idx="1">
                  <c:v>Rail</c:v>
                </c:pt>
                <c:pt idx="2">
                  <c:v>Road</c:v>
                </c:pt>
                <c:pt idx="3">
                  <c:v>Sea</c:v>
                </c:pt>
              </c:strCache>
            </c:strRef>
          </c:cat>
          <c:val>
            <c:numRef>
              <c:f>'TRANSPORTATION COST'!$B$2:$B$6</c:f>
              <c:numCache>
                <c:formatCode>General</c:formatCode>
                <c:ptCount val="4"/>
                <c:pt idx="0">
                  <c:v>14604.527497613768</c:v>
                </c:pt>
                <c:pt idx="1">
                  <c:v>15168.931558531671</c:v>
                </c:pt>
                <c:pt idx="2">
                  <c:v>16048.193639194949</c:v>
                </c:pt>
                <c:pt idx="3">
                  <c:v>7102.9255204736692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7-4D31-9C99-7B17E2669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983008"/>
        <c:axId val="577984808"/>
      </c:barChart>
      <c:catAx>
        <c:axId val="57798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MODE</a:t>
                </a:r>
                <a:r>
                  <a:rPr lang="en-US" b="1" baseline="0"/>
                  <a:t> OF TRANSPORT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84808"/>
        <c:crosses val="autoZero"/>
        <c:auto val="1"/>
        <c:lblAlgn val="ctr"/>
        <c:lblOffset val="100"/>
        <c:noMultiLvlLbl val="0"/>
      </c:catAx>
      <c:valAx>
        <c:axId val="57798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PROJECT.xlsx]AVERAGE DEFECT RATE!PivotTable11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DEFECTS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DEFECT RATE'!$B$1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DEFECT RATE'!$A$2:$A$5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'AVERAGE DEFECT RATE'!$B$2:$B$5</c:f>
              <c:numCache>
                <c:formatCode>General</c:formatCode>
                <c:ptCount val="3"/>
                <c:pt idx="0">
                  <c:v>1.9192869782813149</c:v>
                </c:pt>
                <c:pt idx="1">
                  <c:v>2.4831501929246214</c:v>
                </c:pt>
                <c:pt idx="2">
                  <c:v>2.3346807819802327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5-4978-840E-7003EB3F0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178832"/>
        <c:axId val="586179192"/>
      </c:barChart>
      <c:catAx>
        <c:axId val="5861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9192"/>
        <c:crosses val="autoZero"/>
        <c:auto val="1"/>
        <c:lblAlgn val="ctr"/>
        <c:lblOffset val="100"/>
        <c:noMultiLvlLbl val="0"/>
      </c:catAx>
      <c:valAx>
        <c:axId val="58617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ANALYSIS PROJECT.xlsx]DEFECT RATE BASED ON MODE OF TR!PivotTable13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60" b="0" i="0" u="none" strike="noStrike" kern="1200" baseline="0">
                  <a:solidFill>
                    <a:schemeClr val="tx1">
                      <a:lumMod val="75000"/>
                      <a:lumOff val="25000"/>
                      <a:alpha val="92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7777777777777779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60" b="0" i="0" u="none" strike="noStrike" kern="1200" baseline="0">
                  <a:solidFill>
                    <a:schemeClr val="tx1">
                      <a:lumMod val="75000"/>
                      <a:lumOff val="25000"/>
                      <a:alpha val="92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2777777777777778E-2"/>
              <c:y val="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60" b="0" i="0" u="none" strike="noStrike" kern="1200" baseline="0">
                  <a:solidFill>
                    <a:schemeClr val="tx1">
                      <a:lumMod val="75000"/>
                      <a:lumOff val="25000"/>
                      <a:alpha val="92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4999999999999997E-2"/>
              <c:y val="1.38888888888888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60" b="0" i="0" u="none" strike="noStrike" kern="1200" baseline="0">
                  <a:solidFill>
                    <a:schemeClr val="tx1">
                      <a:lumMod val="75000"/>
                      <a:lumOff val="25000"/>
                      <a:alpha val="92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8E-2"/>
              <c:y val="-7.4074074074074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60" b="0" i="0" u="none" strike="noStrike" kern="1200" baseline="0">
                  <a:solidFill>
                    <a:schemeClr val="tx1">
                      <a:lumMod val="75000"/>
                      <a:lumOff val="25000"/>
                      <a:alpha val="92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213320209973755"/>
          <c:y val="0.21529017206182557"/>
          <c:w val="0.41073381452318464"/>
          <c:h val="0.68455635753864108"/>
        </c:manualLayout>
      </c:layout>
      <c:doughnutChart>
        <c:varyColors val="1"/>
        <c:ser>
          <c:idx val="0"/>
          <c:order val="0"/>
          <c:tx>
            <c:strRef>
              <c:f>'DEFECT RATE BASED ON MODE OF TR'!$B$1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A7-474E-877C-CF79E45551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A7-474E-877C-CF79E45551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A7-474E-877C-CF79E45551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A7-474E-877C-CF79E455518B}"/>
              </c:ext>
            </c:extLst>
          </c:dPt>
          <c:dLbls>
            <c:dLbl>
              <c:idx val="0"/>
              <c:layout>
                <c:manualLayout>
                  <c:x val="7.7777777777777779E-2"/>
                  <c:y val="-2.777777777777777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A7-474E-877C-CF79E455518B}"/>
                </c:ext>
              </c:extLst>
            </c:dLbl>
            <c:dLbl>
              <c:idx val="1"/>
              <c:layout>
                <c:manualLayout>
                  <c:x val="7.4999999999999997E-2"/>
                  <c:y val="1.38888888888888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A7-474E-877C-CF79E455518B}"/>
                </c:ext>
              </c:extLst>
            </c:dLbl>
            <c:dLbl>
              <c:idx val="2"/>
              <c:layout>
                <c:manualLayout>
                  <c:x val="-5.2777777777777778E-2"/>
                  <c:y val="7.87037037037037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A7-474E-877C-CF79E455518B}"/>
                </c:ext>
              </c:extLst>
            </c:dLbl>
            <c:dLbl>
              <c:idx val="3"/>
              <c:layout>
                <c:manualLayout>
                  <c:x val="-5.555555555555558E-2"/>
                  <c:y val="-7.40740740740740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A7-474E-877C-CF79E45551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6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92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'DEFECT RATE BASED ON MODE OF TR'!$A$2:$A$6</c:f>
              <c:strCache>
                <c:ptCount val="4"/>
                <c:pt idx="0">
                  <c:v>Air</c:v>
                </c:pt>
                <c:pt idx="1">
                  <c:v>Rail</c:v>
                </c:pt>
                <c:pt idx="2">
                  <c:v>Road</c:v>
                </c:pt>
                <c:pt idx="3">
                  <c:v>Sea</c:v>
                </c:pt>
              </c:strCache>
            </c:strRef>
          </c:cat>
          <c:val>
            <c:numRef>
              <c:f>'DEFECT RATE BASED ON MODE OF TR'!$B$2:$B$6</c:f>
              <c:numCache>
                <c:formatCode>General</c:formatCode>
                <c:ptCount val="4"/>
                <c:pt idx="0">
                  <c:v>1.8239235457132916</c:v>
                </c:pt>
                <c:pt idx="1">
                  <c:v>2.3188139085148154</c:v>
                </c:pt>
                <c:pt idx="2">
                  <c:v>2.6209384707029098</c:v>
                </c:pt>
                <c:pt idx="3">
                  <c:v>2.3152812939185772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7-474E-877C-CF79E45551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7</xdr:col>
      <xdr:colOff>276226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C4FF4-FFED-4D95-A424-A35F2F38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7</xdr:row>
      <xdr:rowOff>161925</xdr:rowOff>
    </xdr:from>
    <xdr:to>
      <xdr:col>12</xdr:col>
      <xdr:colOff>581025</xdr:colOff>
      <xdr:row>18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AED9F7-546B-43A7-8CEF-49F7C7176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</xdr:colOff>
      <xdr:row>19</xdr:row>
      <xdr:rowOff>57149</xdr:rowOff>
    </xdr:from>
    <xdr:to>
      <xdr:col>7</xdr:col>
      <xdr:colOff>266701</xdr:colOff>
      <xdr:row>33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87A162-5058-46F3-9566-2060654DF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19</xdr:row>
      <xdr:rowOff>66675</xdr:rowOff>
    </xdr:from>
    <xdr:to>
      <xdr:col>12</xdr:col>
      <xdr:colOff>600075</xdr:colOff>
      <xdr:row>33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541FD-4DC8-48AF-A7F8-CA1CDA35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66675</xdr:colOff>
      <xdr:row>3</xdr:row>
      <xdr:rowOff>57150</xdr:rowOff>
    </xdr:from>
    <xdr:to>
      <xdr:col>4</xdr:col>
      <xdr:colOff>596265</xdr:colOff>
      <xdr:row>7</xdr:row>
      <xdr:rowOff>42545</xdr:rowOff>
    </xdr:to>
    <xdr:sp macro="" textlink="'REVENUE GENERATED BY LOCATION'!C28">
      <xdr:nvSpPr>
        <xdr:cNvPr id="6" name="Rectangle: Rounded Corners 5">
          <a:extLst>
            <a:ext uri="{FF2B5EF4-FFF2-40B4-BE49-F238E27FC236}">
              <a16:creationId xmlns:a16="http://schemas.microsoft.com/office/drawing/2014/main" id="{09A003C0-52FA-F7C8-C680-BDE8D7B7CB3C}"/>
            </a:ext>
          </a:extLst>
        </xdr:cNvPr>
        <xdr:cNvSpPr/>
      </xdr:nvSpPr>
      <xdr:spPr>
        <a:xfrm>
          <a:off x="1285875" y="704850"/>
          <a:ext cx="1748790" cy="7473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 </a:t>
          </a:r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TOTAL PRODUCTS SOLD</a:t>
          </a:r>
        </a:p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                 </a:t>
          </a:r>
        </a:p>
        <a:p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                 </a:t>
          </a:r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 </a:t>
          </a:r>
          <a:fld id="{7ED12683-8305-40DA-927E-9B43FC9865DA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46099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66675</xdr:colOff>
      <xdr:row>3</xdr:row>
      <xdr:rowOff>57150</xdr:rowOff>
    </xdr:from>
    <xdr:to>
      <xdr:col>7</xdr:col>
      <xdr:colOff>381000</xdr:colOff>
      <xdr:row>7</xdr:row>
      <xdr:rowOff>42545</xdr:rowOff>
    </xdr:to>
    <xdr:sp macro="" textlink="'OTHER KPIS'!F9">
      <xdr:nvSpPr>
        <xdr:cNvPr id="7" name="Rectangle: Rounded Corners 6">
          <a:extLst>
            <a:ext uri="{FF2B5EF4-FFF2-40B4-BE49-F238E27FC236}">
              <a16:creationId xmlns:a16="http://schemas.microsoft.com/office/drawing/2014/main" id="{01B8487D-0FB3-0DB1-DAD9-1C26A80D38D9}"/>
            </a:ext>
          </a:extLst>
        </xdr:cNvPr>
        <xdr:cNvSpPr/>
      </xdr:nvSpPr>
      <xdr:spPr>
        <a:xfrm>
          <a:off x="3114675" y="704850"/>
          <a:ext cx="1533525" cy="7473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TOTAL</a:t>
          </a:r>
          <a:r>
            <a:rPr lang="en-US" sz="1100" b="0" i="0" u="none" strike="noStrike" baseline="0">
              <a:solidFill>
                <a:schemeClr val="bg1"/>
              </a:solidFill>
              <a:latin typeface="Aptos Narrow"/>
            </a:rPr>
            <a:t> PROD.</a:t>
          </a:r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  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        </a:t>
          </a:r>
          <a:r>
            <a:rPr lang="en-US" sz="1100" b="0" i="0" u="none" strike="noStrike">
              <a:solidFill>
                <a:srgbClr val="000000"/>
              </a:solidFill>
              <a:latin typeface="Aptos Narrow"/>
            </a:rPr>
            <a:t> </a:t>
          </a:r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VOLUME</a:t>
          </a:r>
          <a:endParaRPr lang="en-US" sz="1100" b="0" i="0" u="none" strike="noStrike" baseline="0">
            <a:solidFill>
              <a:srgbClr val="000000"/>
            </a:solidFill>
            <a:latin typeface="Aptos Narrow"/>
          </a:endParaRPr>
        </a:p>
        <a:p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            </a:t>
          </a:r>
          <a:fld id="{EDE5AB8B-83F1-4955-A6EB-BDE5FE2B4A34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56784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495300</xdr:colOff>
      <xdr:row>3</xdr:row>
      <xdr:rowOff>57150</xdr:rowOff>
    </xdr:from>
    <xdr:to>
      <xdr:col>10</xdr:col>
      <xdr:colOff>133350</xdr:colOff>
      <xdr:row>7</xdr:row>
      <xdr:rowOff>42545</xdr:rowOff>
    </xdr:to>
    <xdr:sp macro="" textlink="'OTHER KPIS'!J12">
      <xdr:nvSpPr>
        <xdr:cNvPr id="9" name="Rectangle: Rounded Corners 8">
          <a:extLst>
            <a:ext uri="{FF2B5EF4-FFF2-40B4-BE49-F238E27FC236}">
              <a16:creationId xmlns:a16="http://schemas.microsoft.com/office/drawing/2014/main" id="{2A6604A0-D2A2-EB93-BCA0-D73673B79588}"/>
            </a:ext>
          </a:extLst>
        </xdr:cNvPr>
        <xdr:cNvSpPr/>
      </xdr:nvSpPr>
      <xdr:spPr>
        <a:xfrm>
          <a:off x="4762500" y="704850"/>
          <a:ext cx="1466850" cy="7473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HIGHEST</a:t>
          </a:r>
          <a:r>
            <a:rPr lang="en-US" sz="1100" b="0" i="0" u="none" strike="noStrike" baseline="0">
              <a:solidFill>
                <a:schemeClr val="bg1"/>
              </a:solidFill>
              <a:latin typeface="Aptos Narrow"/>
            </a:rPr>
            <a:t> SELLING PRODUCT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       </a:t>
          </a:r>
          <a:fld id="{EB78941D-1BE8-48C9-8956-7963357F8433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skincare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247650</xdr:colOff>
      <xdr:row>3</xdr:row>
      <xdr:rowOff>57150</xdr:rowOff>
    </xdr:from>
    <xdr:to>
      <xdr:col>12</xdr:col>
      <xdr:colOff>542925</xdr:colOff>
      <xdr:row>7</xdr:row>
      <xdr:rowOff>42545</xdr:rowOff>
    </xdr:to>
    <xdr:sp macro="" textlink="'OTHER KPIS'!B22">
      <xdr:nvSpPr>
        <xdr:cNvPr id="10" name="Rectangle: Rounded Corners 9">
          <a:extLst>
            <a:ext uri="{FF2B5EF4-FFF2-40B4-BE49-F238E27FC236}">
              <a16:creationId xmlns:a16="http://schemas.microsoft.com/office/drawing/2014/main" id="{EE2FE68C-9572-CD90-29B3-0F87590AFFE2}"/>
            </a:ext>
          </a:extLst>
        </xdr:cNvPr>
        <xdr:cNvSpPr/>
      </xdr:nvSpPr>
      <xdr:spPr>
        <a:xfrm>
          <a:off x="6343650" y="704850"/>
          <a:ext cx="1514475" cy="7473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TOTAL REVENUE GENERATED</a:t>
          </a:r>
          <a:endParaRPr lang="en-US" sz="1100" b="0" i="0" u="none" strike="noStrike" baseline="0">
            <a:solidFill>
              <a:srgbClr val="000000"/>
            </a:solidFill>
            <a:latin typeface="Aptos Narrow"/>
          </a:endParaRPr>
        </a:p>
        <a:p>
          <a:r>
            <a:rPr lang="en-US" sz="1100" b="0" i="0" u="none" strike="noStrike" baseline="0">
              <a:solidFill>
                <a:srgbClr val="000000"/>
              </a:solidFill>
              <a:latin typeface="Aptos Narrow"/>
            </a:rPr>
            <a:t>    </a:t>
          </a:r>
          <a:r>
            <a:rPr lang="en-US" sz="1100" b="0" i="0" u="none" strike="noStrike" baseline="0">
              <a:solidFill>
                <a:schemeClr val="bg1"/>
              </a:solidFill>
              <a:latin typeface="Aptos Narrow"/>
            </a:rPr>
            <a:t>$</a:t>
          </a:r>
          <a:fld id="{7482B2C9-279B-4CA8-832D-AFBFB708B2BE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577604.8187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95250</xdr:colOff>
      <xdr:row>3</xdr:row>
      <xdr:rowOff>57149</xdr:rowOff>
    </xdr:from>
    <xdr:to>
      <xdr:col>1</xdr:col>
      <xdr:colOff>523875</xdr:colOff>
      <xdr:row>10</xdr:row>
      <xdr:rowOff>66675</xdr:rowOff>
    </xdr:to>
    <xdr:sp macro="" textlink="'OTHER KPIS'!K23">
      <xdr:nvSpPr>
        <xdr:cNvPr id="13" name="Rectangle: Rounded Corners 12">
          <a:extLst>
            <a:ext uri="{FF2B5EF4-FFF2-40B4-BE49-F238E27FC236}">
              <a16:creationId xmlns:a16="http://schemas.microsoft.com/office/drawing/2014/main" id="{6174A008-3149-7180-0E91-649623EAD09A}"/>
            </a:ext>
          </a:extLst>
        </xdr:cNvPr>
        <xdr:cNvSpPr/>
      </xdr:nvSpPr>
      <xdr:spPr>
        <a:xfrm>
          <a:off x="95250" y="704849"/>
          <a:ext cx="1038225" cy="134302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AVG</a:t>
          </a:r>
          <a:r>
            <a:rPr lang="en-US" sz="1100" b="0" i="0" u="none" strike="noStrike" baseline="0">
              <a:solidFill>
                <a:schemeClr val="bg1"/>
              </a:solidFill>
              <a:latin typeface="Aptos Narrow"/>
            </a:rPr>
            <a:t> LEAD TIMES</a:t>
          </a:r>
        </a:p>
        <a:p>
          <a:fld id="{C868976E-D8FB-4EC1-856F-B0D69FC48D7C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15.96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76200</xdr:colOff>
      <xdr:row>11</xdr:row>
      <xdr:rowOff>85725</xdr:rowOff>
    </xdr:from>
    <xdr:to>
      <xdr:col>1</xdr:col>
      <xdr:colOff>495300</xdr:colOff>
      <xdr:row>18</xdr:row>
      <xdr:rowOff>161925</xdr:rowOff>
    </xdr:to>
    <xdr:sp macro="" textlink="'OTHER KPIS'!L23">
      <xdr:nvSpPr>
        <xdr:cNvPr id="14" name="Rectangle: Rounded Corners 13">
          <a:extLst>
            <a:ext uri="{FF2B5EF4-FFF2-40B4-BE49-F238E27FC236}">
              <a16:creationId xmlns:a16="http://schemas.microsoft.com/office/drawing/2014/main" id="{D65ED6D6-E3C6-1C58-25DA-876BF1F19ACC}"/>
            </a:ext>
          </a:extLst>
        </xdr:cNvPr>
        <xdr:cNvSpPr/>
      </xdr:nvSpPr>
      <xdr:spPr>
        <a:xfrm>
          <a:off x="76200" y="2257425"/>
          <a:ext cx="1028700" cy="1409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AVG MANF.</a:t>
          </a:r>
          <a:r>
            <a:rPr lang="en-US" sz="1100" b="0" i="0" u="none" strike="noStrike" baseline="0">
              <a:solidFill>
                <a:schemeClr val="bg1"/>
              </a:solidFill>
              <a:latin typeface="Aptos Narrow"/>
            </a:rPr>
            <a:t> TIMES</a:t>
          </a:r>
        </a:p>
        <a:p>
          <a:fld id="{846DEDA0-0570-438A-BB8B-D147E15C593D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14.77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95250</xdr:colOff>
      <xdr:row>19</xdr:row>
      <xdr:rowOff>142875</xdr:rowOff>
    </xdr:from>
    <xdr:to>
      <xdr:col>1</xdr:col>
      <xdr:colOff>514350</xdr:colOff>
      <xdr:row>26</xdr:row>
      <xdr:rowOff>76200</xdr:rowOff>
    </xdr:to>
    <xdr:sp macro="" textlink="'AVERAGE DEFECT RATE'!M15">
      <xdr:nvSpPr>
        <xdr:cNvPr id="15" name="Rectangle: Rounded Corners 14">
          <a:extLst>
            <a:ext uri="{FF2B5EF4-FFF2-40B4-BE49-F238E27FC236}">
              <a16:creationId xmlns:a16="http://schemas.microsoft.com/office/drawing/2014/main" id="{98730FF8-804F-16D1-7135-6F67EC6F4A1F}"/>
            </a:ext>
          </a:extLst>
        </xdr:cNvPr>
        <xdr:cNvSpPr/>
      </xdr:nvSpPr>
      <xdr:spPr>
        <a:xfrm>
          <a:off x="95250" y="3838575"/>
          <a:ext cx="1028700" cy="12668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AVG</a:t>
          </a:r>
          <a:r>
            <a:rPr lang="en-US" sz="1100" b="0" i="0" u="none" strike="noStrike" baseline="0">
              <a:solidFill>
                <a:schemeClr val="bg1"/>
              </a:solidFill>
              <a:latin typeface="Aptos Narrow"/>
            </a:rPr>
            <a:t> DEFECT RATE</a:t>
          </a:r>
        </a:p>
        <a:p>
          <a:fld id="{70A4A533-80F2-4766-A259-26BADDE25A39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2.277157993</a:t>
          </a:fld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95250</xdr:colOff>
      <xdr:row>27</xdr:row>
      <xdr:rowOff>19050</xdr:rowOff>
    </xdr:from>
    <xdr:to>
      <xdr:col>1</xdr:col>
      <xdr:colOff>514350</xdr:colOff>
      <xdr:row>33</xdr:row>
      <xdr:rowOff>47625</xdr:rowOff>
    </xdr:to>
    <xdr:sp macro="" textlink="'CARRIER SHIPPING COST'!A12">
      <xdr:nvSpPr>
        <xdr:cNvPr id="16" name="Rectangle: Rounded Corners 15">
          <a:extLst>
            <a:ext uri="{FF2B5EF4-FFF2-40B4-BE49-F238E27FC236}">
              <a16:creationId xmlns:a16="http://schemas.microsoft.com/office/drawing/2014/main" id="{74535809-ED70-79BC-6D5D-4F5FC99DBCDB}"/>
            </a:ext>
          </a:extLst>
        </xdr:cNvPr>
        <xdr:cNvSpPr/>
      </xdr:nvSpPr>
      <xdr:spPr>
        <a:xfrm>
          <a:off x="95250" y="5238750"/>
          <a:ext cx="1028700" cy="11715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 b="0" i="0" u="none" strike="noStrike">
              <a:solidFill>
                <a:schemeClr val="bg1"/>
              </a:solidFill>
              <a:latin typeface="Aptos Narrow"/>
            </a:rPr>
            <a:t>AVG SHIPPING COST</a:t>
          </a:r>
        </a:p>
        <a:p>
          <a:fld id="{A561D225-5644-44D4-962F-52E0E83F2626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/>
            <a:t>5.548149072</a:t>
          </a:fld>
          <a:endParaRPr lang="en-US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42862</xdr:rowOff>
    </xdr:from>
    <xdr:to>
      <xdr:col>10</xdr:col>
      <xdr:colOff>323850</xdr:colOff>
      <xdr:row>16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C5B94E-C17B-9B09-DF16-457C1B344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4</xdr:row>
      <xdr:rowOff>52387</xdr:rowOff>
    </xdr:from>
    <xdr:to>
      <xdr:col>11</xdr:col>
      <xdr:colOff>247650</xdr:colOff>
      <xdr:row>18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A5363E-ECFF-8BC5-698D-E9A334B7B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157162</xdr:rowOff>
    </xdr:from>
    <xdr:to>
      <xdr:col>10</xdr:col>
      <xdr:colOff>285750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B3FEF-1205-2B76-F582-1245469E0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176212</xdr:rowOff>
    </xdr:from>
    <xdr:to>
      <xdr:col>10</xdr:col>
      <xdr:colOff>400050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DABCB-85FF-1F81-E42E-A99D8810F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119062</xdr:rowOff>
    </xdr:from>
    <xdr:to>
      <xdr:col>10</xdr:col>
      <xdr:colOff>476250</xdr:colOff>
      <xdr:row>18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11AE06-60C7-C94A-F4A8-FEA541A3A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128587</xdr:rowOff>
    </xdr:from>
    <xdr:to>
      <xdr:col>10</xdr:col>
      <xdr:colOff>561975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5DAC3F-7989-3E28-CE26-3C9EA1A68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176212</xdr:rowOff>
    </xdr:from>
    <xdr:to>
      <xdr:col>10</xdr:col>
      <xdr:colOff>504825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B6E75-15A6-48D7-01C9-0223087A3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23812</xdr:rowOff>
    </xdr:from>
    <xdr:to>
      <xdr:col>10</xdr:col>
      <xdr:colOff>266700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CA672-F0E0-CD7E-E6A0-013980FC3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4</xdr:row>
      <xdr:rowOff>14287</xdr:rowOff>
    </xdr:from>
    <xdr:to>
      <xdr:col>10</xdr:col>
      <xdr:colOff>247650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61F79-3843-8688-AA02-8B3ACF950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4</xdr:row>
      <xdr:rowOff>14287</xdr:rowOff>
    </xdr:from>
    <xdr:to>
      <xdr:col>9</xdr:col>
      <xdr:colOff>266700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0B055-E9EC-F4A6-2CB6-9A385FF7A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538162</xdr:colOff>
      <xdr:row>1</xdr:row>
      <xdr:rowOff>52387</xdr:rowOff>
    </xdr:from>
    <xdr:to>
      <xdr:col>10</xdr:col>
      <xdr:colOff>233362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5EB1B-05A9-5E84-15F7-B11D45F29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Ayiku George" refreshedDate="45343.540606134258" createdVersion="8" refreshedVersion="8" minRefreshableVersion="3" recordCount="100" xr:uid="{04FD6F8B-7575-4BEF-8CE5-F7AE38EAD579}">
  <cacheSource type="worksheet">
    <worksheetSource name="Table1"/>
  </cacheSource>
  <cacheFields count="24">
    <cacheField name="Product type" numFmtId="0">
      <sharedItems count="3">
        <s v="haircare"/>
        <s v="skincare"/>
        <s v="cosmetics"/>
      </sharedItems>
    </cacheField>
    <cacheField name="SKU" numFmtId="0">
      <sharedItems count="100">
        <s v="SKU0"/>
        <s v="SKU1"/>
        <s v="SKU2"/>
        <s v="SKU3"/>
        <s v="SKU4"/>
        <s v="SKU5"/>
        <s v="SKU6"/>
        <s v="SKU7"/>
        <s v="SKU8"/>
        <s v="SKU9"/>
        <s v="SKU10"/>
        <s v="SKU11"/>
        <s v="SKU12"/>
        <s v="SKU13"/>
        <s v="SKU14"/>
        <s v="SKU15"/>
        <s v="SKU16"/>
        <s v="SKU17"/>
        <s v="SKU18"/>
        <s v="SKU19"/>
        <s v="SKU20"/>
        <s v="SKU21"/>
        <s v="SKU22"/>
        <s v="SKU23"/>
        <s v="SKU24"/>
        <s v="SKU25"/>
        <s v="SKU26"/>
        <s v="SKU27"/>
        <s v="SKU28"/>
        <s v="SKU29"/>
        <s v="SKU30"/>
        <s v="SKU31"/>
        <s v="SKU32"/>
        <s v="SKU33"/>
        <s v="SKU34"/>
        <s v="SKU35"/>
        <s v="SKU36"/>
        <s v="SKU37"/>
        <s v="SKU38"/>
        <s v="SKU39"/>
        <s v="SKU40"/>
        <s v="SKU41"/>
        <s v="SKU42"/>
        <s v="SKU43"/>
        <s v="SKU44"/>
        <s v="SKU45"/>
        <s v="SKU46"/>
        <s v="SKU47"/>
        <s v="SKU48"/>
        <s v="SKU49"/>
        <s v="SKU50"/>
        <s v="SKU51"/>
        <s v="SKU52"/>
        <s v="SKU53"/>
        <s v="SKU54"/>
        <s v="SKU55"/>
        <s v="SKU56"/>
        <s v="SKU57"/>
        <s v="SKU58"/>
        <s v="SKU59"/>
        <s v="SKU60"/>
        <s v="SKU61"/>
        <s v="SKU62"/>
        <s v="SKU63"/>
        <s v="SKU64"/>
        <s v="SKU65"/>
        <s v="SKU66"/>
        <s v="SKU67"/>
        <s v="SKU68"/>
        <s v="SKU69"/>
        <s v="SKU70"/>
        <s v="SKU71"/>
        <s v="SKU72"/>
        <s v="SKU73"/>
        <s v="SKU74"/>
        <s v="SKU75"/>
        <s v="SKU76"/>
        <s v="SKU77"/>
        <s v="SKU78"/>
        <s v="SKU79"/>
        <s v="SKU80"/>
        <s v="SKU81"/>
        <s v="SKU82"/>
        <s v="SKU83"/>
        <s v="SKU84"/>
        <s v="SKU85"/>
        <s v="SKU86"/>
        <s v="SKU87"/>
        <s v="SKU88"/>
        <s v="SKU89"/>
        <s v="SKU90"/>
        <s v="SKU91"/>
        <s v="SKU92"/>
        <s v="SKU93"/>
        <s v="SKU94"/>
        <s v="SKU95"/>
        <s v="SKU96"/>
        <s v="SKU97"/>
        <s v="SKU98"/>
        <s v="SKU99"/>
      </sharedItems>
    </cacheField>
    <cacheField name="Price" numFmtId="1">
      <sharedItems containsSemiMixedTypes="0" containsString="0" containsNumber="1" minValue="1.6999760138659299" maxValue="99.171328638624104" count="100">
        <n v="69.808005542115694"/>
        <n v="14.8435232750843"/>
        <n v="11.319683293090501"/>
        <n v="61.1633430164377"/>
        <n v="4.8054960363458896"/>
        <n v="1.6999760138659299"/>
        <n v="4.0783328631079403"/>
        <n v="42.958384382459997"/>
        <n v="68.717596748527299"/>
        <n v="64.0157329412785"/>
        <n v="15.707795681912099"/>
        <n v="90.635459982288594"/>
        <n v="71.213389075359999"/>
        <n v="16.160393317379899"/>
        <n v="99.171328638624104"/>
        <n v="36.989244928626903"/>
        <n v="7.5471721097912701"/>
        <n v="81.462534369237005"/>
        <n v="36.4436277704609"/>
        <n v="51.123870087964697"/>
        <n v="96.341072439963298"/>
        <n v="84.893868984950799"/>
        <n v="27.679780886501899"/>
        <n v="4.3243411858641601"/>
        <n v="4.1563083593111001"/>
        <n v="39.629343985092603"/>
        <n v="97.446946617892806"/>
        <n v="92.557360812401996"/>
        <n v="2.3972747055971402"/>
        <n v="63.447559185207297"/>
        <n v="8.0228592105263896"/>
        <n v="50.847393051718697"/>
        <n v="79.209936015656695"/>
        <n v="64.795435000155607"/>
        <n v="37.467592329842397"/>
        <n v="84.957786816350406"/>
        <n v="9.81300257875405"/>
        <n v="23.3998447526143"/>
        <n v="52.075930682707799"/>
        <n v="19.127477265823199"/>
        <n v="80.541424170940303"/>
        <n v="99.113291615317095"/>
        <n v="46.529167614516702"/>
        <n v="11.7432717763092"/>
        <n v="51.355790913110297"/>
        <n v="33.784138033065503"/>
        <n v="27.082207199888899"/>
        <n v="95.712135880936003"/>
        <n v="76.035544426891704"/>
        <n v="78.897913205639995"/>
        <n v="14.203484264803"/>
        <n v="26.700760972461701"/>
        <n v="98.031829656465007"/>
        <n v="30.3414707112142"/>
        <n v="31.1462431602408"/>
        <n v="79.855058340789398"/>
        <n v="20.9863860370433"/>
        <n v="49.263205350734097"/>
        <n v="59.841561377289302"/>
        <n v="63.828398347710902"/>
        <n v="17.028027920188698"/>
        <n v="52.028749903294901"/>
        <n v="72.796353955587307"/>
        <n v="13.0173767852878"/>
        <n v="89.634095608135297"/>
        <n v="33.697717206643098"/>
        <n v="26.034869773962001"/>
        <n v="87.755432354001002"/>
        <n v="37.931812382790298"/>
        <n v="54.865528517069698"/>
        <n v="47.914541824058702"/>
        <n v="6.3815331627479601"/>
        <n v="90.204427520528"/>
        <n v="83.851017681304597"/>
        <n v="3.1700114135661499"/>
        <n v="92.996884233970604"/>
        <n v="69.108799547430294"/>
        <n v="57.449742958971399"/>
        <n v="6.30688317611191"/>
        <n v="57.057031221103202"/>
        <n v="91.128318350444303"/>
        <n v="72.819206930318202"/>
        <n v="17.034930739467899"/>
        <n v="68.911246211606297"/>
        <n v="89.104367292102197"/>
        <n v="76.962994415193805"/>
        <n v="19.9981769404042"/>
        <n v="80.414036650355698"/>
        <n v="75.270406975724995"/>
        <n v="97.760085581938597"/>
        <n v="13.881913501359101"/>
        <n v="62.111965463961702"/>
        <n v="47.714233075820196"/>
        <n v="69.290831002905406"/>
        <n v="3.0376887246314102"/>
        <n v="77.903927219447695"/>
        <n v="24.423131420373299"/>
        <n v="3.5261112591434101"/>
        <n v="19.754604866878601"/>
        <n v="68.517832699276596"/>
      </sharedItems>
    </cacheField>
    <cacheField name="Availability" numFmtId="0">
      <sharedItems containsSemiMixedTypes="0" containsString="0" containsNumber="1" containsInteger="1" minValue="1" maxValue="100"/>
    </cacheField>
    <cacheField name="Number of products sold" numFmtId="0">
      <sharedItems containsSemiMixedTypes="0" containsString="0" containsNumber="1" containsInteger="1" minValue="8" maxValue="996" count="96">
        <n v="802"/>
        <n v="736"/>
        <n v="8"/>
        <n v="83"/>
        <n v="871"/>
        <n v="147"/>
        <n v="65"/>
        <n v="426"/>
        <n v="150"/>
        <n v="980"/>
        <n v="996"/>
        <n v="960"/>
        <n v="336"/>
        <n v="249"/>
        <n v="562"/>
        <n v="469"/>
        <n v="280"/>
        <n v="126"/>
        <n v="620"/>
        <n v="187"/>
        <n v="320"/>
        <n v="601"/>
        <n v="884"/>
        <n v="391"/>
        <n v="209"/>
        <n v="142"/>
        <n v="353"/>
        <n v="352"/>
        <n v="394"/>
        <n v="253"/>
        <n v="327"/>
        <n v="168"/>
        <n v="781"/>
        <n v="616"/>
        <n v="602"/>
        <n v="449"/>
        <n v="963"/>
        <n v="705"/>
        <n v="176"/>
        <n v="933"/>
        <n v="556"/>
        <n v="155"/>
        <n v="598"/>
        <n v="919"/>
        <n v="24"/>
        <n v="859"/>
        <n v="910"/>
        <n v="29"/>
        <n v="99"/>
        <n v="633"/>
        <n v="154"/>
        <n v="820"/>
        <n v="242"/>
        <n v="622"/>
        <n v="701"/>
        <n v="93"/>
        <n v="227"/>
        <n v="896"/>
        <n v="484"/>
        <n v="380"/>
        <n v="117"/>
        <n v="270"/>
        <n v="246"/>
        <n v="134"/>
        <n v="457"/>
        <n v="704"/>
        <n v="513"/>
        <n v="163"/>
        <n v="511"/>
        <n v="32"/>
        <n v="637"/>
        <n v="478"/>
        <n v="375"/>
        <n v="904"/>
        <n v="106"/>
        <n v="241"/>
        <n v="359"/>
        <n v="946"/>
        <n v="198"/>
        <n v="872"/>
        <n v="774"/>
        <n v="663"/>
        <n v="618"/>
        <n v="25"/>
        <n v="223"/>
        <n v="79"/>
        <n v="737"/>
        <n v="916"/>
        <n v="276"/>
        <n v="114"/>
        <n v="987"/>
        <n v="672"/>
        <n v="324"/>
        <n v="62"/>
        <n v="913"/>
        <n v="627"/>
      </sharedItems>
    </cacheField>
    <cacheField name="Revenue generated" numFmtId="1">
      <sharedItems containsSemiMixedTypes="0" containsString="0" containsNumber="1" minValue="1061.6185230132801" maxValue="9866.4654579796897" count="100">
        <n v="8661.9967923923796"/>
        <n v="7460.9000654458396"/>
        <n v="9577.7496258687297"/>
        <n v="7766.8364256852301"/>
        <n v="2686.50515156744"/>
        <n v="2828.3487459757498"/>
        <n v="7823.4765595317303"/>
        <n v="8496.1038130898305"/>
        <n v="7517.3632106311197"/>
        <n v="4971.1459875855498"/>
        <n v="2330.9658020919401"/>
        <n v="6099.9441155814502"/>
        <n v="2873.74144602144"/>
        <n v="4052.7384162378598"/>
        <n v="8653.5709264697998"/>
        <n v="5442.0867853976697"/>
        <n v="6453.7979681762799"/>
        <n v="2629.39643484526"/>
        <n v="9364.6735050761708"/>
        <n v="2553.4955849912099"/>
        <n v="8128.0276968511898"/>
        <n v="7087.0526963574302"/>
        <n v="2390.8078665561702"/>
        <n v="8858.3675710114803"/>
        <n v="9049.0778609398894"/>
        <n v="2174.7770543506499"/>
        <n v="3716.49332589403"/>
        <n v="2686.4572235759802"/>
        <n v="6117.3246150839896"/>
        <n v="8318.9031946171708"/>
        <n v="2766.3423668660798"/>
        <n v="9655.1351027193905"/>
        <n v="9571.5504873278096"/>
        <n v="5149.9983504080301"/>
        <n v="9061.7108955077201"/>
        <n v="6541.3293448024597"/>
        <n v="7573.4024578487297"/>
        <n v="2438.3399304700201"/>
        <n v="9692.3180402184298"/>
        <n v="1912.4656631007599"/>
        <n v="5724.9593504562599"/>
        <n v="5521.2052590109697"/>
        <n v="1839.60942585676"/>
        <n v="5737.4255991190203"/>
        <n v="7152.28604943551"/>
        <n v="5267.9568075105199"/>
        <n v="2556.7673606335902"/>
        <n v="7089.4742499341801"/>
        <n v="7397.0710045871801"/>
        <n v="8001.6132065190004"/>
        <n v="5910.8853896688897"/>
        <n v="9866.4654579796897"/>
        <n v="9435.7626089121295"/>
        <n v="8232.3348294258194"/>
        <n v="6088.0214799408504"/>
        <n v="2925.6751703038099"/>
        <n v="4767.0204843441297"/>
        <n v="1605.8669003924001"/>
        <n v="2021.1498103371"/>
        <n v="1061.6185230132801"/>
        <n v="8864.0843495864301"/>
        <n v="6885.5893508962499"/>
        <n v="3899.7468337292198"/>
        <n v="4256.9491408502199"/>
        <n v="8458.7308783671706"/>
        <n v="8354.5796864819895"/>
        <n v="8367.7216180201503"/>
        <n v="9473.7980325083299"/>
        <n v="3550.21843278099"/>
        <n v="1752.3810874841199"/>
        <n v="7014.8879872033804"/>
        <n v="8180.3370854254399"/>
        <n v="2633.1219813122498"/>
        <n v="7910.8869161406801"/>
        <n v="5709.9452959692799"/>
        <n v="1889.07358977933"/>
        <n v="5328.3759842977497"/>
        <n v="2483.7601775427902"/>
        <n v="1292.45841793775"/>
        <n v="7888.7232684270803"/>
        <n v="8651.67268298206"/>
        <n v="4384.4134000458598"/>
        <n v="2943.3818676094502"/>
        <n v="2411.7546321104901"/>
        <n v="2048.2900998487098"/>
        <n v="8684.6130592538502"/>
        <n v="1229.59102856498"/>
        <n v="5133.8467010866898"/>
        <n v="9444.7420330629793"/>
        <n v="5924.6825668532301"/>
        <n v="9592.6335702803099"/>
        <n v="1935.20679350759"/>
        <n v="2100.1297546259302"/>
        <n v="4531.4021336919004"/>
        <n v="7888.3565466618702"/>
        <n v="7386.3639440486604"/>
        <n v="7698.4247656321104"/>
        <n v="4370.9165799845296"/>
        <n v="8525.9525596835192"/>
        <n v="9185.1858291817007"/>
      </sharedItems>
    </cacheField>
    <cacheField name="Customer demographics" numFmtId="0">
      <sharedItems/>
    </cacheField>
    <cacheField name="Stock levels" numFmtId="0">
      <sharedItems containsSemiMixedTypes="0" containsString="0" containsNumber="1" containsInteger="1" minValue="0" maxValue="100" count="65">
        <n v="58"/>
        <n v="53"/>
        <n v="1"/>
        <n v="23"/>
        <n v="5"/>
        <n v="90"/>
        <n v="11"/>
        <n v="93"/>
        <n v="14"/>
        <n v="51"/>
        <n v="46"/>
        <n v="100"/>
        <n v="80"/>
        <n v="54"/>
        <n v="9"/>
        <n v="2"/>
        <n v="45"/>
        <n v="10"/>
        <n v="48"/>
        <n v="27"/>
        <n v="69"/>
        <n v="71"/>
        <n v="84"/>
        <n v="4"/>
        <n v="82"/>
        <n v="59"/>
        <n v="47"/>
        <n v="60"/>
        <n v="6"/>
        <n v="89"/>
        <n v="42"/>
        <n v="18"/>
        <n v="25"/>
        <n v="78"/>
        <n v="64"/>
        <n v="22"/>
        <n v="36"/>
        <n v="13"/>
        <n v="92"/>
        <n v="30"/>
        <n v="97"/>
        <n v="31"/>
        <n v="96"/>
        <n v="33"/>
        <n v="41"/>
        <n v="32"/>
        <n v="86"/>
        <n v="73"/>
        <n v="57"/>
        <n v="12"/>
        <n v="0"/>
        <n v="95"/>
        <n v="76"/>
        <n v="17"/>
        <n v="16"/>
        <n v="38"/>
        <n v="39"/>
        <n v="65"/>
        <n v="15"/>
        <n v="66"/>
        <n v="98"/>
        <n v="63"/>
        <n v="77"/>
        <n v="67"/>
        <n v="55"/>
      </sharedItems>
    </cacheField>
    <cacheField name="Lead times" numFmtId="0">
      <sharedItems containsSemiMixedTypes="0" containsString="0" containsNumber="1" containsInteger="1" minValue="1" maxValue="30"/>
    </cacheField>
    <cacheField name="Order quantities" numFmtId="0">
      <sharedItems containsSemiMixedTypes="0" containsString="0" containsNumber="1" containsInteger="1" minValue="1" maxValue="96"/>
    </cacheField>
    <cacheField name="Shipping times" numFmtId="0">
      <sharedItems containsSemiMixedTypes="0" containsString="0" containsNumber="1" containsInteger="1" minValue="1" maxValue="10"/>
    </cacheField>
    <cacheField name="Shipping carriers" numFmtId="0">
      <sharedItems count="3">
        <s v="Carrier B"/>
        <s v="Carrier A"/>
        <s v="Carrier C"/>
      </sharedItems>
    </cacheField>
    <cacheField name="Shipping costs" numFmtId="1">
      <sharedItems containsSemiMixedTypes="0" containsString="0" containsNumber="1" minValue="1.0134865660958901" maxValue="9.9298162452772498"/>
    </cacheField>
    <cacheField name="Supplier name" numFmtId="0">
      <sharedItems/>
    </cacheField>
    <cacheField name="Location" numFmtId="0">
      <sharedItems count="5">
        <s v="Mumbai"/>
        <s v="Kolkata"/>
        <s v="Delhi"/>
        <s v="Bangalore"/>
        <s v="Chennai"/>
      </sharedItems>
    </cacheField>
    <cacheField name="Lead time" numFmtId="0">
      <sharedItems containsSemiMixedTypes="0" containsString="0" containsNumber="1" containsInteger="1" minValue="1" maxValue="30"/>
    </cacheField>
    <cacheField name="Production volumes" numFmtId="0">
      <sharedItems containsSemiMixedTypes="0" containsString="0" containsNumber="1" containsInteger="1" minValue="104" maxValue="985"/>
    </cacheField>
    <cacheField name="Manufacturing lead time" numFmtId="0">
      <sharedItems containsSemiMixedTypes="0" containsString="0" containsNumber="1" containsInteger="1" minValue="1" maxValue="30"/>
    </cacheField>
    <cacheField name="Manufacturing costs" numFmtId="1">
      <sharedItems containsSemiMixedTypes="0" containsString="0" containsNumber="1" minValue="1.0850685695870601" maxValue="99.466108603599096"/>
    </cacheField>
    <cacheField name="Inspection results" numFmtId="0">
      <sharedItems/>
    </cacheField>
    <cacheField name="Defect rates" numFmtId="164">
      <sharedItems containsSemiMixedTypes="0" containsString="0" containsNumber="1" minValue="1.8607567631014899E-2" maxValue="4.9392552886209398" count="100">
        <n v="0.226410360849925"/>
        <n v="4.8540680263886999"/>
        <n v="4.5805926191992201"/>
        <n v="4.7466486206477496"/>
        <n v="3.1455795228330001"/>
        <n v="2.7791935115711599"/>
        <n v="1.0009106193041299"/>
        <n v="0.39817718685065001"/>
        <n v="2.7098626911099601"/>
        <n v="3.8446144787675798"/>
        <n v="1.72731392835594"/>
        <n v="2.1169821372994301E-2"/>
        <n v="2.1612537475559099"/>
        <n v="1.63107423007153"/>
        <n v="0.100682851565093"/>
        <n v="2.2644057611985402"/>
        <n v="1.01256308925804"/>
        <n v="0.102020754918176"/>
        <n v="2.2319391107292601"/>
        <n v="3.64645086541702"/>
        <n v="4.2314165735345304"/>
        <n v="1.8607567631014899E-2"/>
        <n v="2.5912754732111098"/>
        <n v="1.3422915627227301"/>
        <n v="3.69131029262872"/>
        <n v="3.79723121711418"/>
        <n v="2.1193197367249201"/>
        <n v="2.8646678378833701"/>
        <n v="0.81575707929567198"/>
        <n v="3.8780989365884802"/>
        <n v="0.96539470535239302"/>
        <n v="2.9890000066550702"/>
        <n v="1.94603611938611"/>
        <n v="3.54104601225092"/>
        <n v="0.64660455937205397"/>
        <n v="0.54115409806058101"/>
        <n v="3.8055333792433501"/>
        <n v="2.61028808484811"/>
        <n v="0.613326899164507"/>
        <n v="1.4519722039968099"/>
        <n v="4.2132694305865597"/>
        <n v="4.5302262398259602E-2"/>
        <n v="4.9392552886209398"/>
        <n v="0.37230476798509698"/>
        <n v="2.9626263204548802"/>
        <n v="3.2196046120841002"/>
        <n v="3.6486105925361998"/>
        <n v="0.38057358671321301"/>
        <n v="1.6981125407144"/>
        <n v="2.8258139854001301"/>
        <n v="4.7548008046711798"/>
        <n v="1.77295117208355"/>
        <n v="2.1224716191438202"/>
        <n v="1.41034757607602"/>
        <n v="2.4787719755397402"/>
        <n v="4.5489196593963799"/>
        <n v="1.1737554953874501"/>
        <n v="2.5111748302126999"/>
        <n v="1.7303747198591899"/>
        <n v="0.44719401546382298"/>
        <n v="2.8530906166490499"/>
        <n v="4.3674705382050503"/>
        <n v="1.87400140404437"/>
        <n v="3.6328432903821302"/>
        <n v="0.15948631471751401"/>
        <n v="4.9110959548423301"/>
        <n v="3.44806328834026"/>
        <n v="0.131955444311814"/>
        <n v="1.9834678721741801"/>
        <n v="1.3623879886490999"/>
        <n v="1.8305755986122301"/>
        <n v="2.07875060787496"/>
        <n v="3.2133296074383"/>
        <n v="4.6205460645137002"/>
        <n v="0.39661272410993498"/>
        <n v="2.0300690886687498"/>
        <n v="2.1800374515822099"/>
        <n v="3.0551418183075398"/>
        <n v="4.0968813324704501"/>
        <n v="0.16587162748060799"/>
        <n v="2.8496621985053299"/>
        <n v="2.54754712154871"/>
        <n v="4.1378770486223502"/>
        <n v="0.77300613406724705"/>
        <n v="4.8434565771180402"/>
        <n v="1.3744289997457499"/>
        <n v="2.0515129307662399"/>
        <n v="3.6937377878392699"/>
        <n v="0.722204401882931"/>
        <n v="1.9076657339590699"/>
        <n v="1.2193822244013801"/>
        <n v="0.62600185820939402"/>
        <n v="0.33343182522473902"/>
        <n v="4.1657817954241398"/>
        <n v="1.4636074984727701"/>
        <n v="1.21088212958506"/>
        <n v="3.8720476814821301"/>
        <n v="3.3762378347179798"/>
        <n v="2.9081221693512598"/>
        <n v="0.34602729070550298"/>
      </sharedItems>
    </cacheField>
    <cacheField name="Transportation modes" numFmtId="0">
      <sharedItems count="4">
        <s v="Road"/>
        <s v="Air"/>
        <s v="Rail"/>
        <s v="Sea"/>
      </sharedItems>
    </cacheField>
    <cacheField name="Routes" numFmtId="0">
      <sharedItems/>
    </cacheField>
    <cacheField name="Costs" numFmtId="1">
      <sharedItems containsSemiMixedTypes="0" containsString="0" containsNumber="1" minValue="103.916247960704" maxValue="997.41345013319403"/>
    </cacheField>
  </cacheFields>
  <extLst>
    <ext xmlns:x14="http://schemas.microsoft.com/office/spreadsheetml/2009/9/main" uri="{725AE2AE-9491-48be-B2B4-4EB974FC3084}">
      <x14:pivotCacheDefinition pivotCacheId="1533959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n v="55"/>
    <x v="0"/>
    <x v="0"/>
    <s v="Non-binary"/>
    <x v="0"/>
    <n v="7"/>
    <n v="96"/>
    <n v="4"/>
    <x v="0"/>
    <n v="2.9565721394308002"/>
    <s v="Supplier 3"/>
    <x v="0"/>
    <n v="29"/>
    <n v="215"/>
    <n v="29"/>
    <n v="46.279879240508301"/>
    <s v="Pending"/>
    <x v="0"/>
    <x v="0"/>
    <s v="Route B"/>
    <n v="187.75207545920301"/>
  </r>
  <r>
    <x v="1"/>
    <x v="1"/>
    <x v="1"/>
    <n v="95"/>
    <x v="1"/>
    <x v="1"/>
    <s v="Female"/>
    <x v="1"/>
    <n v="30"/>
    <n v="37"/>
    <n v="2"/>
    <x v="1"/>
    <n v="9.7165747714313095"/>
    <s v="Supplier 3"/>
    <x v="0"/>
    <n v="23"/>
    <n v="517"/>
    <n v="30"/>
    <n v="33.616768953730002"/>
    <s v="Pending"/>
    <x v="1"/>
    <x v="0"/>
    <s v="Route B"/>
    <n v="503.06557914966902"/>
  </r>
  <r>
    <x v="0"/>
    <x v="2"/>
    <x v="2"/>
    <n v="34"/>
    <x v="2"/>
    <x v="2"/>
    <s v="Unknown"/>
    <x v="2"/>
    <n v="10"/>
    <n v="88"/>
    <n v="2"/>
    <x v="0"/>
    <n v="8.0544792617321495"/>
    <s v="Supplier 1"/>
    <x v="0"/>
    <n v="12"/>
    <n v="971"/>
    <n v="27"/>
    <n v="30.6880193482842"/>
    <s v="Pending"/>
    <x v="2"/>
    <x v="1"/>
    <s v="Route C"/>
    <n v="141.920281771519"/>
  </r>
  <r>
    <x v="1"/>
    <x v="3"/>
    <x v="3"/>
    <n v="68"/>
    <x v="3"/>
    <x v="3"/>
    <s v="Non-binary"/>
    <x v="3"/>
    <n v="13"/>
    <n v="59"/>
    <n v="6"/>
    <x v="2"/>
    <n v="1.7295685635434199"/>
    <s v="Supplier 5"/>
    <x v="1"/>
    <n v="24"/>
    <n v="937"/>
    <n v="18"/>
    <n v="35.624741397125"/>
    <s v="Fail"/>
    <x v="3"/>
    <x v="2"/>
    <s v="Route A"/>
    <n v="254.776159219286"/>
  </r>
  <r>
    <x v="1"/>
    <x v="4"/>
    <x v="4"/>
    <n v="26"/>
    <x v="4"/>
    <x v="4"/>
    <s v="Non-binary"/>
    <x v="4"/>
    <n v="3"/>
    <n v="56"/>
    <n v="8"/>
    <x v="1"/>
    <n v="3.8905479158706702"/>
    <s v="Supplier 1"/>
    <x v="2"/>
    <n v="5"/>
    <n v="414"/>
    <n v="3"/>
    <n v="92.065160598712794"/>
    <s v="Fail"/>
    <x v="4"/>
    <x v="1"/>
    <s v="Route A"/>
    <n v="923.44063171192204"/>
  </r>
  <r>
    <x v="0"/>
    <x v="5"/>
    <x v="5"/>
    <n v="87"/>
    <x v="5"/>
    <x v="5"/>
    <s v="Non-binary"/>
    <x v="5"/>
    <n v="27"/>
    <n v="66"/>
    <n v="3"/>
    <x v="0"/>
    <n v="4.4440988643822896"/>
    <s v="Supplier 4"/>
    <x v="3"/>
    <n v="10"/>
    <n v="104"/>
    <n v="17"/>
    <n v="56.766475557431797"/>
    <s v="Fail"/>
    <x v="5"/>
    <x v="0"/>
    <s v="Route A"/>
    <n v="235.461236735537"/>
  </r>
  <r>
    <x v="1"/>
    <x v="6"/>
    <x v="6"/>
    <n v="48"/>
    <x v="6"/>
    <x v="6"/>
    <s v="Male"/>
    <x v="6"/>
    <n v="15"/>
    <n v="58"/>
    <n v="8"/>
    <x v="2"/>
    <n v="3.8807633029519999"/>
    <s v="Supplier 3"/>
    <x v="1"/>
    <n v="14"/>
    <n v="314"/>
    <n v="24"/>
    <n v="1.0850685695870601"/>
    <s v="Pending"/>
    <x v="6"/>
    <x v="3"/>
    <s v="Route A"/>
    <n v="134.36909686103101"/>
  </r>
  <r>
    <x v="2"/>
    <x v="7"/>
    <x v="7"/>
    <n v="59"/>
    <x v="7"/>
    <x v="7"/>
    <s v="Female"/>
    <x v="7"/>
    <n v="17"/>
    <n v="11"/>
    <n v="1"/>
    <x v="0"/>
    <n v="2.3483387844177801"/>
    <s v="Supplier 4"/>
    <x v="3"/>
    <n v="22"/>
    <n v="564"/>
    <n v="1"/>
    <n v="99.466108603599096"/>
    <s v="Fail"/>
    <x v="7"/>
    <x v="0"/>
    <s v="Route C"/>
    <n v="802.05631181755803"/>
  </r>
  <r>
    <x v="2"/>
    <x v="8"/>
    <x v="8"/>
    <n v="78"/>
    <x v="8"/>
    <x v="8"/>
    <s v="Female"/>
    <x v="4"/>
    <n v="10"/>
    <n v="15"/>
    <n v="7"/>
    <x v="2"/>
    <n v="3.4047338570830199"/>
    <s v="Supplier 4"/>
    <x v="0"/>
    <n v="13"/>
    <n v="769"/>
    <n v="8"/>
    <n v="11.423027139565599"/>
    <s v="Pending"/>
    <x v="8"/>
    <x v="3"/>
    <s v="Route B"/>
    <n v="505.55713422546398"/>
  </r>
  <r>
    <x v="1"/>
    <x v="9"/>
    <x v="9"/>
    <n v="35"/>
    <x v="9"/>
    <x v="9"/>
    <s v="Unknown"/>
    <x v="8"/>
    <n v="27"/>
    <n v="83"/>
    <n v="1"/>
    <x v="1"/>
    <n v="7.1666452910482104"/>
    <s v="Supplier 2"/>
    <x v="4"/>
    <n v="29"/>
    <n v="963"/>
    <n v="23"/>
    <n v="47.957601634951502"/>
    <s v="Pending"/>
    <x v="9"/>
    <x v="2"/>
    <s v="Route B"/>
    <n v="995.92946149864099"/>
  </r>
  <r>
    <x v="1"/>
    <x v="10"/>
    <x v="10"/>
    <n v="11"/>
    <x v="10"/>
    <x v="10"/>
    <s v="Non-binary"/>
    <x v="9"/>
    <n v="13"/>
    <n v="80"/>
    <n v="2"/>
    <x v="2"/>
    <n v="8.6732112112786108"/>
    <s v="Supplier 5"/>
    <x v="1"/>
    <n v="18"/>
    <n v="830"/>
    <n v="5"/>
    <n v="96.527352785310896"/>
    <s v="Pass"/>
    <x v="10"/>
    <x v="0"/>
    <s v="Route B"/>
    <n v="806.10317770292295"/>
  </r>
  <r>
    <x v="1"/>
    <x v="11"/>
    <x v="11"/>
    <n v="95"/>
    <x v="11"/>
    <x v="11"/>
    <s v="Female"/>
    <x v="10"/>
    <n v="23"/>
    <n v="60"/>
    <n v="1"/>
    <x v="1"/>
    <n v="4.5239431243166601"/>
    <s v="Supplier 2"/>
    <x v="1"/>
    <n v="28"/>
    <n v="362"/>
    <n v="11"/>
    <n v="27.5923630866636"/>
    <s v="Pending"/>
    <x v="11"/>
    <x v="1"/>
    <s v="Route A"/>
    <n v="126.72303340940699"/>
  </r>
  <r>
    <x v="0"/>
    <x v="12"/>
    <x v="12"/>
    <n v="41"/>
    <x v="12"/>
    <x v="12"/>
    <s v="Unknown"/>
    <x v="11"/>
    <n v="30"/>
    <n v="85"/>
    <n v="4"/>
    <x v="1"/>
    <n v="1.32527401018452"/>
    <s v="Supplier 4"/>
    <x v="1"/>
    <n v="3"/>
    <n v="563"/>
    <n v="3"/>
    <n v="32.321286213424003"/>
    <s v="Fail"/>
    <x v="12"/>
    <x v="0"/>
    <s v="Route B"/>
    <n v="402.96878907376998"/>
  </r>
  <r>
    <x v="1"/>
    <x v="13"/>
    <x v="13"/>
    <n v="5"/>
    <x v="13"/>
    <x v="13"/>
    <s v="Male"/>
    <x v="12"/>
    <n v="8"/>
    <n v="48"/>
    <n v="9"/>
    <x v="1"/>
    <n v="9.5372830611083295"/>
    <s v="Supplier 5"/>
    <x v="3"/>
    <n v="23"/>
    <n v="173"/>
    <n v="10"/>
    <n v="97.829050110173199"/>
    <s v="Pending"/>
    <x v="13"/>
    <x v="0"/>
    <s v="Route B"/>
    <n v="547.24100516096803"/>
  </r>
  <r>
    <x v="1"/>
    <x v="14"/>
    <x v="14"/>
    <n v="26"/>
    <x v="14"/>
    <x v="14"/>
    <s v="Non-binary"/>
    <x v="13"/>
    <n v="29"/>
    <n v="78"/>
    <n v="5"/>
    <x v="0"/>
    <n v="2.0397701894493299"/>
    <s v="Supplier 1"/>
    <x v="1"/>
    <n v="25"/>
    <n v="558"/>
    <n v="14"/>
    <n v="5.7914366298629796"/>
    <s v="Pending"/>
    <x v="14"/>
    <x v="1"/>
    <s v="Route B"/>
    <n v="929.23528996088896"/>
  </r>
  <r>
    <x v="1"/>
    <x v="15"/>
    <x v="15"/>
    <n v="94"/>
    <x v="15"/>
    <x v="15"/>
    <s v="Non-binary"/>
    <x v="14"/>
    <n v="8"/>
    <n v="69"/>
    <n v="7"/>
    <x v="0"/>
    <n v="2.4220397232752"/>
    <s v="Supplier 1"/>
    <x v="3"/>
    <n v="14"/>
    <n v="580"/>
    <n v="7"/>
    <n v="97.121281751474299"/>
    <s v="Pass"/>
    <x v="15"/>
    <x v="3"/>
    <s v="Route B"/>
    <n v="127.861800001625"/>
  </r>
  <r>
    <x v="1"/>
    <x v="16"/>
    <x v="16"/>
    <n v="74"/>
    <x v="16"/>
    <x v="16"/>
    <s v="Female"/>
    <x v="15"/>
    <n v="5"/>
    <n v="78"/>
    <n v="1"/>
    <x v="0"/>
    <n v="4.1913245857054999"/>
    <s v="Supplier 1"/>
    <x v="3"/>
    <n v="3"/>
    <n v="399"/>
    <n v="21"/>
    <n v="77.106342497849994"/>
    <s v="Pass"/>
    <x v="16"/>
    <x v="1"/>
    <s v="Route A"/>
    <n v="865.52577977123997"/>
  </r>
  <r>
    <x v="2"/>
    <x v="17"/>
    <x v="17"/>
    <n v="82"/>
    <x v="17"/>
    <x v="17"/>
    <s v="Female"/>
    <x v="16"/>
    <n v="17"/>
    <n v="85"/>
    <n v="9"/>
    <x v="2"/>
    <n v="3.5854189582323399"/>
    <s v="Supplier 1"/>
    <x v="4"/>
    <n v="7"/>
    <n v="453"/>
    <n v="16"/>
    <n v="47.679680368355299"/>
    <s v="Fail"/>
    <x v="17"/>
    <x v="1"/>
    <s v="Route C"/>
    <n v="670.93439079241"/>
  </r>
  <r>
    <x v="0"/>
    <x v="18"/>
    <x v="18"/>
    <n v="23"/>
    <x v="18"/>
    <x v="18"/>
    <s v="Unknown"/>
    <x v="17"/>
    <n v="10"/>
    <n v="46"/>
    <n v="8"/>
    <x v="2"/>
    <n v="4.3392247141107001"/>
    <s v="Supplier 2"/>
    <x v="1"/>
    <n v="18"/>
    <n v="374"/>
    <n v="17"/>
    <n v="27.107980854843898"/>
    <s v="Pending"/>
    <x v="18"/>
    <x v="3"/>
    <s v="Route A"/>
    <n v="593.48025872065102"/>
  </r>
  <r>
    <x v="1"/>
    <x v="19"/>
    <x v="19"/>
    <n v="100"/>
    <x v="19"/>
    <x v="19"/>
    <s v="Unknown"/>
    <x v="18"/>
    <n v="11"/>
    <n v="94"/>
    <n v="3"/>
    <x v="1"/>
    <n v="4.7426358828418698"/>
    <s v="Supplier 4"/>
    <x v="4"/>
    <n v="20"/>
    <n v="694"/>
    <n v="16"/>
    <n v="82.373320587990193"/>
    <s v="Fail"/>
    <x v="19"/>
    <x v="0"/>
    <s v="Route C"/>
    <n v="477.30763109090299"/>
  </r>
  <r>
    <x v="1"/>
    <x v="20"/>
    <x v="20"/>
    <n v="22"/>
    <x v="20"/>
    <x v="20"/>
    <s v="Unknown"/>
    <x v="19"/>
    <n v="12"/>
    <n v="68"/>
    <n v="6"/>
    <x v="1"/>
    <n v="8.8783346509268402"/>
    <s v="Supplier 1"/>
    <x v="4"/>
    <n v="29"/>
    <n v="309"/>
    <n v="6"/>
    <n v="65.686259608488598"/>
    <s v="Pass"/>
    <x v="20"/>
    <x v="1"/>
    <s v="Route B"/>
    <n v="493.871215316205"/>
  </r>
  <r>
    <x v="2"/>
    <x v="21"/>
    <x v="21"/>
    <n v="60"/>
    <x v="21"/>
    <x v="21"/>
    <s v="Unknown"/>
    <x v="20"/>
    <n v="25"/>
    <n v="7"/>
    <n v="6"/>
    <x v="0"/>
    <n v="6.0378837692182898"/>
    <s v="Supplier 5"/>
    <x v="4"/>
    <n v="19"/>
    <n v="791"/>
    <n v="4"/>
    <n v="61.735728954160898"/>
    <s v="Pending"/>
    <x v="21"/>
    <x v="1"/>
    <s v="Route C"/>
    <n v="523.36091472015801"/>
  </r>
  <r>
    <x v="0"/>
    <x v="22"/>
    <x v="22"/>
    <n v="55"/>
    <x v="22"/>
    <x v="22"/>
    <s v="Unknown"/>
    <x v="21"/>
    <n v="1"/>
    <n v="63"/>
    <n v="10"/>
    <x v="1"/>
    <n v="9.5676489209230393"/>
    <s v="Supplier 4"/>
    <x v="1"/>
    <n v="22"/>
    <n v="780"/>
    <n v="28"/>
    <n v="50.120839612977299"/>
    <s v="Fail"/>
    <x v="22"/>
    <x v="2"/>
    <s v="Route C"/>
    <n v="205.57199582694699"/>
  </r>
  <r>
    <x v="2"/>
    <x v="23"/>
    <x v="23"/>
    <n v="30"/>
    <x v="23"/>
    <x v="23"/>
    <s v="Unknown"/>
    <x v="22"/>
    <n v="5"/>
    <n v="29"/>
    <n v="7"/>
    <x v="1"/>
    <n v="2.92485760114555"/>
    <s v="Supplier 5"/>
    <x v="1"/>
    <n v="11"/>
    <n v="568"/>
    <n v="29"/>
    <n v="98.6099572427038"/>
    <s v="Pending"/>
    <x v="23"/>
    <x v="2"/>
    <s v="Route A"/>
    <n v="196.329446112412"/>
  </r>
  <r>
    <x v="0"/>
    <x v="24"/>
    <x v="24"/>
    <n v="32"/>
    <x v="24"/>
    <x v="24"/>
    <s v="Male"/>
    <x v="23"/>
    <n v="26"/>
    <n v="2"/>
    <n v="8"/>
    <x v="2"/>
    <n v="9.7412916892843597"/>
    <s v="Supplier 2"/>
    <x v="3"/>
    <n v="28"/>
    <n v="447"/>
    <n v="3"/>
    <n v="40.382359702924802"/>
    <s v="Pending"/>
    <x v="24"/>
    <x v="1"/>
    <s v="Route A"/>
    <n v="758.72477260293795"/>
  </r>
  <r>
    <x v="0"/>
    <x v="25"/>
    <x v="25"/>
    <n v="73"/>
    <x v="25"/>
    <x v="25"/>
    <s v="Male"/>
    <x v="24"/>
    <n v="11"/>
    <n v="52"/>
    <n v="3"/>
    <x v="2"/>
    <n v="2.2310736812817198"/>
    <s v="Supplier 4"/>
    <x v="1"/>
    <n v="19"/>
    <n v="934"/>
    <n v="23"/>
    <n v="78.280383118415301"/>
    <s v="Pending"/>
    <x v="25"/>
    <x v="0"/>
    <s v="Route B"/>
    <n v="458.53594573920901"/>
  </r>
  <r>
    <x v="0"/>
    <x v="26"/>
    <x v="26"/>
    <n v="9"/>
    <x v="26"/>
    <x v="26"/>
    <s v="Male"/>
    <x v="25"/>
    <n v="16"/>
    <n v="48"/>
    <n v="4"/>
    <x v="0"/>
    <n v="6.5075486210785503"/>
    <s v="Supplier 2"/>
    <x v="3"/>
    <n v="26"/>
    <n v="171"/>
    <n v="4"/>
    <n v="15.972229757181699"/>
    <s v="Pass"/>
    <x v="26"/>
    <x v="2"/>
    <s v="Route A"/>
    <n v="617.86691645837698"/>
  </r>
  <r>
    <x v="2"/>
    <x v="27"/>
    <x v="27"/>
    <n v="42"/>
    <x v="27"/>
    <x v="27"/>
    <s v="Unknown"/>
    <x v="26"/>
    <n v="9"/>
    <n v="62"/>
    <n v="8"/>
    <x v="2"/>
    <n v="7.4067509529980704"/>
    <s v="Supplier 5"/>
    <x v="0"/>
    <n v="25"/>
    <n v="291"/>
    <n v="4"/>
    <n v="10.5282450700421"/>
    <s v="Fail"/>
    <x v="27"/>
    <x v="3"/>
    <s v="Route B"/>
    <n v="762.45918215568304"/>
  </r>
  <r>
    <x v="2"/>
    <x v="28"/>
    <x v="28"/>
    <n v="12"/>
    <x v="28"/>
    <x v="28"/>
    <s v="Female"/>
    <x v="18"/>
    <n v="15"/>
    <n v="24"/>
    <n v="4"/>
    <x v="0"/>
    <n v="9.8981405080692202"/>
    <s v="Supplier 1"/>
    <x v="0"/>
    <n v="13"/>
    <n v="171"/>
    <n v="7"/>
    <n v="59.429381810691503"/>
    <s v="Fail"/>
    <x v="28"/>
    <x v="1"/>
    <s v="Route A"/>
    <n v="123.437027511827"/>
  </r>
  <r>
    <x v="2"/>
    <x v="29"/>
    <x v="29"/>
    <n v="3"/>
    <x v="29"/>
    <x v="29"/>
    <s v="Female"/>
    <x v="16"/>
    <n v="5"/>
    <n v="67"/>
    <n v="7"/>
    <x v="0"/>
    <n v="8.1009731453970293"/>
    <s v="Supplier 1"/>
    <x v="1"/>
    <n v="16"/>
    <n v="329"/>
    <n v="7"/>
    <n v="39.292875586065698"/>
    <s v="Pass"/>
    <x v="29"/>
    <x v="0"/>
    <s v="Route B"/>
    <n v="764.93537594070801"/>
  </r>
  <r>
    <x v="0"/>
    <x v="30"/>
    <x v="30"/>
    <n v="10"/>
    <x v="30"/>
    <x v="30"/>
    <s v="Male"/>
    <x v="27"/>
    <n v="26"/>
    <n v="35"/>
    <n v="7"/>
    <x v="0"/>
    <n v="8.9545283153180097"/>
    <s v="Supplier 4"/>
    <x v="1"/>
    <n v="27"/>
    <n v="806"/>
    <n v="30"/>
    <n v="51.634893400109299"/>
    <s v="Pending"/>
    <x v="30"/>
    <x v="0"/>
    <s v="Route C"/>
    <n v="880.08098824716103"/>
  </r>
  <r>
    <x v="1"/>
    <x v="31"/>
    <x v="31"/>
    <n v="28"/>
    <x v="31"/>
    <x v="31"/>
    <s v="Male"/>
    <x v="28"/>
    <n v="17"/>
    <n v="44"/>
    <n v="4"/>
    <x v="0"/>
    <n v="2.6796609649813998"/>
    <s v="Supplier 3"/>
    <x v="4"/>
    <n v="24"/>
    <n v="461"/>
    <n v="8"/>
    <n v="60.251145661598002"/>
    <s v="Pending"/>
    <x v="31"/>
    <x v="2"/>
    <s v="Route C"/>
    <n v="609.379206618426"/>
  </r>
  <r>
    <x v="1"/>
    <x v="32"/>
    <x v="32"/>
    <n v="43"/>
    <x v="32"/>
    <x v="32"/>
    <s v="Unknown"/>
    <x v="29"/>
    <n v="13"/>
    <n v="64"/>
    <n v="4"/>
    <x v="2"/>
    <n v="6.5991049012385803"/>
    <s v="Supplier 3"/>
    <x v="1"/>
    <n v="30"/>
    <n v="737"/>
    <n v="7"/>
    <n v="29.6924671537497"/>
    <s v="Pass"/>
    <x v="32"/>
    <x v="0"/>
    <s v="Route A"/>
    <n v="761.17390951487698"/>
  </r>
  <r>
    <x v="2"/>
    <x v="33"/>
    <x v="33"/>
    <n v="63"/>
    <x v="33"/>
    <x v="33"/>
    <s v="Non-binary"/>
    <x v="23"/>
    <n v="17"/>
    <n v="95"/>
    <n v="9"/>
    <x v="2"/>
    <n v="4.85827050343664"/>
    <s v="Supplier 5"/>
    <x v="4"/>
    <n v="1"/>
    <n v="251"/>
    <n v="23"/>
    <n v="23.853427512896101"/>
    <s v="Fail"/>
    <x v="33"/>
    <x v="3"/>
    <s v="Route A"/>
    <n v="371.25529551987103"/>
  </r>
  <r>
    <x v="1"/>
    <x v="34"/>
    <x v="34"/>
    <n v="96"/>
    <x v="34"/>
    <x v="34"/>
    <s v="Unknown"/>
    <x v="2"/>
    <n v="26"/>
    <n v="21"/>
    <n v="7"/>
    <x v="1"/>
    <n v="1.0194875708221101"/>
    <s v="Supplier 1"/>
    <x v="4"/>
    <n v="4"/>
    <n v="452"/>
    <n v="10"/>
    <n v="10.754272815029299"/>
    <s v="Pass"/>
    <x v="34"/>
    <x v="0"/>
    <s v="Route B"/>
    <n v="510.35800043352299"/>
  </r>
  <r>
    <x v="2"/>
    <x v="35"/>
    <x v="35"/>
    <n v="11"/>
    <x v="35"/>
    <x v="35"/>
    <s v="Female"/>
    <x v="30"/>
    <n v="27"/>
    <n v="85"/>
    <n v="8"/>
    <x v="2"/>
    <n v="5.2881899903273997"/>
    <s v="Supplier 1"/>
    <x v="2"/>
    <n v="3"/>
    <n v="367"/>
    <n v="2"/>
    <n v="58.004787044743701"/>
    <s v="Pass"/>
    <x v="35"/>
    <x v="3"/>
    <s v="Route C"/>
    <n v="553.42047123035502"/>
  </r>
  <r>
    <x v="1"/>
    <x v="36"/>
    <x v="36"/>
    <n v="34"/>
    <x v="36"/>
    <x v="36"/>
    <s v="Female"/>
    <x v="31"/>
    <n v="23"/>
    <n v="28"/>
    <n v="3"/>
    <x v="0"/>
    <n v="2.1079512671590801"/>
    <s v="Supplier 2"/>
    <x v="2"/>
    <n v="26"/>
    <n v="671"/>
    <n v="19"/>
    <n v="45.531364237162101"/>
    <s v="Fail"/>
    <x v="36"/>
    <x v="1"/>
    <s v="Route C"/>
    <n v="403.80897424817999"/>
  </r>
  <r>
    <x v="1"/>
    <x v="37"/>
    <x v="37"/>
    <n v="5"/>
    <x v="36"/>
    <x v="37"/>
    <s v="Female"/>
    <x v="32"/>
    <n v="8"/>
    <n v="21"/>
    <n v="9"/>
    <x v="1"/>
    <n v="1.53265527359043"/>
    <s v="Supplier 3"/>
    <x v="1"/>
    <n v="24"/>
    <n v="867"/>
    <n v="15"/>
    <n v="34.343277465075303"/>
    <s v="Pending"/>
    <x v="37"/>
    <x v="3"/>
    <s v="Route A"/>
    <n v="183.932968043594"/>
  </r>
  <r>
    <x v="2"/>
    <x v="38"/>
    <x v="38"/>
    <n v="75"/>
    <x v="37"/>
    <x v="38"/>
    <s v="Non-binary"/>
    <x v="20"/>
    <n v="1"/>
    <n v="88"/>
    <n v="5"/>
    <x v="0"/>
    <n v="9.2359314372492207"/>
    <s v="Supplier 5"/>
    <x v="0"/>
    <n v="10"/>
    <n v="841"/>
    <n v="12"/>
    <n v="5.9306936455283097"/>
    <s v="Pending"/>
    <x v="38"/>
    <x v="1"/>
    <s v="Route B"/>
    <n v="339.67286994860598"/>
  </r>
  <r>
    <x v="1"/>
    <x v="39"/>
    <x v="39"/>
    <n v="26"/>
    <x v="38"/>
    <x v="39"/>
    <s v="Female"/>
    <x v="33"/>
    <n v="29"/>
    <n v="34"/>
    <n v="3"/>
    <x v="1"/>
    <n v="5.5625037788303802"/>
    <s v="Supplier 2"/>
    <x v="1"/>
    <n v="30"/>
    <n v="791"/>
    <n v="6"/>
    <n v="9.0058074287816403"/>
    <s v="Fail"/>
    <x v="39"/>
    <x v="1"/>
    <s v="Route B"/>
    <n v="653.67299455203295"/>
  </r>
  <r>
    <x v="1"/>
    <x v="40"/>
    <x v="40"/>
    <n v="97"/>
    <x v="39"/>
    <x v="40"/>
    <s v="Female"/>
    <x v="5"/>
    <n v="20"/>
    <n v="39"/>
    <n v="8"/>
    <x v="2"/>
    <n v="7.2295951397364702"/>
    <s v="Supplier 1"/>
    <x v="1"/>
    <n v="18"/>
    <n v="793"/>
    <n v="1"/>
    <n v="88.179407104217404"/>
    <s v="Pending"/>
    <x v="40"/>
    <x v="0"/>
    <s v="Route A"/>
    <n v="529.80872398069096"/>
  </r>
  <r>
    <x v="1"/>
    <x v="41"/>
    <x v="41"/>
    <n v="35"/>
    <x v="40"/>
    <x v="41"/>
    <s v="Female"/>
    <x v="34"/>
    <n v="19"/>
    <n v="38"/>
    <n v="8"/>
    <x v="0"/>
    <n v="5.7732637437666501"/>
    <s v="Supplier 4"/>
    <x v="4"/>
    <n v="18"/>
    <n v="892"/>
    <n v="7"/>
    <n v="95.332064548772493"/>
    <s v="Fail"/>
    <x v="41"/>
    <x v="3"/>
    <s v="Route A"/>
    <n v="275.52437113130901"/>
  </r>
  <r>
    <x v="1"/>
    <x v="42"/>
    <x v="42"/>
    <n v="98"/>
    <x v="41"/>
    <x v="42"/>
    <s v="Female"/>
    <x v="35"/>
    <n v="27"/>
    <n v="57"/>
    <n v="4"/>
    <x v="2"/>
    <n v="7.5262483268515004"/>
    <s v="Supplier 5"/>
    <x v="3"/>
    <n v="26"/>
    <n v="179"/>
    <n v="7"/>
    <n v="96.422820639571796"/>
    <s v="Fail"/>
    <x v="42"/>
    <x v="0"/>
    <s v="Route A"/>
    <n v="635.65712050199102"/>
  </r>
  <r>
    <x v="0"/>
    <x v="43"/>
    <x v="43"/>
    <n v="6"/>
    <x v="42"/>
    <x v="43"/>
    <s v="Unknown"/>
    <x v="36"/>
    <n v="29"/>
    <n v="85"/>
    <n v="9"/>
    <x v="0"/>
    <n v="3.6940212683884499"/>
    <s v="Supplier 5"/>
    <x v="0"/>
    <n v="1"/>
    <n v="206"/>
    <n v="23"/>
    <n v="26.2773659573324"/>
    <s v="Pending"/>
    <x v="43"/>
    <x v="1"/>
    <s v="Route A"/>
    <n v="716.04411975933999"/>
  </r>
  <r>
    <x v="2"/>
    <x v="44"/>
    <x v="44"/>
    <n v="34"/>
    <x v="43"/>
    <x v="44"/>
    <s v="Female"/>
    <x v="37"/>
    <n v="19"/>
    <n v="72"/>
    <n v="6"/>
    <x v="2"/>
    <n v="7.5774496573766896"/>
    <s v="Supplier 2"/>
    <x v="2"/>
    <n v="7"/>
    <n v="834"/>
    <n v="18"/>
    <n v="22.554106620887701"/>
    <s v="Fail"/>
    <x v="44"/>
    <x v="2"/>
    <s v="Route A"/>
    <n v="610.45326961922694"/>
  </r>
  <r>
    <x v="0"/>
    <x v="45"/>
    <x v="45"/>
    <n v="1"/>
    <x v="44"/>
    <x v="45"/>
    <s v="Male"/>
    <x v="7"/>
    <n v="7"/>
    <n v="52"/>
    <n v="6"/>
    <x v="0"/>
    <n v="5.2151550087119096"/>
    <s v="Supplier 2"/>
    <x v="4"/>
    <n v="25"/>
    <n v="794"/>
    <n v="25"/>
    <n v="66.312544439991598"/>
    <s v="Pass"/>
    <x v="45"/>
    <x v="2"/>
    <s v="Route A"/>
    <n v="495.30569702847299"/>
  </r>
  <r>
    <x v="0"/>
    <x v="46"/>
    <x v="46"/>
    <n v="75"/>
    <x v="45"/>
    <x v="46"/>
    <s v="Non-binary"/>
    <x v="38"/>
    <n v="29"/>
    <n v="6"/>
    <n v="8"/>
    <x v="0"/>
    <n v="4.0709558370840799"/>
    <s v="Supplier 3"/>
    <x v="4"/>
    <n v="18"/>
    <n v="870"/>
    <n v="23"/>
    <n v="77.322353211051606"/>
    <s v="Pending"/>
    <x v="46"/>
    <x v="0"/>
    <s v="Route B"/>
    <n v="380.43593711196399"/>
  </r>
  <r>
    <x v="1"/>
    <x v="47"/>
    <x v="47"/>
    <n v="93"/>
    <x v="46"/>
    <x v="47"/>
    <s v="Male"/>
    <x v="23"/>
    <n v="15"/>
    <n v="51"/>
    <n v="9"/>
    <x v="0"/>
    <n v="8.9787507559499709"/>
    <s v="Supplier 1"/>
    <x v="1"/>
    <n v="10"/>
    <n v="964"/>
    <n v="20"/>
    <n v="19.7129929112936"/>
    <s v="Pending"/>
    <x v="47"/>
    <x v="2"/>
    <s v="Route A"/>
    <n v="581.60235505058597"/>
  </r>
  <r>
    <x v="0"/>
    <x v="48"/>
    <x v="48"/>
    <n v="28"/>
    <x v="47"/>
    <x v="48"/>
    <s v="Non-binary"/>
    <x v="39"/>
    <n v="16"/>
    <n v="9"/>
    <n v="3"/>
    <x v="2"/>
    <n v="7.0958331565551296"/>
    <s v="Supplier 2"/>
    <x v="0"/>
    <n v="9"/>
    <n v="109"/>
    <n v="18"/>
    <n v="23.126363582464698"/>
    <s v="Fail"/>
    <x v="48"/>
    <x v="2"/>
    <s v="Route B"/>
    <n v="768.65191395437"/>
  </r>
  <r>
    <x v="2"/>
    <x v="49"/>
    <x v="49"/>
    <n v="19"/>
    <x v="48"/>
    <x v="49"/>
    <s v="Unknown"/>
    <x v="40"/>
    <n v="24"/>
    <n v="9"/>
    <n v="6"/>
    <x v="2"/>
    <n v="2.5056210329009101"/>
    <s v="Supplier 5"/>
    <x v="2"/>
    <n v="28"/>
    <n v="177"/>
    <n v="28"/>
    <n v="14.1478154439792"/>
    <s v="Pass"/>
    <x v="49"/>
    <x v="2"/>
    <s v="Route A"/>
    <n v="336.89016851997701"/>
  </r>
  <r>
    <x v="2"/>
    <x v="50"/>
    <x v="50"/>
    <n v="91"/>
    <x v="49"/>
    <x v="50"/>
    <s v="Female"/>
    <x v="41"/>
    <n v="23"/>
    <n v="82"/>
    <n v="10"/>
    <x v="1"/>
    <n v="6.2478609149759903"/>
    <s v="Supplier 2"/>
    <x v="2"/>
    <n v="20"/>
    <n v="306"/>
    <n v="21"/>
    <n v="45.178757924634503"/>
    <s v="Fail"/>
    <x v="50"/>
    <x v="2"/>
    <s v="Route B"/>
    <n v="496.24865029194001"/>
  </r>
  <r>
    <x v="0"/>
    <x v="51"/>
    <x v="51"/>
    <n v="61"/>
    <x v="50"/>
    <x v="51"/>
    <s v="Male"/>
    <x v="11"/>
    <n v="4"/>
    <n v="52"/>
    <n v="1"/>
    <x v="1"/>
    <n v="4.78300055794766"/>
    <s v="Supplier 5"/>
    <x v="3"/>
    <n v="18"/>
    <n v="673"/>
    <n v="28"/>
    <n v="14.190328344569901"/>
    <s v="Pending"/>
    <x v="51"/>
    <x v="0"/>
    <s v="Route A"/>
    <n v="694.98231757944495"/>
  </r>
  <r>
    <x v="1"/>
    <x v="52"/>
    <x v="52"/>
    <n v="1"/>
    <x v="51"/>
    <x v="52"/>
    <s v="Male"/>
    <x v="34"/>
    <n v="11"/>
    <n v="11"/>
    <n v="1"/>
    <x v="0"/>
    <n v="8.6310521797689397"/>
    <s v="Supplier 1"/>
    <x v="0"/>
    <n v="10"/>
    <n v="727"/>
    <n v="27"/>
    <n v="9.1668491485971497"/>
    <s v="Pending"/>
    <x v="52"/>
    <x v="1"/>
    <s v="Route C"/>
    <n v="602.89849883838303"/>
  </r>
  <r>
    <x v="1"/>
    <x v="53"/>
    <x v="53"/>
    <n v="93"/>
    <x v="52"/>
    <x v="53"/>
    <s v="Male"/>
    <x v="42"/>
    <n v="25"/>
    <n v="54"/>
    <n v="3"/>
    <x v="0"/>
    <n v="1.0134865660958901"/>
    <s v="Supplier 1"/>
    <x v="2"/>
    <n v="1"/>
    <n v="631"/>
    <n v="17"/>
    <n v="83.344058991677898"/>
    <s v="Pending"/>
    <x v="53"/>
    <x v="1"/>
    <s v="Route B"/>
    <n v="750.73784066827"/>
  </r>
  <r>
    <x v="0"/>
    <x v="54"/>
    <x v="54"/>
    <n v="11"/>
    <x v="53"/>
    <x v="54"/>
    <s v="Non-binary"/>
    <x v="43"/>
    <n v="22"/>
    <n v="61"/>
    <n v="3"/>
    <x v="0"/>
    <n v="4.3051034712876302"/>
    <s v="Supplier 1"/>
    <x v="1"/>
    <n v="26"/>
    <n v="497"/>
    <n v="29"/>
    <n v="30.186023375822501"/>
    <s v="Pass"/>
    <x v="54"/>
    <x v="0"/>
    <s v="Route B"/>
    <n v="814.06999658218695"/>
  </r>
  <r>
    <x v="0"/>
    <x v="55"/>
    <x v="55"/>
    <n v="16"/>
    <x v="54"/>
    <x v="55"/>
    <s v="Male"/>
    <x v="40"/>
    <n v="11"/>
    <n v="11"/>
    <n v="5"/>
    <x v="1"/>
    <n v="5.0143649550309002"/>
    <s v="Supplier 2"/>
    <x v="2"/>
    <n v="27"/>
    <n v="918"/>
    <n v="5"/>
    <n v="30.323545256616502"/>
    <s v="Fail"/>
    <x v="55"/>
    <x v="3"/>
    <s v="Route B"/>
    <n v="323.01292795247798"/>
  </r>
  <r>
    <x v="1"/>
    <x v="56"/>
    <x v="56"/>
    <n v="90"/>
    <x v="55"/>
    <x v="56"/>
    <s v="Non-binary"/>
    <x v="32"/>
    <n v="23"/>
    <n v="83"/>
    <n v="5"/>
    <x v="2"/>
    <n v="1.77442971407173"/>
    <s v="Supplier 1"/>
    <x v="0"/>
    <n v="24"/>
    <n v="826"/>
    <n v="28"/>
    <n v="12.8362845728327"/>
    <s v="Pass"/>
    <x v="56"/>
    <x v="1"/>
    <s v="Route B"/>
    <n v="832.210808706021"/>
  </r>
  <r>
    <x v="0"/>
    <x v="57"/>
    <x v="57"/>
    <n v="65"/>
    <x v="56"/>
    <x v="57"/>
    <s v="Unknown"/>
    <x v="4"/>
    <n v="18"/>
    <n v="51"/>
    <n v="1"/>
    <x v="0"/>
    <n v="9.1605585353818704"/>
    <s v="Supplier 2"/>
    <x v="2"/>
    <n v="21"/>
    <n v="588"/>
    <n v="25"/>
    <n v="67.779622987078099"/>
    <s v="Pending"/>
    <x v="57"/>
    <x v="2"/>
    <s v="Route A"/>
    <n v="482.19123860252802"/>
  </r>
  <r>
    <x v="1"/>
    <x v="58"/>
    <x v="58"/>
    <n v="81"/>
    <x v="57"/>
    <x v="58"/>
    <s v="Non-binary"/>
    <x v="17"/>
    <n v="5"/>
    <n v="44"/>
    <n v="7"/>
    <x v="1"/>
    <n v="4.9384385647120901"/>
    <s v="Supplier 3"/>
    <x v="2"/>
    <n v="18"/>
    <n v="396"/>
    <n v="7"/>
    <n v="65.047415094691402"/>
    <s v="Fail"/>
    <x v="58"/>
    <x v="0"/>
    <s v="Route B"/>
    <n v="110.364335231364"/>
  </r>
  <r>
    <x v="2"/>
    <x v="59"/>
    <x v="59"/>
    <n v="30"/>
    <x v="58"/>
    <x v="59"/>
    <s v="Non-binary"/>
    <x v="11"/>
    <n v="16"/>
    <n v="26"/>
    <n v="7"/>
    <x v="0"/>
    <n v="7.2937225968677204"/>
    <s v="Supplier 1"/>
    <x v="1"/>
    <n v="11"/>
    <n v="176"/>
    <n v="4"/>
    <n v="1.90076224351945"/>
    <s v="Fail"/>
    <x v="59"/>
    <x v="1"/>
    <s v="Route A"/>
    <n v="312.57427361009297"/>
  </r>
  <r>
    <x v="1"/>
    <x v="60"/>
    <x v="60"/>
    <n v="16"/>
    <x v="59"/>
    <x v="60"/>
    <s v="Female"/>
    <x v="44"/>
    <n v="27"/>
    <n v="72"/>
    <n v="8"/>
    <x v="2"/>
    <n v="4.3813681581023101"/>
    <s v="Supplier 4"/>
    <x v="0"/>
    <n v="29"/>
    <n v="929"/>
    <n v="24"/>
    <n v="87.213057815135599"/>
    <s v="Fail"/>
    <x v="60"/>
    <x v="2"/>
    <s v="Route A"/>
    <n v="430.16909697513597"/>
  </r>
  <r>
    <x v="0"/>
    <x v="61"/>
    <x v="61"/>
    <n v="23"/>
    <x v="60"/>
    <x v="61"/>
    <s v="Unknown"/>
    <x v="45"/>
    <n v="23"/>
    <n v="36"/>
    <n v="7"/>
    <x v="2"/>
    <n v="9.0303404225219399"/>
    <s v="Supplier 4"/>
    <x v="1"/>
    <n v="14"/>
    <n v="480"/>
    <n v="12"/>
    <n v="78.702393968878894"/>
    <s v="Fail"/>
    <x v="61"/>
    <x v="1"/>
    <s v="Route A"/>
    <n v="164.366528243419"/>
  </r>
  <r>
    <x v="2"/>
    <x v="62"/>
    <x v="62"/>
    <n v="89"/>
    <x v="61"/>
    <x v="62"/>
    <s v="Unknown"/>
    <x v="46"/>
    <n v="2"/>
    <n v="40"/>
    <n v="7"/>
    <x v="2"/>
    <n v="7.2917013887767697"/>
    <s v="Supplier 2"/>
    <x v="0"/>
    <n v="13"/>
    <n v="751"/>
    <n v="14"/>
    <n v="21.048642725168602"/>
    <s v="Pass"/>
    <x v="62"/>
    <x v="3"/>
    <s v="Route C"/>
    <n v="320.84651575911101"/>
  </r>
  <r>
    <x v="1"/>
    <x v="63"/>
    <x v="63"/>
    <n v="55"/>
    <x v="62"/>
    <x v="63"/>
    <s v="Non-binary"/>
    <x v="13"/>
    <n v="19"/>
    <n v="10"/>
    <n v="4"/>
    <x v="1"/>
    <n v="2.45793352798733"/>
    <s v="Supplier 3"/>
    <x v="3"/>
    <n v="18"/>
    <n v="736"/>
    <n v="10"/>
    <n v="20.075003975630398"/>
    <s v="Pending"/>
    <x v="63"/>
    <x v="3"/>
    <s v="Route A"/>
    <n v="687.28617786641701"/>
  </r>
  <r>
    <x v="1"/>
    <x v="64"/>
    <x v="64"/>
    <n v="11"/>
    <x v="63"/>
    <x v="64"/>
    <s v="Female"/>
    <x v="47"/>
    <n v="27"/>
    <n v="75"/>
    <n v="6"/>
    <x v="2"/>
    <n v="4.5853534681946497"/>
    <s v="Supplier 1"/>
    <x v="2"/>
    <n v="17"/>
    <n v="328"/>
    <n v="6"/>
    <n v="8.6930424258772803"/>
    <s v="Fail"/>
    <x v="64"/>
    <x v="1"/>
    <s v="Route C"/>
    <n v="771.225084681157"/>
  </r>
  <r>
    <x v="1"/>
    <x v="65"/>
    <x v="65"/>
    <n v="72"/>
    <x v="64"/>
    <x v="65"/>
    <s v="Male"/>
    <x v="48"/>
    <n v="24"/>
    <n v="54"/>
    <n v="8"/>
    <x v="2"/>
    <n v="6.5805413478845898"/>
    <s v="Supplier 5"/>
    <x v="1"/>
    <n v="16"/>
    <n v="358"/>
    <n v="21"/>
    <n v="1.59722274305067"/>
    <s v="Fail"/>
    <x v="65"/>
    <x v="2"/>
    <s v="Route C"/>
    <n v="555.85910367174301"/>
  </r>
  <r>
    <x v="1"/>
    <x v="66"/>
    <x v="66"/>
    <n v="52"/>
    <x v="65"/>
    <x v="66"/>
    <s v="Female"/>
    <x v="37"/>
    <n v="17"/>
    <n v="19"/>
    <n v="8"/>
    <x v="1"/>
    <n v="2.2161427287713602"/>
    <s v="Supplier 5"/>
    <x v="1"/>
    <n v="24"/>
    <n v="867"/>
    <n v="28"/>
    <n v="42.084436738309897"/>
    <s v="Fail"/>
    <x v="66"/>
    <x v="0"/>
    <s v="Route A"/>
    <n v="393.84334857842703"/>
  </r>
  <r>
    <x v="1"/>
    <x v="67"/>
    <x v="67"/>
    <n v="16"/>
    <x v="66"/>
    <x v="67"/>
    <s v="Unknown"/>
    <x v="49"/>
    <n v="9"/>
    <n v="71"/>
    <n v="9"/>
    <x v="2"/>
    <n v="9.1478115447106294"/>
    <s v="Supplier 1"/>
    <x v="0"/>
    <n v="10"/>
    <n v="198"/>
    <n v="11"/>
    <n v="7.0578761469782298"/>
    <s v="Pass"/>
    <x v="67"/>
    <x v="3"/>
    <s v="Route C"/>
    <n v="169.27180138478599"/>
  </r>
  <r>
    <x v="0"/>
    <x v="68"/>
    <x v="68"/>
    <n v="29"/>
    <x v="67"/>
    <x v="68"/>
    <s v="Non-binary"/>
    <x v="50"/>
    <n v="8"/>
    <n v="58"/>
    <n v="8"/>
    <x v="0"/>
    <n v="1.19425186488499"/>
    <s v="Supplier 2"/>
    <x v="3"/>
    <n v="2"/>
    <n v="375"/>
    <n v="18"/>
    <n v="97.113581563462205"/>
    <s v="Fail"/>
    <x v="68"/>
    <x v="2"/>
    <s v="Route A"/>
    <n v="299.70630311810299"/>
  </r>
  <r>
    <x v="1"/>
    <x v="69"/>
    <x v="69"/>
    <n v="62"/>
    <x v="68"/>
    <x v="69"/>
    <s v="Non-binary"/>
    <x v="51"/>
    <n v="1"/>
    <n v="27"/>
    <n v="3"/>
    <x v="0"/>
    <n v="9.7052867901203399"/>
    <s v="Supplier 4"/>
    <x v="1"/>
    <n v="9"/>
    <n v="862"/>
    <n v="7"/>
    <n v="77.627765812748095"/>
    <s v="Pending"/>
    <x v="69"/>
    <x v="1"/>
    <s v="Route A"/>
    <n v="207.66320620857499"/>
  </r>
  <r>
    <x v="0"/>
    <x v="70"/>
    <x v="70"/>
    <n v="90"/>
    <x v="69"/>
    <x v="70"/>
    <s v="Female"/>
    <x v="17"/>
    <n v="12"/>
    <n v="22"/>
    <n v="4"/>
    <x v="0"/>
    <n v="6.3157177546007199"/>
    <s v="Supplier 1"/>
    <x v="3"/>
    <n v="22"/>
    <n v="775"/>
    <n v="16"/>
    <n v="11.440781823761199"/>
    <s v="Pass"/>
    <x v="70"/>
    <x v="0"/>
    <s v="Route C"/>
    <n v="183.27289874871099"/>
  </r>
  <r>
    <x v="2"/>
    <x v="71"/>
    <x v="71"/>
    <n v="14"/>
    <x v="70"/>
    <x v="71"/>
    <s v="Female"/>
    <x v="52"/>
    <n v="2"/>
    <n v="26"/>
    <n v="6"/>
    <x v="1"/>
    <n v="9.2281903170525101"/>
    <s v="Supplier 2"/>
    <x v="3"/>
    <n v="2"/>
    <n v="258"/>
    <n v="10"/>
    <n v="30.661677477859499"/>
    <s v="Pending"/>
    <x v="71"/>
    <x v="0"/>
    <s v="Route A"/>
    <n v="405.167067888855"/>
  </r>
  <r>
    <x v="2"/>
    <x v="72"/>
    <x v="72"/>
    <n v="88"/>
    <x v="71"/>
    <x v="72"/>
    <s v="Non-binary"/>
    <x v="48"/>
    <n v="29"/>
    <n v="77"/>
    <n v="9"/>
    <x v="1"/>
    <n v="6.5996141596895397"/>
    <s v="Supplier 1"/>
    <x v="3"/>
    <n v="21"/>
    <n v="152"/>
    <n v="11"/>
    <n v="55.760492895244198"/>
    <s v="Pending"/>
    <x v="72"/>
    <x v="2"/>
    <s v="Route B"/>
    <n v="677.94456984618296"/>
  </r>
  <r>
    <x v="2"/>
    <x v="73"/>
    <x v="73"/>
    <n v="41"/>
    <x v="72"/>
    <x v="73"/>
    <s v="Male"/>
    <x v="53"/>
    <n v="25"/>
    <n v="66"/>
    <n v="5"/>
    <x v="0"/>
    <n v="1.5129368369160701"/>
    <s v="Supplier 4"/>
    <x v="4"/>
    <n v="13"/>
    <n v="444"/>
    <n v="4"/>
    <n v="46.870238797617098"/>
    <s v="Fail"/>
    <x v="73"/>
    <x v="0"/>
    <s v="Route A"/>
    <n v="866.472800129657"/>
  </r>
  <r>
    <x v="0"/>
    <x v="74"/>
    <x v="74"/>
    <n v="64"/>
    <x v="73"/>
    <x v="74"/>
    <s v="Female"/>
    <x v="44"/>
    <n v="6"/>
    <n v="1"/>
    <n v="5"/>
    <x v="1"/>
    <n v="5.2376546500374399"/>
    <s v="Supplier 4"/>
    <x v="2"/>
    <n v="1"/>
    <n v="919"/>
    <n v="9"/>
    <n v="80.580852156447804"/>
    <s v="Fail"/>
    <x v="74"/>
    <x v="2"/>
    <s v="Route A"/>
    <n v="341.55265678322297"/>
  </r>
  <r>
    <x v="1"/>
    <x v="75"/>
    <x v="75"/>
    <n v="29"/>
    <x v="74"/>
    <x v="75"/>
    <s v="Non-binary"/>
    <x v="54"/>
    <n v="20"/>
    <n v="56"/>
    <n v="10"/>
    <x v="2"/>
    <n v="2.47389776104546"/>
    <s v="Supplier 1"/>
    <x v="4"/>
    <n v="25"/>
    <n v="759"/>
    <n v="11"/>
    <n v="48.064782640006499"/>
    <s v="Pass"/>
    <x v="75"/>
    <x v="1"/>
    <s v="Route C"/>
    <n v="873.12964801765099"/>
  </r>
  <r>
    <x v="0"/>
    <x v="76"/>
    <x v="76"/>
    <n v="23"/>
    <x v="75"/>
    <x v="76"/>
    <s v="Male"/>
    <x v="55"/>
    <n v="1"/>
    <n v="22"/>
    <n v="10"/>
    <x v="1"/>
    <n v="7.0545383368369201"/>
    <s v="Supplier 2"/>
    <x v="3"/>
    <n v="25"/>
    <n v="985"/>
    <n v="24"/>
    <n v="64.323597795600193"/>
    <s v="Pending"/>
    <x v="76"/>
    <x v="2"/>
    <s v="Route A"/>
    <n v="997.41345013319403"/>
  </r>
  <r>
    <x v="0"/>
    <x v="77"/>
    <x v="77"/>
    <n v="14"/>
    <x v="76"/>
    <x v="77"/>
    <s v="Unknown"/>
    <x v="42"/>
    <n v="28"/>
    <n v="57"/>
    <n v="4"/>
    <x v="0"/>
    <n v="6.7809466256178901"/>
    <s v="Supplier 1"/>
    <x v="1"/>
    <n v="26"/>
    <n v="334"/>
    <n v="5"/>
    <n v="42.952444748991802"/>
    <s v="Pass"/>
    <x v="77"/>
    <x v="0"/>
    <s v="Route B"/>
    <n v="852.56809891984994"/>
  </r>
  <r>
    <x v="0"/>
    <x v="78"/>
    <x v="78"/>
    <n v="50"/>
    <x v="77"/>
    <x v="78"/>
    <s v="Unknown"/>
    <x v="4"/>
    <n v="4"/>
    <n v="51"/>
    <n v="5"/>
    <x v="0"/>
    <n v="8.4670497708619905"/>
    <s v="Supplier 5"/>
    <x v="0"/>
    <n v="25"/>
    <n v="858"/>
    <n v="21"/>
    <n v="71.126514720403307"/>
    <s v="Pending"/>
    <x v="78"/>
    <x v="3"/>
    <s v="Route C"/>
    <n v="323.59220343132199"/>
  </r>
  <r>
    <x v="0"/>
    <x v="79"/>
    <x v="79"/>
    <n v="56"/>
    <x v="78"/>
    <x v="79"/>
    <s v="Non-binary"/>
    <x v="41"/>
    <n v="25"/>
    <n v="20"/>
    <n v="1"/>
    <x v="0"/>
    <n v="6.49632536429504"/>
    <s v="Supplier 3"/>
    <x v="3"/>
    <n v="5"/>
    <n v="228"/>
    <n v="12"/>
    <n v="57.870902924036201"/>
    <s v="Pending"/>
    <x v="79"/>
    <x v="1"/>
    <s v="Route C"/>
    <n v="351.50421933503799"/>
  </r>
  <r>
    <x v="1"/>
    <x v="80"/>
    <x v="80"/>
    <n v="75"/>
    <x v="79"/>
    <x v="80"/>
    <s v="Unknown"/>
    <x v="56"/>
    <n v="14"/>
    <n v="41"/>
    <n v="2"/>
    <x v="2"/>
    <n v="2.8331846794189701"/>
    <s v="Supplier 3"/>
    <x v="4"/>
    <n v="8"/>
    <n v="202"/>
    <n v="5"/>
    <n v="76.961228023819999"/>
    <s v="Fail"/>
    <x v="80"/>
    <x v="3"/>
    <s v="Route B"/>
    <n v="787.77985049434403"/>
  </r>
  <r>
    <x v="0"/>
    <x v="81"/>
    <x v="81"/>
    <n v="9"/>
    <x v="80"/>
    <x v="81"/>
    <s v="Unknown"/>
    <x v="18"/>
    <n v="6"/>
    <n v="8"/>
    <n v="5"/>
    <x v="0"/>
    <n v="4.0662775015120403"/>
    <s v="Supplier 3"/>
    <x v="2"/>
    <n v="28"/>
    <n v="698"/>
    <n v="1"/>
    <n v="19.789592941903599"/>
    <s v="Pending"/>
    <x v="81"/>
    <x v="2"/>
    <s v="Route B"/>
    <n v="276.77833594679799"/>
  </r>
  <r>
    <x v="1"/>
    <x v="82"/>
    <x v="82"/>
    <n v="13"/>
    <x v="12"/>
    <x v="82"/>
    <s v="Unknown"/>
    <x v="30"/>
    <n v="19"/>
    <n v="72"/>
    <n v="1"/>
    <x v="1"/>
    <n v="4.7081818735419301"/>
    <s v="Supplier 2"/>
    <x v="0"/>
    <n v="6"/>
    <n v="955"/>
    <n v="26"/>
    <n v="4.4652784349432402"/>
    <s v="Pending"/>
    <x v="82"/>
    <x v="0"/>
    <s v="Route C"/>
    <n v="589.97855562804"/>
  </r>
  <r>
    <x v="0"/>
    <x v="83"/>
    <x v="83"/>
    <n v="82"/>
    <x v="81"/>
    <x v="83"/>
    <s v="Unknown"/>
    <x v="57"/>
    <n v="24"/>
    <n v="7"/>
    <n v="8"/>
    <x v="0"/>
    <n v="4.94983957799694"/>
    <s v="Supplier 1"/>
    <x v="3"/>
    <n v="20"/>
    <n v="443"/>
    <n v="5"/>
    <n v="97.730593800533001"/>
    <s v="Fail"/>
    <x v="83"/>
    <x v="0"/>
    <s v="Route A"/>
    <n v="682.97101822609295"/>
  </r>
  <r>
    <x v="0"/>
    <x v="84"/>
    <x v="84"/>
    <n v="99"/>
    <x v="82"/>
    <x v="84"/>
    <s v="Unknown"/>
    <x v="47"/>
    <n v="26"/>
    <n v="80"/>
    <n v="10"/>
    <x v="1"/>
    <n v="8.3816156249226292"/>
    <s v="Supplier 5"/>
    <x v="4"/>
    <n v="24"/>
    <n v="589"/>
    <n v="22"/>
    <n v="33.808636513209002"/>
    <s v="Pass"/>
    <x v="84"/>
    <x v="1"/>
    <s v="Route B"/>
    <n v="465.45700596368698"/>
  </r>
  <r>
    <x v="2"/>
    <x v="85"/>
    <x v="85"/>
    <n v="83"/>
    <x v="83"/>
    <x v="85"/>
    <s v="Female"/>
    <x v="58"/>
    <n v="18"/>
    <n v="66"/>
    <n v="2"/>
    <x v="2"/>
    <n v="8.2491687048717193"/>
    <s v="Supplier 5"/>
    <x v="4"/>
    <n v="4"/>
    <n v="211"/>
    <n v="2"/>
    <n v="69.929345518672307"/>
    <s v="Fail"/>
    <x v="85"/>
    <x v="0"/>
    <s v="Route B"/>
    <n v="842.68683000464102"/>
  </r>
  <r>
    <x v="1"/>
    <x v="86"/>
    <x v="86"/>
    <n v="18"/>
    <x v="84"/>
    <x v="86"/>
    <s v="Unknown"/>
    <x v="45"/>
    <n v="14"/>
    <n v="22"/>
    <n v="6"/>
    <x v="0"/>
    <n v="1.4543053101535499"/>
    <s v="Supplier 1"/>
    <x v="0"/>
    <n v="4"/>
    <n v="569"/>
    <n v="18"/>
    <n v="74.608969995194599"/>
    <s v="Pass"/>
    <x v="86"/>
    <x v="2"/>
    <s v="Route A"/>
    <n v="264.25488983586598"/>
  </r>
  <r>
    <x v="0"/>
    <x v="87"/>
    <x v="87"/>
    <n v="24"/>
    <x v="85"/>
    <x v="87"/>
    <s v="Male"/>
    <x v="4"/>
    <n v="7"/>
    <n v="55"/>
    <n v="10"/>
    <x v="1"/>
    <n v="6.5758037975485299"/>
    <s v="Supplier 3"/>
    <x v="4"/>
    <n v="27"/>
    <n v="523"/>
    <n v="17"/>
    <n v="28.696996824143099"/>
    <s v="Fail"/>
    <x v="87"/>
    <x v="3"/>
    <s v="Route B"/>
    <n v="879.35921773492396"/>
  </r>
  <r>
    <x v="2"/>
    <x v="88"/>
    <x v="88"/>
    <n v="58"/>
    <x v="86"/>
    <x v="88"/>
    <s v="Male"/>
    <x v="27"/>
    <n v="18"/>
    <n v="85"/>
    <n v="7"/>
    <x v="1"/>
    <n v="3.8012531329310701"/>
    <s v="Supplier 2"/>
    <x v="0"/>
    <n v="21"/>
    <n v="953"/>
    <n v="11"/>
    <n v="68.1849190570411"/>
    <s v="Pending"/>
    <x v="88"/>
    <x v="3"/>
    <s v="Route A"/>
    <n v="103.916247960704"/>
  </r>
  <r>
    <x v="2"/>
    <x v="89"/>
    <x v="89"/>
    <n v="10"/>
    <x v="63"/>
    <x v="89"/>
    <s v="Unknown"/>
    <x v="5"/>
    <n v="1"/>
    <n v="27"/>
    <n v="8"/>
    <x v="0"/>
    <n v="9.9298162452772498"/>
    <s v="Supplier 1"/>
    <x v="1"/>
    <n v="23"/>
    <n v="370"/>
    <n v="11"/>
    <n v="46.603873381644398"/>
    <s v="Pending"/>
    <x v="89"/>
    <x v="2"/>
    <s v="Route B"/>
    <n v="517.49997392906005"/>
  </r>
  <r>
    <x v="1"/>
    <x v="90"/>
    <x v="90"/>
    <n v="56"/>
    <x v="20"/>
    <x v="90"/>
    <s v="Non-binary"/>
    <x v="59"/>
    <n v="18"/>
    <n v="96"/>
    <n v="7"/>
    <x v="0"/>
    <n v="7.6744307081126903"/>
    <s v="Supplier 3"/>
    <x v="3"/>
    <n v="8"/>
    <n v="585"/>
    <n v="8"/>
    <n v="85.675963335797903"/>
    <s v="Pass"/>
    <x v="90"/>
    <x v="2"/>
    <s v="Route B"/>
    <n v="990.07847250581096"/>
  </r>
  <r>
    <x v="2"/>
    <x v="91"/>
    <x v="91"/>
    <n v="90"/>
    <x v="87"/>
    <x v="91"/>
    <s v="Male"/>
    <x v="60"/>
    <n v="22"/>
    <n v="85"/>
    <n v="7"/>
    <x v="0"/>
    <n v="7.4715140844011403"/>
    <s v="Supplier 4"/>
    <x v="2"/>
    <n v="5"/>
    <n v="207"/>
    <n v="28"/>
    <n v="39.772882502339897"/>
    <s v="Pending"/>
    <x v="91"/>
    <x v="2"/>
    <s v="Route B"/>
    <n v="996.77831495062298"/>
  </r>
  <r>
    <x v="2"/>
    <x v="92"/>
    <x v="92"/>
    <n v="44"/>
    <x v="88"/>
    <x v="92"/>
    <s v="Male"/>
    <x v="5"/>
    <n v="25"/>
    <n v="10"/>
    <n v="8"/>
    <x v="0"/>
    <n v="4.4695000261236002"/>
    <s v="Supplier 2"/>
    <x v="0"/>
    <n v="4"/>
    <n v="671"/>
    <n v="29"/>
    <n v="62.612690395614301"/>
    <s v="Pass"/>
    <x v="92"/>
    <x v="2"/>
    <s v="Route B"/>
    <n v="230.092782536762"/>
  </r>
  <r>
    <x v="0"/>
    <x v="93"/>
    <x v="93"/>
    <n v="88"/>
    <x v="89"/>
    <x v="93"/>
    <s v="Unknown"/>
    <x v="61"/>
    <n v="17"/>
    <n v="66"/>
    <n v="1"/>
    <x v="2"/>
    <n v="7.00643205900439"/>
    <s v="Supplier 4"/>
    <x v="4"/>
    <n v="21"/>
    <n v="824"/>
    <n v="20"/>
    <n v="35.633652343343797"/>
    <s v="Fail"/>
    <x v="93"/>
    <x v="1"/>
    <s v="Route A"/>
    <n v="823.52384588815505"/>
  </r>
  <r>
    <x v="2"/>
    <x v="94"/>
    <x v="94"/>
    <n v="97"/>
    <x v="90"/>
    <x v="94"/>
    <s v="Unknown"/>
    <x v="62"/>
    <n v="26"/>
    <n v="72"/>
    <n v="9"/>
    <x v="0"/>
    <n v="6.9429459420325799"/>
    <s v="Supplier 2"/>
    <x v="2"/>
    <n v="12"/>
    <n v="908"/>
    <n v="14"/>
    <n v="60.387378614862101"/>
    <s v="Pass"/>
    <x v="94"/>
    <x v="2"/>
    <s v="Route B"/>
    <n v="846.66525698669398"/>
  </r>
  <r>
    <x v="0"/>
    <x v="95"/>
    <x v="95"/>
    <n v="65"/>
    <x v="91"/>
    <x v="95"/>
    <s v="Unknown"/>
    <x v="58"/>
    <n v="14"/>
    <n v="26"/>
    <n v="9"/>
    <x v="0"/>
    <n v="8.6303388696027508"/>
    <s v="Supplier 4"/>
    <x v="0"/>
    <n v="18"/>
    <n v="450"/>
    <n v="26"/>
    <n v="58.890685768589897"/>
    <s v="Pending"/>
    <x v="95"/>
    <x v="1"/>
    <s v="Route A"/>
    <n v="778.86424137664699"/>
  </r>
  <r>
    <x v="2"/>
    <x v="96"/>
    <x v="96"/>
    <n v="29"/>
    <x v="92"/>
    <x v="96"/>
    <s v="Non-binary"/>
    <x v="63"/>
    <n v="2"/>
    <n v="32"/>
    <n v="3"/>
    <x v="2"/>
    <n v="5.3528780439967996"/>
    <s v="Supplier 3"/>
    <x v="0"/>
    <n v="28"/>
    <n v="648"/>
    <n v="28"/>
    <n v="17.803756331391199"/>
    <s v="Pending"/>
    <x v="96"/>
    <x v="0"/>
    <s v="Route A"/>
    <n v="188.74214114905601"/>
  </r>
  <r>
    <x v="0"/>
    <x v="97"/>
    <x v="97"/>
    <n v="56"/>
    <x v="93"/>
    <x v="97"/>
    <s v="Male"/>
    <x v="10"/>
    <n v="19"/>
    <n v="4"/>
    <n v="9"/>
    <x v="1"/>
    <n v="7.9048456112096703"/>
    <s v="Supplier 4"/>
    <x v="0"/>
    <n v="10"/>
    <n v="535"/>
    <n v="13"/>
    <n v="65.765155926367399"/>
    <s v="Fail"/>
    <x v="97"/>
    <x v="0"/>
    <s v="Route A"/>
    <n v="540.13242286796697"/>
  </r>
  <r>
    <x v="1"/>
    <x v="98"/>
    <x v="98"/>
    <n v="43"/>
    <x v="94"/>
    <x v="98"/>
    <s v="Female"/>
    <x v="1"/>
    <n v="1"/>
    <n v="27"/>
    <n v="7"/>
    <x v="0"/>
    <n v="1.4098010951380699"/>
    <s v="Supplier 5"/>
    <x v="4"/>
    <n v="28"/>
    <n v="581"/>
    <n v="9"/>
    <n v="5.6046908643717801"/>
    <s v="Pending"/>
    <x v="98"/>
    <x v="2"/>
    <s v="Route A"/>
    <n v="882.19886354704101"/>
  </r>
  <r>
    <x v="0"/>
    <x v="99"/>
    <x v="99"/>
    <n v="17"/>
    <x v="95"/>
    <x v="99"/>
    <s v="Unknown"/>
    <x v="64"/>
    <n v="8"/>
    <n v="59"/>
    <n v="6"/>
    <x v="0"/>
    <n v="1.3110237561206199"/>
    <s v="Supplier 2"/>
    <x v="4"/>
    <n v="29"/>
    <n v="921"/>
    <n v="2"/>
    <n v="38.072898520625998"/>
    <s v="Fail"/>
    <x v="99"/>
    <x v="2"/>
    <s v="Route B"/>
    <n v="210.7430089642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1F7B8-A87F-4E31-BCC8-32CF687D55E6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0:C24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umber of produc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50C3A-FE8B-47A0-B3D2-77477E80B346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7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6">
        <item x="3"/>
        <item x="4"/>
        <item x="2"/>
        <item x="1"/>
        <item x="0"/>
        <item t="default"/>
      </items>
    </pivotField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 generated" fld="5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AD3D04-8605-4447-8CF1-C45DC0A6C47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E105" firstHeaderRow="1" firstDataRow="2" firstDataCol="1"/>
  <pivotFields count="24">
    <pivotField axis="axisCol" showAll="0">
      <items count="4">
        <item x="2"/>
        <item x="0"/>
        <item x="1"/>
        <item t="default"/>
      </items>
    </pivotField>
    <pivotField showAll="0"/>
    <pivotField axis="axisRow" numFmtId="1" showAll="0">
      <items count="101">
        <item x="5"/>
        <item x="28"/>
        <item x="94"/>
        <item x="74"/>
        <item x="97"/>
        <item x="6"/>
        <item x="24"/>
        <item x="23"/>
        <item x="4"/>
        <item x="78"/>
        <item x="71"/>
        <item x="16"/>
        <item x="30"/>
        <item x="36"/>
        <item x="2"/>
        <item x="43"/>
        <item x="63"/>
        <item x="90"/>
        <item x="50"/>
        <item x="1"/>
        <item x="10"/>
        <item x="13"/>
        <item x="60"/>
        <item x="82"/>
        <item x="39"/>
        <item x="98"/>
        <item x="86"/>
        <item x="56"/>
        <item x="37"/>
        <item x="96"/>
        <item x="66"/>
        <item x="51"/>
        <item x="46"/>
        <item x="22"/>
        <item x="53"/>
        <item x="54"/>
        <item x="65"/>
        <item x="45"/>
        <item x="18"/>
        <item x="15"/>
        <item x="34"/>
        <item x="68"/>
        <item x="25"/>
        <item x="7"/>
        <item x="42"/>
        <item x="92"/>
        <item x="70"/>
        <item x="57"/>
        <item x="31"/>
        <item x="19"/>
        <item x="44"/>
        <item x="61"/>
        <item x="38"/>
        <item x="69"/>
        <item x="79"/>
        <item x="77"/>
        <item x="58"/>
        <item x="3"/>
        <item x="91"/>
        <item x="29"/>
        <item x="59"/>
        <item x="9"/>
        <item x="33"/>
        <item x="99"/>
        <item x="8"/>
        <item x="83"/>
        <item x="76"/>
        <item x="93"/>
        <item x="0"/>
        <item x="12"/>
        <item x="62"/>
        <item x="81"/>
        <item x="88"/>
        <item x="48"/>
        <item x="85"/>
        <item x="95"/>
        <item x="49"/>
        <item x="32"/>
        <item x="55"/>
        <item x="87"/>
        <item x="40"/>
        <item x="17"/>
        <item x="73"/>
        <item x="21"/>
        <item x="35"/>
        <item x="67"/>
        <item x="84"/>
        <item x="64"/>
        <item x="72"/>
        <item x="11"/>
        <item x="80"/>
        <item x="27"/>
        <item x="75"/>
        <item x="47"/>
        <item x="20"/>
        <item x="26"/>
        <item x="89"/>
        <item x="52"/>
        <item x="41"/>
        <item x="14"/>
        <item t="default"/>
      </items>
    </pivotField>
    <pivotField showAll="0"/>
    <pivotField showAll="0"/>
    <pivotField dataField="1" numFmtId="1" showAll="0">
      <items count="101">
        <item x="59"/>
        <item x="86"/>
        <item x="78"/>
        <item x="57"/>
        <item x="69"/>
        <item x="42"/>
        <item x="75"/>
        <item x="39"/>
        <item x="91"/>
        <item x="58"/>
        <item x="84"/>
        <item x="92"/>
        <item x="25"/>
        <item x="10"/>
        <item x="22"/>
        <item x="83"/>
        <item x="37"/>
        <item x="77"/>
        <item x="19"/>
        <item x="46"/>
        <item x="17"/>
        <item x="72"/>
        <item x="27"/>
        <item x="4"/>
        <item x="30"/>
        <item x="5"/>
        <item x="12"/>
        <item x="55"/>
        <item x="82"/>
        <item x="68"/>
        <item x="26"/>
        <item x="62"/>
        <item x="13"/>
        <item x="63"/>
        <item x="97"/>
        <item x="81"/>
        <item x="93"/>
        <item x="56"/>
        <item x="9"/>
        <item x="87"/>
        <item x="33"/>
        <item x="45"/>
        <item x="76"/>
        <item x="15"/>
        <item x="41"/>
        <item x="74"/>
        <item x="40"/>
        <item x="43"/>
        <item x="50"/>
        <item x="89"/>
        <item x="54"/>
        <item x="11"/>
        <item x="28"/>
        <item x="16"/>
        <item x="35"/>
        <item x="61"/>
        <item x="70"/>
        <item x="21"/>
        <item x="47"/>
        <item x="44"/>
        <item x="95"/>
        <item x="48"/>
        <item x="1"/>
        <item x="8"/>
        <item x="36"/>
        <item x="96"/>
        <item x="3"/>
        <item x="6"/>
        <item x="94"/>
        <item x="79"/>
        <item x="73"/>
        <item x="49"/>
        <item x="20"/>
        <item x="71"/>
        <item x="53"/>
        <item x="29"/>
        <item x="65"/>
        <item x="66"/>
        <item x="64"/>
        <item x="7"/>
        <item x="98"/>
        <item x="80"/>
        <item x="14"/>
        <item x="0"/>
        <item x="85"/>
        <item x="23"/>
        <item x="60"/>
        <item x="24"/>
        <item x="34"/>
        <item x="99"/>
        <item x="18"/>
        <item x="52"/>
        <item x="88"/>
        <item x="67"/>
        <item x="32"/>
        <item x="2"/>
        <item x="90"/>
        <item x="31"/>
        <item x="38"/>
        <item x="5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2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Revenue generated" fld="5" baseField="0" baseItem="0"/>
  </dataFields>
  <chartFormats count="4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3ECF5-268D-4774-9617-68513A739633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1:C25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 generated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4223D-E11D-43D6-AA65-74D57A605B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:B5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 generated" fld="5" showDataAs="percentOfTotal" baseField="0" baseItem="0" numFmtId="10"/>
  </dataField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9D059-602B-4113-95FE-C892AA5939D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5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 generated" fld="5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E45BA3-A525-405D-84DD-CBEEBAA6F3D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1:G15" firstHeaderRow="0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ead times" fld="8" subtotal="average" baseField="0" baseItem="0"/>
    <dataField name="Average of Manufacturing lead time" fld="1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5E0FD-7356-4B4F-9B57-F3383FD0EEF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1:B102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axis="axisRow" showAll="0">
      <items count="101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62"/>
        <item x="63"/>
        <item x="64"/>
        <item x="65"/>
        <item x="66"/>
        <item x="67"/>
        <item x="68"/>
        <item x="69"/>
        <item x="7"/>
        <item x="70"/>
        <item x="71"/>
        <item x="72"/>
        <item x="73"/>
        <item x="74"/>
        <item x="75"/>
        <item x="76"/>
        <item x="77"/>
        <item x="78"/>
        <item x="79"/>
        <item x="8"/>
        <item x="80"/>
        <item x="81"/>
        <item x="82"/>
        <item x="83"/>
        <item x="84"/>
        <item x="85"/>
        <item x="86"/>
        <item x="87"/>
        <item x="88"/>
        <item x="89"/>
        <item x="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1"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Revenue generated" fld="5" baseField="0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502A8-D164-4B6E-839A-5CE393D44F4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02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axis="axisRow" showAll="0">
      <items count="101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62"/>
        <item x="63"/>
        <item x="64"/>
        <item x="65"/>
        <item x="66"/>
        <item x="67"/>
        <item x="68"/>
        <item x="69"/>
        <item x="7"/>
        <item x="70"/>
        <item x="71"/>
        <item x="72"/>
        <item x="73"/>
        <item x="74"/>
        <item x="75"/>
        <item x="76"/>
        <item x="77"/>
        <item x="78"/>
        <item x="79"/>
        <item x="8"/>
        <item x="80"/>
        <item x="81"/>
        <item x="82"/>
        <item x="83"/>
        <item x="84"/>
        <item x="85"/>
        <item x="86"/>
        <item x="87"/>
        <item x="88"/>
        <item x="89"/>
        <item x="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1" showAll="0"/>
    <pivotField showAll="0"/>
    <pivotField showAll="0"/>
    <pivotField numFmtId="1" showAll="0"/>
    <pivotField showAll="0"/>
    <pivotField dataField="1" showAll="0">
      <items count="66">
        <item x="50"/>
        <item x="2"/>
        <item x="15"/>
        <item x="23"/>
        <item x="4"/>
        <item x="28"/>
        <item x="14"/>
        <item x="17"/>
        <item x="6"/>
        <item x="49"/>
        <item x="37"/>
        <item x="8"/>
        <item x="58"/>
        <item x="54"/>
        <item x="53"/>
        <item x="31"/>
        <item x="35"/>
        <item x="3"/>
        <item x="32"/>
        <item x="19"/>
        <item x="39"/>
        <item x="41"/>
        <item x="45"/>
        <item x="43"/>
        <item x="36"/>
        <item x="55"/>
        <item x="56"/>
        <item x="44"/>
        <item x="30"/>
        <item x="16"/>
        <item x="10"/>
        <item x="26"/>
        <item x="18"/>
        <item x="9"/>
        <item x="1"/>
        <item x="13"/>
        <item x="64"/>
        <item x="48"/>
        <item x="0"/>
        <item x="25"/>
        <item x="27"/>
        <item x="61"/>
        <item x="34"/>
        <item x="57"/>
        <item x="59"/>
        <item x="63"/>
        <item x="20"/>
        <item x="21"/>
        <item x="47"/>
        <item x="52"/>
        <item x="62"/>
        <item x="33"/>
        <item x="12"/>
        <item x="24"/>
        <item x="22"/>
        <item x="46"/>
        <item x="29"/>
        <item x="5"/>
        <item x="38"/>
        <item x="7"/>
        <item x="51"/>
        <item x="42"/>
        <item x="40"/>
        <item x="60"/>
        <item x="11"/>
        <item t="default"/>
      </items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Stock level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52044-AA4C-4A7F-95C5-BD04F33B34C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1:B102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axis="axisRow" showAll="0">
      <items count="101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62"/>
        <item x="63"/>
        <item x="64"/>
        <item x="65"/>
        <item x="66"/>
        <item x="67"/>
        <item x="68"/>
        <item x="69"/>
        <item x="7"/>
        <item x="70"/>
        <item x="71"/>
        <item x="72"/>
        <item x="73"/>
        <item x="74"/>
        <item x="75"/>
        <item x="76"/>
        <item x="77"/>
        <item x="78"/>
        <item x="79"/>
        <item x="8"/>
        <item x="80"/>
        <item x="81"/>
        <item x="82"/>
        <item x="83"/>
        <item x="84"/>
        <item x="85"/>
        <item x="86"/>
        <item x="87"/>
        <item x="88"/>
        <item x="89"/>
        <item x="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1"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Order quantities" fld="9" baseField="0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B2682-EF55-43F7-BEB2-B0203E509E3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5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hipping costs" fld="12" subtotal="average" baseField="1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65BCC-B6AE-46DA-ACEE-BADA7720025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6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axis="axisRow" showAll="0">
      <items count="5">
        <item x="1"/>
        <item x="2"/>
        <item x="0"/>
        <item x="3"/>
        <item t="default"/>
      </items>
    </pivotField>
    <pivotField showAll="0"/>
    <pivotField dataField="1" numFmtId="1" showAll="0"/>
  </pivotFields>
  <rowFields count="1">
    <field x="2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sts" fld="23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CF4F1-C6C8-4D7C-B7D8-3C4E99957CE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5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dataField="1" numFmtId="164" showAll="0">
      <items count="101">
        <item x="21"/>
        <item x="11"/>
        <item x="41"/>
        <item x="14"/>
        <item x="17"/>
        <item x="67"/>
        <item x="64"/>
        <item x="79"/>
        <item x="0"/>
        <item x="92"/>
        <item x="99"/>
        <item x="43"/>
        <item x="47"/>
        <item x="74"/>
        <item x="7"/>
        <item x="59"/>
        <item x="35"/>
        <item x="38"/>
        <item x="91"/>
        <item x="34"/>
        <item x="88"/>
        <item x="83"/>
        <item x="28"/>
        <item x="30"/>
        <item x="6"/>
        <item x="16"/>
        <item x="56"/>
        <item x="95"/>
        <item x="90"/>
        <item x="23"/>
        <item x="69"/>
        <item x="85"/>
        <item x="53"/>
        <item x="39"/>
        <item x="94"/>
        <item x="13"/>
        <item x="48"/>
        <item x="10"/>
        <item x="58"/>
        <item x="51"/>
        <item x="70"/>
        <item x="62"/>
        <item x="89"/>
        <item x="32"/>
        <item x="68"/>
        <item x="75"/>
        <item x="86"/>
        <item x="71"/>
        <item x="26"/>
        <item x="52"/>
        <item x="12"/>
        <item x="76"/>
        <item x="18"/>
        <item x="15"/>
        <item x="54"/>
        <item x="57"/>
        <item x="81"/>
        <item x="22"/>
        <item x="37"/>
        <item x="8"/>
        <item x="5"/>
        <item x="49"/>
        <item x="80"/>
        <item x="60"/>
        <item x="27"/>
        <item x="98"/>
        <item x="44"/>
        <item x="31"/>
        <item x="77"/>
        <item x="4"/>
        <item x="72"/>
        <item x="45"/>
        <item x="97"/>
        <item x="66"/>
        <item x="33"/>
        <item x="63"/>
        <item x="19"/>
        <item x="46"/>
        <item x="24"/>
        <item x="87"/>
        <item x="25"/>
        <item x="36"/>
        <item x="9"/>
        <item x="96"/>
        <item x="29"/>
        <item x="78"/>
        <item x="82"/>
        <item x="93"/>
        <item x="40"/>
        <item x="20"/>
        <item x="61"/>
        <item x="55"/>
        <item x="2"/>
        <item x="73"/>
        <item x="3"/>
        <item x="50"/>
        <item x="84"/>
        <item x="1"/>
        <item x="65"/>
        <item x="42"/>
        <item t="default"/>
      </items>
    </pivotField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efect rates" fld="20" subtotal="average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8E7F9-DB10-45CD-BE62-BF988F8B557D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:B6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showAll="0"/>
    <pivotField numFmtId="1" showAll="0"/>
  </pivotFields>
  <rowFields count="1">
    <field x="2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Defect rates" fld="20" subtotal="average" baseField="21" baseItem="0"/>
  </dataFields>
  <chartFormats count="5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AA076-40F0-42C2-BB94-E647E0287A3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:G27" firstHeaderRow="1" firstDataRow="1" firstDataCol="0"/>
  <pivotFields count="24">
    <pivotField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3BB9F-1DD2-4218-9A9F-9E33B39DB13D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5:C19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>
      <items count="97">
        <item x="2"/>
        <item x="44"/>
        <item x="83"/>
        <item x="47"/>
        <item x="69"/>
        <item x="93"/>
        <item x="6"/>
        <item x="85"/>
        <item x="3"/>
        <item x="55"/>
        <item x="48"/>
        <item x="74"/>
        <item x="89"/>
        <item x="60"/>
        <item x="17"/>
        <item x="63"/>
        <item x="25"/>
        <item x="5"/>
        <item x="8"/>
        <item x="50"/>
        <item x="41"/>
        <item x="67"/>
        <item x="31"/>
        <item x="38"/>
        <item x="19"/>
        <item x="78"/>
        <item x="24"/>
        <item x="84"/>
        <item x="56"/>
        <item x="75"/>
        <item x="52"/>
        <item x="62"/>
        <item x="13"/>
        <item x="29"/>
        <item x="61"/>
        <item x="88"/>
        <item x="16"/>
        <item x="20"/>
        <item x="92"/>
        <item x="30"/>
        <item x="12"/>
        <item x="27"/>
        <item x="26"/>
        <item x="76"/>
        <item x="72"/>
        <item x="59"/>
        <item x="23"/>
        <item x="28"/>
        <item x="7"/>
        <item x="35"/>
        <item x="64"/>
        <item x="15"/>
        <item x="71"/>
        <item x="58"/>
        <item x="68"/>
        <item x="66"/>
        <item x="40"/>
        <item x="14"/>
        <item x="42"/>
        <item x="21"/>
        <item x="34"/>
        <item x="33"/>
        <item x="82"/>
        <item x="18"/>
        <item x="53"/>
        <item x="95"/>
        <item x="49"/>
        <item x="70"/>
        <item x="81"/>
        <item x="91"/>
        <item x="54"/>
        <item x="65"/>
        <item x="37"/>
        <item x="1"/>
        <item x="86"/>
        <item x="80"/>
        <item x="32"/>
        <item x="0"/>
        <item x="51"/>
        <item x="45"/>
        <item x="4"/>
        <item x="79"/>
        <item x="22"/>
        <item x="57"/>
        <item x="73"/>
        <item x="46"/>
        <item x="94"/>
        <item x="87"/>
        <item x="43"/>
        <item x="39"/>
        <item x="77"/>
        <item x="11"/>
        <item x="36"/>
        <item x="9"/>
        <item x="90"/>
        <item x="10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 generate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9EC1C-0A67-45CB-91F7-73E5DA8560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5:H19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 generate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7C563-DF33-4B08-9960-186E6D3E8B0B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C9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duction volumes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1B7A9-2C99-4606-A913-A933E6204D96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6:L20" firstHeaderRow="0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numFmtId="1"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numFmtId="1" showAll="0"/>
    <pivotField showAll="0"/>
    <pivotField numFmtId="164" showAll="0"/>
    <pivotField showAll="0"/>
    <pivotField showAll="0"/>
    <pivotField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ead times" fld="8" subtotal="average" baseField="0" baseItem="0"/>
    <dataField name="Average of Manufacturing lead time" fld="1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CCD69-242F-43C0-A4B2-3C6A395D82FF}" name="Table1" displayName="Table1" ref="A1:X101" totalsRowShown="0">
  <autoFilter ref="A1:X101" xr:uid="{0016CD46-9D3D-409A-8C55-00539053711F}"/>
  <tableColumns count="24">
    <tableColumn id="1" xr3:uid="{C30F7BD0-EC27-4A37-BD11-93C3C7D0D696}" name="Product type"/>
    <tableColumn id="2" xr3:uid="{068139F7-DCC8-4621-A9C2-76A52F82DC2F}" name="SKU"/>
    <tableColumn id="3" xr3:uid="{341A788D-20CC-4E35-9CC5-C14A4FAACD5F}" name="Price" dataDxfId="5"/>
    <tableColumn id="4" xr3:uid="{5BF90861-0E4A-477D-9A4E-1CE12CA74766}" name="Availability"/>
    <tableColumn id="5" xr3:uid="{33D9B9B5-1E22-4CD4-B6EB-9A72B59131A2}" name="Number of products sold"/>
    <tableColumn id="6" xr3:uid="{79E44D44-1EB6-4D17-A9FA-6C62ECC9D01A}" name="Revenue generated" dataDxfId="4"/>
    <tableColumn id="7" xr3:uid="{48CA5404-B5A8-4065-8439-8C9CEA8E90C5}" name="Customer demographics"/>
    <tableColumn id="8" xr3:uid="{39F44252-84B8-4597-84FE-8A66999C8397}" name="Stock levels"/>
    <tableColumn id="9" xr3:uid="{B5B39498-6213-4754-8A57-5AA2CF7709AE}" name="Lead times"/>
    <tableColumn id="10" xr3:uid="{558551F6-0D75-4A56-87AD-1BFEDF5A88CA}" name="Order quantities"/>
    <tableColumn id="11" xr3:uid="{350ACCE4-1087-48D5-89A0-A3CA5E5603C0}" name="Shipping times"/>
    <tableColumn id="12" xr3:uid="{8CD195B7-78F6-492E-B66F-C32B1BD72C95}" name="Shipping carriers"/>
    <tableColumn id="13" xr3:uid="{676448DE-7F4C-4D99-8925-A654895DBCB1}" name="Shipping costs" dataDxfId="3"/>
    <tableColumn id="14" xr3:uid="{40C83FCD-A25B-4269-BCB4-DE284EEEEDA3}" name="Supplier name"/>
    <tableColumn id="15" xr3:uid="{4940B4E6-79F4-41C6-8003-D1CD96E937E9}" name="Location"/>
    <tableColumn id="16" xr3:uid="{D1CF5954-B1F2-4034-B2B7-BC08C443E86B}" name="Lead time"/>
    <tableColumn id="17" xr3:uid="{139B83B3-1DD5-42C5-BD0E-3D0102EB6EB0}" name="Production volumes"/>
    <tableColumn id="18" xr3:uid="{29A13810-4A52-4914-9C79-73465CAAEB80}" name="Manufacturing lead time"/>
    <tableColumn id="19" xr3:uid="{A92DC09F-DA17-4C43-A235-ADC3A0D1C4F5}" name="Manufacturing costs" dataDxfId="2"/>
    <tableColumn id="20" xr3:uid="{EC54CE10-CC01-4C55-AB75-C7B7CFCF675D}" name="Inspection results"/>
    <tableColumn id="21" xr3:uid="{8A28DABA-FD33-491D-9332-C9759654D696}" name="Defect rates" dataDxfId="1"/>
    <tableColumn id="22" xr3:uid="{9B1CA156-B04A-4C4F-97D2-263B313A8BAA}" name="Transportation modes"/>
    <tableColumn id="23" xr3:uid="{BB71320E-1E1F-413A-9690-57EC28099BA0}" name="Routes"/>
    <tableColumn id="24" xr3:uid="{59E45843-57ED-4087-8CD8-EEEE89B8F563}" name="Co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4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5870-8463-4A9A-A615-75E0A071F7F2}">
  <dimension ref="A1:M26"/>
  <sheetViews>
    <sheetView showGridLines="0" topLeftCell="A3" zoomScaleNormal="100" workbookViewId="0">
      <selection activeCell="O10" sqref="O10"/>
    </sheetView>
  </sheetViews>
  <sheetFormatPr defaultRowHeight="15" x14ac:dyDescent="0.25"/>
  <sheetData>
    <row r="1" spans="1:13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1" x14ac:dyDescent="0.35">
      <c r="A2" s="16"/>
      <c r="B2" s="16" t="s">
        <v>164</v>
      </c>
      <c r="C2" s="16" t="s">
        <v>165</v>
      </c>
      <c r="D2" s="16" t="s">
        <v>165</v>
      </c>
      <c r="E2" s="17" t="s">
        <v>174</v>
      </c>
      <c r="F2" s="21" t="s">
        <v>163</v>
      </c>
      <c r="G2" s="21"/>
      <c r="H2" s="21"/>
      <c r="I2" s="21"/>
      <c r="J2" s="16"/>
      <c r="K2" s="16"/>
      <c r="L2" s="16"/>
      <c r="M2" s="16"/>
    </row>
    <row r="3" spans="1:13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9"/>
      <c r="B4" s="18"/>
      <c r="C4" s="18"/>
      <c r="D4" s="18"/>
      <c r="E4" s="18"/>
      <c r="F4" s="18"/>
    </row>
    <row r="5" spans="1:13" x14ac:dyDescent="0.25">
      <c r="A5" s="18"/>
      <c r="B5" s="18"/>
      <c r="C5" s="18"/>
      <c r="D5" s="18"/>
      <c r="E5" s="18"/>
      <c r="F5" s="18"/>
    </row>
    <row r="6" spans="1:13" x14ac:dyDescent="0.25">
      <c r="A6" s="18"/>
      <c r="B6" s="18"/>
      <c r="C6" s="18"/>
      <c r="D6" s="18"/>
      <c r="E6" s="18"/>
      <c r="F6" s="18"/>
    </row>
    <row r="7" spans="1:13" x14ac:dyDescent="0.25">
      <c r="A7" s="18"/>
      <c r="B7" s="18"/>
      <c r="C7" s="18"/>
      <c r="D7" s="18"/>
      <c r="E7" s="18"/>
      <c r="F7" s="18"/>
    </row>
    <row r="26" spans="1:1" x14ac:dyDescent="0.25">
      <c r="A26" t="e" cm="1">
        <f t="array" ref="A26">'AVERAGE DEFECT RATE'!A13A</f>
        <v>#NAME?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CD46-9D3D-409A-8C55-00539053711F}">
  <dimension ref="A1:X101"/>
  <sheetViews>
    <sheetView topLeftCell="N80" workbookViewId="0">
      <selection activeCell="D17" sqref="A2:X101"/>
    </sheetView>
  </sheetViews>
  <sheetFormatPr defaultRowHeight="15" x14ac:dyDescent="0.25"/>
  <cols>
    <col min="1" max="1" width="14.5703125" customWidth="1"/>
    <col min="2" max="2" width="6.7109375" customWidth="1"/>
    <col min="3" max="3" width="7.7109375" customWidth="1"/>
    <col min="4" max="4" width="13" customWidth="1"/>
    <col min="5" max="5" width="25.42578125" customWidth="1"/>
    <col min="6" max="6" width="20.7109375" customWidth="1"/>
    <col min="7" max="7" width="25.28515625" customWidth="1"/>
    <col min="8" max="8" width="14" customWidth="1"/>
    <col min="9" max="9" width="13" customWidth="1"/>
    <col min="10" max="10" width="17.85546875" customWidth="1"/>
    <col min="11" max="11" width="16.5703125" customWidth="1"/>
    <col min="12" max="12" width="18.28515625" customWidth="1"/>
    <col min="13" max="13" width="16.28515625" customWidth="1"/>
    <col min="14" max="14" width="16.140625" customWidth="1"/>
    <col min="15" max="15" width="10.85546875" customWidth="1"/>
    <col min="16" max="16" width="12" customWidth="1"/>
    <col min="17" max="17" width="21.140625" customWidth="1"/>
    <col min="18" max="18" width="24.85546875" customWidth="1"/>
    <col min="19" max="19" width="21.28515625" customWidth="1"/>
    <col min="20" max="20" width="19.42578125" customWidth="1"/>
    <col min="21" max="21" width="14.28515625" customWidth="1"/>
    <col min="22" max="22" width="22.85546875" customWidth="1"/>
    <col min="23" max="23" width="9.5703125" customWidth="1"/>
    <col min="24" max="24" width="8.42578125" customWidth="1"/>
  </cols>
  <sheetData>
    <row r="1" spans="1:24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</row>
    <row r="2" spans="1:24" x14ac:dyDescent="0.25">
      <c r="A2" t="s">
        <v>0</v>
      </c>
      <c r="B2" t="s">
        <v>1</v>
      </c>
      <c r="C2" s="13">
        <v>69.808005542115694</v>
      </c>
      <c r="D2">
        <v>55</v>
      </c>
      <c r="E2">
        <v>802</v>
      </c>
      <c r="F2" s="13">
        <v>8661.9967923923796</v>
      </c>
      <c r="G2" t="s">
        <v>2</v>
      </c>
      <c r="H2">
        <v>58</v>
      </c>
      <c r="I2">
        <v>7</v>
      </c>
      <c r="J2">
        <v>96</v>
      </c>
      <c r="K2">
        <v>4</v>
      </c>
      <c r="L2" t="s">
        <v>3</v>
      </c>
      <c r="M2" s="13">
        <v>2.9565721394308002</v>
      </c>
      <c r="N2" t="s">
        <v>4</v>
      </c>
      <c r="O2" t="s">
        <v>5</v>
      </c>
      <c r="P2">
        <v>29</v>
      </c>
      <c r="Q2">
        <v>215</v>
      </c>
      <c r="R2">
        <v>29</v>
      </c>
      <c r="S2" s="13">
        <v>46.279879240508301</v>
      </c>
      <c r="T2" t="s">
        <v>6</v>
      </c>
      <c r="U2" s="12">
        <v>0.226410360849925</v>
      </c>
      <c r="V2" t="s">
        <v>7</v>
      </c>
      <c r="W2" t="s">
        <v>8</v>
      </c>
      <c r="X2" s="13">
        <v>187.75207545920301</v>
      </c>
    </row>
    <row r="3" spans="1:24" x14ac:dyDescent="0.25">
      <c r="A3" t="s">
        <v>9</v>
      </c>
      <c r="B3" t="s">
        <v>10</v>
      </c>
      <c r="C3" s="13">
        <v>14.8435232750843</v>
      </c>
      <c r="D3">
        <v>95</v>
      </c>
      <c r="E3">
        <v>736</v>
      </c>
      <c r="F3" s="13">
        <v>7460.9000654458396</v>
      </c>
      <c r="G3" t="s">
        <v>11</v>
      </c>
      <c r="H3">
        <v>53</v>
      </c>
      <c r="I3">
        <v>30</v>
      </c>
      <c r="J3">
        <v>37</v>
      </c>
      <c r="K3">
        <v>2</v>
      </c>
      <c r="L3" t="s">
        <v>12</v>
      </c>
      <c r="M3" s="13">
        <v>9.7165747714313095</v>
      </c>
      <c r="N3" t="s">
        <v>4</v>
      </c>
      <c r="O3" t="s">
        <v>5</v>
      </c>
      <c r="P3">
        <v>23</v>
      </c>
      <c r="Q3">
        <v>517</v>
      </c>
      <c r="R3">
        <v>30</v>
      </c>
      <c r="S3" s="13">
        <v>33.616768953730002</v>
      </c>
      <c r="T3" t="s">
        <v>6</v>
      </c>
      <c r="U3" s="12">
        <v>4.8540680263886999</v>
      </c>
      <c r="V3" t="s">
        <v>7</v>
      </c>
      <c r="W3" t="s">
        <v>8</v>
      </c>
      <c r="X3" s="13">
        <v>503.06557914966902</v>
      </c>
    </row>
    <row r="4" spans="1:24" x14ac:dyDescent="0.25">
      <c r="A4" t="s">
        <v>0</v>
      </c>
      <c r="B4" t="s">
        <v>13</v>
      </c>
      <c r="C4" s="13">
        <v>11.319683293090501</v>
      </c>
      <c r="D4">
        <v>34</v>
      </c>
      <c r="E4">
        <v>8</v>
      </c>
      <c r="F4" s="13">
        <v>9577.7496258687297</v>
      </c>
      <c r="G4" t="s">
        <v>14</v>
      </c>
      <c r="H4">
        <v>1</v>
      </c>
      <c r="I4">
        <v>10</v>
      </c>
      <c r="J4">
        <v>88</v>
      </c>
      <c r="K4">
        <v>2</v>
      </c>
      <c r="L4" t="s">
        <v>3</v>
      </c>
      <c r="M4" s="13">
        <v>8.0544792617321495</v>
      </c>
      <c r="N4" t="s">
        <v>15</v>
      </c>
      <c r="O4" t="s">
        <v>5</v>
      </c>
      <c r="P4">
        <v>12</v>
      </c>
      <c r="Q4">
        <v>971</v>
      </c>
      <c r="R4">
        <v>27</v>
      </c>
      <c r="S4" s="13">
        <v>30.6880193482842</v>
      </c>
      <c r="T4" t="s">
        <v>6</v>
      </c>
      <c r="U4" s="12">
        <v>4.5805926191992201</v>
      </c>
      <c r="V4" t="s">
        <v>16</v>
      </c>
      <c r="W4" t="s">
        <v>17</v>
      </c>
      <c r="X4" s="13">
        <v>141.920281771519</v>
      </c>
    </row>
    <row r="5" spans="1:24" x14ac:dyDescent="0.25">
      <c r="A5" t="s">
        <v>9</v>
      </c>
      <c r="B5" t="s">
        <v>18</v>
      </c>
      <c r="C5" s="13">
        <v>61.1633430164377</v>
      </c>
      <c r="D5">
        <v>68</v>
      </c>
      <c r="E5">
        <v>83</v>
      </c>
      <c r="F5" s="13">
        <v>7766.8364256852301</v>
      </c>
      <c r="G5" t="s">
        <v>2</v>
      </c>
      <c r="H5">
        <v>23</v>
      </c>
      <c r="I5">
        <v>13</v>
      </c>
      <c r="J5">
        <v>59</v>
      </c>
      <c r="K5">
        <v>6</v>
      </c>
      <c r="L5" t="s">
        <v>19</v>
      </c>
      <c r="M5" s="13">
        <v>1.7295685635434199</v>
      </c>
      <c r="N5" t="s">
        <v>20</v>
      </c>
      <c r="O5" t="s">
        <v>21</v>
      </c>
      <c r="P5">
        <v>24</v>
      </c>
      <c r="Q5">
        <v>937</v>
      </c>
      <c r="R5">
        <v>18</v>
      </c>
      <c r="S5" s="13">
        <v>35.624741397125</v>
      </c>
      <c r="T5" t="s">
        <v>22</v>
      </c>
      <c r="U5" s="12">
        <v>4.7466486206477496</v>
      </c>
      <c r="V5" t="s">
        <v>23</v>
      </c>
      <c r="W5" t="s">
        <v>24</v>
      </c>
      <c r="X5" s="13">
        <v>254.776159219286</v>
      </c>
    </row>
    <row r="6" spans="1:24" x14ac:dyDescent="0.25">
      <c r="A6" t="s">
        <v>9</v>
      </c>
      <c r="B6" t="s">
        <v>25</v>
      </c>
      <c r="C6" s="13">
        <v>4.8054960363458896</v>
      </c>
      <c r="D6">
        <v>26</v>
      </c>
      <c r="E6">
        <v>871</v>
      </c>
      <c r="F6" s="13">
        <v>2686.50515156744</v>
      </c>
      <c r="G6" t="s">
        <v>2</v>
      </c>
      <c r="H6">
        <v>5</v>
      </c>
      <c r="I6">
        <v>3</v>
      </c>
      <c r="J6">
        <v>56</v>
      </c>
      <c r="K6">
        <v>8</v>
      </c>
      <c r="L6" t="s">
        <v>12</v>
      </c>
      <c r="M6" s="13">
        <v>3.8905479158706702</v>
      </c>
      <c r="N6" t="s">
        <v>15</v>
      </c>
      <c r="O6" t="s">
        <v>26</v>
      </c>
      <c r="P6">
        <v>5</v>
      </c>
      <c r="Q6">
        <v>414</v>
      </c>
      <c r="R6">
        <v>3</v>
      </c>
      <c r="S6" s="13">
        <v>92.065160598712794</v>
      </c>
      <c r="T6" t="s">
        <v>22</v>
      </c>
      <c r="U6" s="12">
        <v>3.1455795228330001</v>
      </c>
      <c r="V6" t="s">
        <v>16</v>
      </c>
      <c r="W6" t="s">
        <v>24</v>
      </c>
      <c r="X6" s="13">
        <v>923.44063171192204</v>
      </c>
    </row>
    <row r="7" spans="1:24" x14ac:dyDescent="0.25">
      <c r="A7" t="s">
        <v>0</v>
      </c>
      <c r="B7" t="s">
        <v>27</v>
      </c>
      <c r="C7" s="13">
        <v>1.6999760138659299</v>
      </c>
      <c r="D7">
        <v>87</v>
      </c>
      <c r="E7">
        <v>147</v>
      </c>
      <c r="F7" s="13">
        <v>2828.3487459757498</v>
      </c>
      <c r="G7" t="s">
        <v>2</v>
      </c>
      <c r="H7">
        <v>90</v>
      </c>
      <c r="I7">
        <v>27</v>
      </c>
      <c r="J7">
        <v>66</v>
      </c>
      <c r="K7">
        <v>3</v>
      </c>
      <c r="L7" t="s">
        <v>3</v>
      </c>
      <c r="M7" s="13">
        <v>4.4440988643822896</v>
      </c>
      <c r="N7" t="s">
        <v>28</v>
      </c>
      <c r="O7" t="s">
        <v>29</v>
      </c>
      <c r="P7">
        <v>10</v>
      </c>
      <c r="Q7">
        <v>104</v>
      </c>
      <c r="R7">
        <v>17</v>
      </c>
      <c r="S7" s="13">
        <v>56.766475557431797</v>
      </c>
      <c r="T7" t="s">
        <v>22</v>
      </c>
      <c r="U7" s="12">
        <v>2.7791935115711599</v>
      </c>
      <c r="V7" t="s">
        <v>7</v>
      </c>
      <c r="W7" t="s">
        <v>24</v>
      </c>
      <c r="X7" s="13">
        <v>235.461236735537</v>
      </c>
    </row>
    <row r="8" spans="1:24" x14ac:dyDescent="0.25">
      <c r="A8" t="s">
        <v>9</v>
      </c>
      <c r="B8" t="s">
        <v>30</v>
      </c>
      <c r="C8" s="13">
        <v>4.0783328631079403</v>
      </c>
      <c r="D8">
        <v>48</v>
      </c>
      <c r="E8">
        <v>65</v>
      </c>
      <c r="F8" s="13">
        <v>7823.4765595317303</v>
      </c>
      <c r="G8" t="s">
        <v>31</v>
      </c>
      <c r="H8">
        <v>11</v>
      </c>
      <c r="I8">
        <v>15</v>
      </c>
      <c r="J8">
        <v>58</v>
      </c>
      <c r="K8">
        <v>8</v>
      </c>
      <c r="L8" t="s">
        <v>19</v>
      </c>
      <c r="M8" s="13">
        <v>3.8807633029519999</v>
      </c>
      <c r="N8" t="s">
        <v>4</v>
      </c>
      <c r="O8" t="s">
        <v>21</v>
      </c>
      <c r="P8">
        <v>14</v>
      </c>
      <c r="Q8">
        <v>314</v>
      </c>
      <c r="R8">
        <v>24</v>
      </c>
      <c r="S8" s="13">
        <v>1.0850685695870601</v>
      </c>
      <c r="T8" t="s">
        <v>6</v>
      </c>
      <c r="U8" s="12">
        <v>1.0009106193041299</v>
      </c>
      <c r="V8" t="s">
        <v>32</v>
      </c>
      <c r="W8" t="s">
        <v>24</v>
      </c>
      <c r="X8" s="13">
        <v>134.36909686103101</v>
      </c>
    </row>
    <row r="9" spans="1:24" x14ac:dyDescent="0.25">
      <c r="A9" t="s">
        <v>33</v>
      </c>
      <c r="B9" t="s">
        <v>34</v>
      </c>
      <c r="C9" s="13">
        <v>42.958384382459997</v>
      </c>
      <c r="D9">
        <v>59</v>
      </c>
      <c r="E9">
        <v>426</v>
      </c>
      <c r="F9" s="13">
        <v>8496.1038130898305</v>
      </c>
      <c r="G9" t="s">
        <v>11</v>
      </c>
      <c r="H9">
        <v>93</v>
      </c>
      <c r="I9">
        <v>17</v>
      </c>
      <c r="J9">
        <v>11</v>
      </c>
      <c r="K9">
        <v>1</v>
      </c>
      <c r="L9" t="s">
        <v>3</v>
      </c>
      <c r="M9" s="13">
        <v>2.3483387844177801</v>
      </c>
      <c r="N9" t="s">
        <v>28</v>
      </c>
      <c r="O9" t="s">
        <v>29</v>
      </c>
      <c r="P9">
        <v>22</v>
      </c>
      <c r="Q9">
        <v>564</v>
      </c>
      <c r="R9">
        <v>1</v>
      </c>
      <c r="S9" s="13">
        <v>99.466108603599096</v>
      </c>
      <c r="T9" t="s">
        <v>22</v>
      </c>
      <c r="U9" s="12">
        <v>0.39817718685065001</v>
      </c>
      <c r="V9" t="s">
        <v>7</v>
      </c>
      <c r="W9" t="s">
        <v>17</v>
      </c>
      <c r="X9" s="13">
        <v>802.05631181755803</v>
      </c>
    </row>
    <row r="10" spans="1:24" x14ac:dyDescent="0.25">
      <c r="A10" t="s">
        <v>33</v>
      </c>
      <c r="B10" t="s">
        <v>35</v>
      </c>
      <c r="C10" s="13">
        <v>68.717596748527299</v>
      </c>
      <c r="D10">
        <v>78</v>
      </c>
      <c r="E10">
        <v>150</v>
      </c>
      <c r="F10" s="13">
        <v>7517.3632106311197</v>
      </c>
      <c r="G10" t="s">
        <v>11</v>
      </c>
      <c r="H10">
        <v>5</v>
      </c>
      <c r="I10">
        <v>10</v>
      </c>
      <c r="J10">
        <v>15</v>
      </c>
      <c r="K10">
        <v>7</v>
      </c>
      <c r="L10" t="s">
        <v>19</v>
      </c>
      <c r="M10" s="13">
        <v>3.4047338570830199</v>
      </c>
      <c r="N10" t="s">
        <v>28</v>
      </c>
      <c r="O10" t="s">
        <v>5</v>
      </c>
      <c r="P10">
        <v>13</v>
      </c>
      <c r="Q10">
        <v>769</v>
      </c>
      <c r="R10">
        <v>8</v>
      </c>
      <c r="S10" s="13">
        <v>11.423027139565599</v>
      </c>
      <c r="T10" t="s">
        <v>6</v>
      </c>
      <c r="U10" s="12">
        <v>2.7098626911099601</v>
      </c>
      <c r="V10" t="s">
        <v>32</v>
      </c>
      <c r="W10" t="s">
        <v>8</v>
      </c>
      <c r="X10" s="13">
        <v>505.55713422546398</v>
      </c>
    </row>
    <row r="11" spans="1:24" x14ac:dyDescent="0.25">
      <c r="A11" t="s">
        <v>9</v>
      </c>
      <c r="B11" t="s">
        <v>36</v>
      </c>
      <c r="C11" s="13">
        <v>64.0157329412785</v>
      </c>
      <c r="D11">
        <v>35</v>
      </c>
      <c r="E11">
        <v>980</v>
      </c>
      <c r="F11" s="13">
        <v>4971.1459875855498</v>
      </c>
      <c r="G11" t="s">
        <v>14</v>
      </c>
      <c r="H11">
        <v>14</v>
      </c>
      <c r="I11">
        <v>27</v>
      </c>
      <c r="J11">
        <v>83</v>
      </c>
      <c r="K11">
        <v>1</v>
      </c>
      <c r="L11" t="s">
        <v>12</v>
      </c>
      <c r="M11" s="13">
        <v>7.1666452910482104</v>
      </c>
      <c r="N11" t="s">
        <v>37</v>
      </c>
      <c r="O11" t="s">
        <v>38</v>
      </c>
      <c r="P11">
        <v>29</v>
      </c>
      <c r="Q11">
        <v>963</v>
      </c>
      <c r="R11">
        <v>23</v>
      </c>
      <c r="S11" s="13">
        <v>47.957601634951502</v>
      </c>
      <c r="T11" t="s">
        <v>6</v>
      </c>
      <c r="U11" s="12">
        <v>3.8446144787675798</v>
      </c>
      <c r="V11" t="s">
        <v>23</v>
      </c>
      <c r="W11" t="s">
        <v>8</v>
      </c>
      <c r="X11" s="13">
        <v>995.92946149864099</v>
      </c>
    </row>
    <row r="12" spans="1:24" x14ac:dyDescent="0.25">
      <c r="A12" t="s">
        <v>9</v>
      </c>
      <c r="B12" t="s">
        <v>39</v>
      </c>
      <c r="C12" s="13">
        <v>15.707795681912099</v>
      </c>
      <c r="D12">
        <v>11</v>
      </c>
      <c r="E12">
        <v>996</v>
      </c>
      <c r="F12" s="13">
        <v>2330.9658020919401</v>
      </c>
      <c r="G12" t="s">
        <v>2</v>
      </c>
      <c r="H12">
        <v>51</v>
      </c>
      <c r="I12">
        <v>13</v>
      </c>
      <c r="J12">
        <v>80</v>
      </c>
      <c r="K12">
        <v>2</v>
      </c>
      <c r="L12" t="s">
        <v>19</v>
      </c>
      <c r="M12" s="13">
        <v>8.6732112112786108</v>
      </c>
      <c r="N12" t="s">
        <v>20</v>
      </c>
      <c r="O12" t="s">
        <v>21</v>
      </c>
      <c r="P12">
        <v>18</v>
      </c>
      <c r="Q12">
        <v>830</v>
      </c>
      <c r="R12">
        <v>5</v>
      </c>
      <c r="S12" s="13">
        <v>96.527352785310896</v>
      </c>
      <c r="T12" t="s">
        <v>40</v>
      </c>
      <c r="U12" s="12">
        <v>1.72731392835594</v>
      </c>
      <c r="V12" t="s">
        <v>7</v>
      </c>
      <c r="W12" t="s">
        <v>8</v>
      </c>
      <c r="X12" s="13">
        <v>806.10317770292295</v>
      </c>
    </row>
    <row r="13" spans="1:24" x14ac:dyDescent="0.25">
      <c r="A13" t="s">
        <v>9</v>
      </c>
      <c r="B13" t="s">
        <v>41</v>
      </c>
      <c r="C13" s="13">
        <v>90.635459982288594</v>
      </c>
      <c r="D13">
        <v>95</v>
      </c>
      <c r="E13">
        <v>960</v>
      </c>
      <c r="F13" s="13">
        <v>6099.9441155814502</v>
      </c>
      <c r="G13" t="s">
        <v>11</v>
      </c>
      <c r="H13">
        <v>46</v>
      </c>
      <c r="I13">
        <v>23</v>
      </c>
      <c r="J13">
        <v>60</v>
      </c>
      <c r="K13">
        <v>1</v>
      </c>
      <c r="L13" t="s">
        <v>12</v>
      </c>
      <c r="M13" s="13">
        <v>4.5239431243166601</v>
      </c>
      <c r="N13" t="s">
        <v>37</v>
      </c>
      <c r="O13" t="s">
        <v>21</v>
      </c>
      <c r="P13">
        <v>28</v>
      </c>
      <c r="Q13">
        <v>362</v>
      </c>
      <c r="R13">
        <v>11</v>
      </c>
      <c r="S13" s="13">
        <v>27.5923630866636</v>
      </c>
      <c r="T13" t="s">
        <v>6</v>
      </c>
      <c r="U13" s="12">
        <v>2.1169821372994301E-2</v>
      </c>
      <c r="V13" t="s">
        <v>16</v>
      </c>
      <c r="W13" t="s">
        <v>24</v>
      </c>
      <c r="X13" s="13">
        <v>126.72303340940699</v>
      </c>
    </row>
    <row r="14" spans="1:24" x14ac:dyDescent="0.25">
      <c r="A14" t="s">
        <v>0</v>
      </c>
      <c r="B14" t="s">
        <v>42</v>
      </c>
      <c r="C14" s="13">
        <v>71.213389075359999</v>
      </c>
      <c r="D14">
        <v>41</v>
      </c>
      <c r="E14">
        <v>336</v>
      </c>
      <c r="F14" s="13">
        <v>2873.74144602144</v>
      </c>
      <c r="G14" t="s">
        <v>14</v>
      </c>
      <c r="H14">
        <v>100</v>
      </c>
      <c r="I14">
        <v>30</v>
      </c>
      <c r="J14">
        <v>85</v>
      </c>
      <c r="K14">
        <v>4</v>
      </c>
      <c r="L14" t="s">
        <v>12</v>
      </c>
      <c r="M14" s="13">
        <v>1.32527401018452</v>
      </c>
      <c r="N14" t="s">
        <v>28</v>
      </c>
      <c r="O14" t="s">
        <v>21</v>
      </c>
      <c r="P14">
        <v>3</v>
      </c>
      <c r="Q14">
        <v>563</v>
      </c>
      <c r="R14">
        <v>3</v>
      </c>
      <c r="S14" s="13">
        <v>32.321286213424003</v>
      </c>
      <c r="T14" t="s">
        <v>22</v>
      </c>
      <c r="U14" s="12">
        <v>2.1612537475559099</v>
      </c>
      <c r="V14" t="s">
        <v>7</v>
      </c>
      <c r="W14" t="s">
        <v>8</v>
      </c>
      <c r="X14" s="13">
        <v>402.96878907376998</v>
      </c>
    </row>
    <row r="15" spans="1:24" x14ac:dyDescent="0.25">
      <c r="A15" t="s">
        <v>9</v>
      </c>
      <c r="B15" t="s">
        <v>43</v>
      </c>
      <c r="C15" s="13">
        <v>16.160393317379899</v>
      </c>
      <c r="D15">
        <v>5</v>
      </c>
      <c r="E15">
        <v>249</v>
      </c>
      <c r="F15" s="13">
        <v>4052.7384162378598</v>
      </c>
      <c r="G15" t="s">
        <v>31</v>
      </c>
      <c r="H15">
        <v>80</v>
      </c>
      <c r="I15">
        <v>8</v>
      </c>
      <c r="J15">
        <v>48</v>
      </c>
      <c r="K15">
        <v>9</v>
      </c>
      <c r="L15" t="s">
        <v>12</v>
      </c>
      <c r="M15" s="13">
        <v>9.5372830611083295</v>
      </c>
      <c r="N15" t="s">
        <v>20</v>
      </c>
      <c r="O15" t="s">
        <v>29</v>
      </c>
      <c r="P15">
        <v>23</v>
      </c>
      <c r="Q15">
        <v>173</v>
      </c>
      <c r="R15">
        <v>10</v>
      </c>
      <c r="S15" s="13">
        <v>97.829050110173199</v>
      </c>
      <c r="T15" t="s">
        <v>6</v>
      </c>
      <c r="U15" s="12">
        <v>1.63107423007153</v>
      </c>
      <c r="V15" t="s">
        <v>7</v>
      </c>
      <c r="W15" t="s">
        <v>8</v>
      </c>
      <c r="X15" s="13">
        <v>547.24100516096803</v>
      </c>
    </row>
    <row r="16" spans="1:24" x14ac:dyDescent="0.25">
      <c r="A16" t="s">
        <v>9</v>
      </c>
      <c r="B16" t="s">
        <v>44</v>
      </c>
      <c r="C16" s="13">
        <v>99.171328638624104</v>
      </c>
      <c r="D16">
        <v>26</v>
      </c>
      <c r="E16">
        <v>562</v>
      </c>
      <c r="F16" s="13">
        <v>8653.5709264697998</v>
      </c>
      <c r="G16" t="s">
        <v>2</v>
      </c>
      <c r="H16">
        <v>54</v>
      </c>
      <c r="I16">
        <v>29</v>
      </c>
      <c r="J16">
        <v>78</v>
      </c>
      <c r="K16">
        <v>5</v>
      </c>
      <c r="L16" t="s">
        <v>3</v>
      </c>
      <c r="M16" s="13">
        <v>2.0397701894493299</v>
      </c>
      <c r="N16" t="s">
        <v>15</v>
      </c>
      <c r="O16" t="s">
        <v>21</v>
      </c>
      <c r="P16">
        <v>25</v>
      </c>
      <c r="Q16">
        <v>558</v>
      </c>
      <c r="R16">
        <v>14</v>
      </c>
      <c r="S16" s="13">
        <v>5.7914366298629796</v>
      </c>
      <c r="T16" t="s">
        <v>6</v>
      </c>
      <c r="U16" s="12">
        <v>0.100682851565093</v>
      </c>
      <c r="V16" t="s">
        <v>16</v>
      </c>
      <c r="W16" t="s">
        <v>8</v>
      </c>
      <c r="X16" s="13">
        <v>929.23528996088896</v>
      </c>
    </row>
    <row r="17" spans="1:24" x14ac:dyDescent="0.25">
      <c r="A17" t="s">
        <v>9</v>
      </c>
      <c r="B17" t="s">
        <v>45</v>
      </c>
      <c r="C17" s="13">
        <v>36.989244928626903</v>
      </c>
      <c r="D17">
        <v>94</v>
      </c>
      <c r="E17">
        <v>469</v>
      </c>
      <c r="F17" s="13">
        <v>5442.0867853976697</v>
      </c>
      <c r="G17" t="s">
        <v>2</v>
      </c>
      <c r="H17">
        <v>9</v>
      </c>
      <c r="I17">
        <v>8</v>
      </c>
      <c r="J17">
        <v>69</v>
      </c>
      <c r="K17">
        <v>7</v>
      </c>
      <c r="L17" t="s">
        <v>3</v>
      </c>
      <c r="M17" s="13">
        <v>2.4220397232752</v>
      </c>
      <c r="N17" t="s">
        <v>15</v>
      </c>
      <c r="O17" t="s">
        <v>29</v>
      </c>
      <c r="P17">
        <v>14</v>
      </c>
      <c r="Q17">
        <v>580</v>
      </c>
      <c r="R17">
        <v>7</v>
      </c>
      <c r="S17" s="13">
        <v>97.121281751474299</v>
      </c>
      <c r="T17" t="s">
        <v>40</v>
      </c>
      <c r="U17" s="12">
        <v>2.2644057611985402</v>
      </c>
      <c r="V17" t="s">
        <v>32</v>
      </c>
      <c r="W17" t="s">
        <v>8</v>
      </c>
      <c r="X17" s="13">
        <v>127.861800001625</v>
      </c>
    </row>
    <row r="18" spans="1:24" x14ac:dyDescent="0.25">
      <c r="A18" t="s">
        <v>9</v>
      </c>
      <c r="B18" t="s">
        <v>46</v>
      </c>
      <c r="C18" s="13">
        <v>7.5471721097912701</v>
      </c>
      <c r="D18">
        <v>74</v>
      </c>
      <c r="E18">
        <v>280</v>
      </c>
      <c r="F18" s="13">
        <v>6453.7979681762799</v>
      </c>
      <c r="G18" t="s">
        <v>11</v>
      </c>
      <c r="H18">
        <v>2</v>
      </c>
      <c r="I18">
        <v>5</v>
      </c>
      <c r="J18">
        <v>78</v>
      </c>
      <c r="K18">
        <v>1</v>
      </c>
      <c r="L18" t="s">
        <v>3</v>
      </c>
      <c r="M18" s="13">
        <v>4.1913245857054999</v>
      </c>
      <c r="N18" t="s">
        <v>15</v>
      </c>
      <c r="O18" t="s">
        <v>29</v>
      </c>
      <c r="P18">
        <v>3</v>
      </c>
      <c r="Q18">
        <v>399</v>
      </c>
      <c r="R18">
        <v>21</v>
      </c>
      <c r="S18" s="13">
        <v>77.106342497849994</v>
      </c>
      <c r="T18" t="s">
        <v>40</v>
      </c>
      <c r="U18" s="12">
        <v>1.01256308925804</v>
      </c>
      <c r="V18" t="s">
        <v>16</v>
      </c>
      <c r="W18" t="s">
        <v>24</v>
      </c>
      <c r="X18" s="13">
        <v>865.52577977123997</v>
      </c>
    </row>
    <row r="19" spans="1:24" x14ac:dyDescent="0.25">
      <c r="A19" t="s">
        <v>33</v>
      </c>
      <c r="B19" t="s">
        <v>47</v>
      </c>
      <c r="C19" s="13">
        <v>81.462534369237005</v>
      </c>
      <c r="D19">
        <v>82</v>
      </c>
      <c r="E19">
        <v>126</v>
      </c>
      <c r="F19" s="13">
        <v>2629.39643484526</v>
      </c>
      <c r="G19" t="s">
        <v>11</v>
      </c>
      <c r="H19">
        <v>45</v>
      </c>
      <c r="I19">
        <v>17</v>
      </c>
      <c r="J19">
        <v>85</v>
      </c>
      <c r="K19">
        <v>9</v>
      </c>
      <c r="L19" t="s">
        <v>19</v>
      </c>
      <c r="M19" s="13">
        <v>3.5854189582323399</v>
      </c>
      <c r="N19" t="s">
        <v>15</v>
      </c>
      <c r="O19" t="s">
        <v>38</v>
      </c>
      <c r="P19">
        <v>7</v>
      </c>
      <c r="Q19">
        <v>453</v>
      </c>
      <c r="R19">
        <v>16</v>
      </c>
      <c r="S19" s="13">
        <v>47.679680368355299</v>
      </c>
      <c r="T19" t="s">
        <v>22</v>
      </c>
      <c r="U19" s="12">
        <v>0.102020754918176</v>
      </c>
      <c r="V19" t="s">
        <v>16</v>
      </c>
      <c r="W19" t="s">
        <v>17</v>
      </c>
      <c r="X19" s="13">
        <v>670.93439079241</v>
      </c>
    </row>
    <row r="20" spans="1:24" x14ac:dyDescent="0.25">
      <c r="A20" t="s">
        <v>0</v>
      </c>
      <c r="B20" t="s">
        <v>48</v>
      </c>
      <c r="C20" s="13">
        <v>36.4436277704609</v>
      </c>
      <c r="D20">
        <v>23</v>
      </c>
      <c r="E20">
        <v>620</v>
      </c>
      <c r="F20" s="13">
        <v>9364.6735050761708</v>
      </c>
      <c r="G20" t="s">
        <v>14</v>
      </c>
      <c r="H20">
        <v>10</v>
      </c>
      <c r="I20">
        <v>10</v>
      </c>
      <c r="J20">
        <v>46</v>
      </c>
      <c r="K20">
        <v>8</v>
      </c>
      <c r="L20" t="s">
        <v>19</v>
      </c>
      <c r="M20" s="13">
        <v>4.3392247141107001</v>
      </c>
      <c r="N20" t="s">
        <v>37</v>
      </c>
      <c r="O20" t="s">
        <v>21</v>
      </c>
      <c r="P20">
        <v>18</v>
      </c>
      <c r="Q20">
        <v>374</v>
      </c>
      <c r="R20">
        <v>17</v>
      </c>
      <c r="S20" s="13">
        <v>27.107980854843898</v>
      </c>
      <c r="T20" t="s">
        <v>6</v>
      </c>
      <c r="U20" s="12">
        <v>2.2319391107292601</v>
      </c>
      <c r="V20" t="s">
        <v>32</v>
      </c>
      <c r="W20" t="s">
        <v>24</v>
      </c>
      <c r="X20" s="13">
        <v>593.48025872065102</v>
      </c>
    </row>
    <row r="21" spans="1:24" x14ac:dyDescent="0.25">
      <c r="A21" t="s">
        <v>9</v>
      </c>
      <c r="B21" t="s">
        <v>49</v>
      </c>
      <c r="C21" s="13">
        <v>51.123870087964697</v>
      </c>
      <c r="D21">
        <v>100</v>
      </c>
      <c r="E21">
        <v>187</v>
      </c>
      <c r="F21" s="13">
        <v>2553.4955849912099</v>
      </c>
      <c r="G21" t="s">
        <v>14</v>
      </c>
      <c r="H21">
        <v>48</v>
      </c>
      <c r="I21">
        <v>11</v>
      </c>
      <c r="J21">
        <v>94</v>
      </c>
      <c r="K21">
        <v>3</v>
      </c>
      <c r="L21" t="s">
        <v>12</v>
      </c>
      <c r="M21" s="13">
        <v>4.7426358828418698</v>
      </c>
      <c r="N21" t="s">
        <v>28</v>
      </c>
      <c r="O21" t="s">
        <v>38</v>
      </c>
      <c r="P21">
        <v>20</v>
      </c>
      <c r="Q21">
        <v>694</v>
      </c>
      <c r="R21">
        <v>16</v>
      </c>
      <c r="S21" s="13">
        <v>82.373320587990193</v>
      </c>
      <c r="T21" t="s">
        <v>22</v>
      </c>
      <c r="U21" s="12">
        <v>3.64645086541702</v>
      </c>
      <c r="V21" t="s">
        <v>7</v>
      </c>
      <c r="W21" t="s">
        <v>17</v>
      </c>
      <c r="X21" s="13">
        <v>477.30763109090299</v>
      </c>
    </row>
    <row r="22" spans="1:24" x14ac:dyDescent="0.25">
      <c r="A22" t="s">
        <v>9</v>
      </c>
      <c r="B22" t="s">
        <v>50</v>
      </c>
      <c r="C22" s="13">
        <v>96.341072439963298</v>
      </c>
      <c r="D22">
        <v>22</v>
      </c>
      <c r="E22">
        <v>320</v>
      </c>
      <c r="F22" s="13">
        <v>8128.0276968511898</v>
      </c>
      <c r="G22" t="s">
        <v>14</v>
      </c>
      <c r="H22">
        <v>27</v>
      </c>
      <c r="I22">
        <v>12</v>
      </c>
      <c r="J22">
        <v>68</v>
      </c>
      <c r="K22">
        <v>6</v>
      </c>
      <c r="L22" t="s">
        <v>12</v>
      </c>
      <c r="M22" s="13">
        <v>8.8783346509268402</v>
      </c>
      <c r="N22" t="s">
        <v>15</v>
      </c>
      <c r="O22" t="s">
        <v>38</v>
      </c>
      <c r="P22">
        <v>29</v>
      </c>
      <c r="Q22">
        <v>309</v>
      </c>
      <c r="R22">
        <v>6</v>
      </c>
      <c r="S22" s="13">
        <v>65.686259608488598</v>
      </c>
      <c r="T22" t="s">
        <v>40</v>
      </c>
      <c r="U22" s="12">
        <v>4.2314165735345304</v>
      </c>
      <c r="V22" t="s">
        <v>16</v>
      </c>
      <c r="W22" t="s">
        <v>8</v>
      </c>
      <c r="X22" s="13">
        <v>493.871215316205</v>
      </c>
    </row>
    <row r="23" spans="1:24" x14ac:dyDescent="0.25">
      <c r="A23" t="s">
        <v>33</v>
      </c>
      <c r="B23" t="s">
        <v>51</v>
      </c>
      <c r="C23" s="13">
        <v>84.893868984950799</v>
      </c>
      <c r="D23">
        <v>60</v>
      </c>
      <c r="E23">
        <v>601</v>
      </c>
      <c r="F23" s="13">
        <v>7087.0526963574302</v>
      </c>
      <c r="G23" t="s">
        <v>14</v>
      </c>
      <c r="H23">
        <v>69</v>
      </c>
      <c r="I23">
        <v>25</v>
      </c>
      <c r="J23">
        <v>7</v>
      </c>
      <c r="K23">
        <v>6</v>
      </c>
      <c r="L23" t="s">
        <v>3</v>
      </c>
      <c r="M23" s="13">
        <v>6.0378837692182898</v>
      </c>
      <c r="N23" t="s">
        <v>20</v>
      </c>
      <c r="O23" t="s">
        <v>38</v>
      </c>
      <c r="P23">
        <v>19</v>
      </c>
      <c r="Q23">
        <v>791</v>
      </c>
      <c r="R23">
        <v>4</v>
      </c>
      <c r="S23" s="13">
        <v>61.735728954160898</v>
      </c>
      <c r="T23" t="s">
        <v>6</v>
      </c>
      <c r="U23" s="12">
        <v>1.8607567631014899E-2</v>
      </c>
      <c r="V23" t="s">
        <v>16</v>
      </c>
      <c r="W23" t="s">
        <v>17</v>
      </c>
      <c r="X23" s="13">
        <v>523.36091472015801</v>
      </c>
    </row>
    <row r="24" spans="1:24" x14ac:dyDescent="0.25">
      <c r="A24" t="s">
        <v>0</v>
      </c>
      <c r="B24" t="s">
        <v>52</v>
      </c>
      <c r="C24" s="13">
        <v>27.679780886501899</v>
      </c>
      <c r="D24">
        <v>55</v>
      </c>
      <c r="E24">
        <v>884</v>
      </c>
      <c r="F24" s="13">
        <v>2390.8078665561702</v>
      </c>
      <c r="G24" t="s">
        <v>14</v>
      </c>
      <c r="H24">
        <v>71</v>
      </c>
      <c r="I24">
        <v>1</v>
      </c>
      <c r="J24">
        <v>63</v>
      </c>
      <c r="K24">
        <v>10</v>
      </c>
      <c r="L24" t="s">
        <v>12</v>
      </c>
      <c r="M24" s="13">
        <v>9.5676489209230393</v>
      </c>
      <c r="N24" t="s">
        <v>28</v>
      </c>
      <c r="O24" t="s">
        <v>21</v>
      </c>
      <c r="P24">
        <v>22</v>
      </c>
      <c r="Q24">
        <v>780</v>
      </c>
      <c r="R24">
        <v>28</v>
      </c>
      <c r="S24" s="13">
        <v>50.120839612977299</v>
      </c>
      <c r="T24" t="s">
        <v>22</v>
      </c>
      <c r="U24" s="12">
        <v>2.5912754732111098</v>
      </c>
      <c r="V24" t="s">
        <v>23</v>
      </c>
      <c r="W24" t="s">
        <v>17</v>
      </c>
      <c r="X24" s="13">
        <v>205.57199582694699</v>
      </c>
    </row>
    <row r="25" spans="1:24" x14ac:dyDescent="0.25">
      <c r="A25" t="s">
        <v>33</v>
      </c>
      <c r="B25" t="s">
        <v>53</v>
      </c>
      <c r="C25" s="13">
        <v>4.3243411858641601</v>
      </c>
      <c r="D25">
        <v>30</v>
      </c>
      <c r="E25">
        <v>391</v>
      </c>
      <c r="F25" s="13">
        <v>8858.3675710114803</v>
      </c>
      <c r="G25" t="s">
        <v>14</v>
      </c>
      <c r="H25">
        <v>84</v>
      </c>
      <c r="I25">
        <v>5</v>
      </c>
      <c r="J25">
        <v>29</v>
      </c>
      <c r="K25">
        <v>7</v>
      </c>
      <c r="L25" t="s">
        <v>12</v>
      </c>
      <c r="M25" s="13">
        <v>2.92485760114555</v>
      </c>
      <c r="N25" t="s">
        <v>20</v>
      </c>
      <c r="O25" t="s">
        <v>21</v>
      </c>
      <c r="P25">
        <v>11</v>
      </c>
      <c r="Q25">
        <v>568</v>
      </c>
      <c r="R25">
        <v>29</v>
      </c>
      <c r="S25" s="13">
        <v>98.6099572427038</v>
      </c>
      <c r="T25" t="s">
        <v>6</v>
      </c>
      <c r="U25" s="12">
        <v>1.3422915627227301</v>
      </c>
      <c r="V25" t="s">
        <v>23</v>
      </c>
      <c r="W25" t="s">
        <v>24</v>
      </c>
      <c r="X25" s="13">
        <v>196.329446112412</v>
      </c>
    </row>
    <row r="26" spans="1:24" x14ac:dyDescent="0.25">
      <c r="A26" t="s">
        <v>0</v>
      </c>
      <c r="B26" t="s">
        <v>54</v>
      </c>
      <c r="C26" s="13">
        <v>4.1563083593111001</v>
      </c>
      <c r="D26">
        <v>32</v>
      </c>
      <c r="E26">
        <v>209</v>
      </c>
      <c r="F26" s="13">
        <v>9049.0778609398894</v>
      </c>
      <c r="G26" t="s">
        <v>31</v>
      </c>
      <c r="H26">
        <v>4</v>
      </c>
      <c r="I26">
        <v>26</v>
      </c>
      <c r="J26">
        <v>2</v>
      </c>
      <c r="K26">
        <v>8</v>
      </c>
      <c r="L26" t="s">
        <v>19</v>
      </c>
      <c r="M26" s="13">
        <v>9.7412916892843597</v>
      </c>
      <c r="N26" t="s">
        <v>37</v>
      </c>
      <c r="O26" t="s">
        <v>29</v>
      </c>
      <c r="P26">
        <v>28</v>
      </c>
      <c r="Q26">
        <v>447</v>
      </c>
      <c r="R26">
        <v>3</v>
      </c>
      <c r="S26" s="13">
        <v>40.382359702924802</v>
      </c>
      <c r="T26" t="s">
        <v>6</v>
      </c>
      <c r="U26" s="12">
        <v>3.69131029262872</v>
      </c>
      <c r="V26" t="s">
        <v>16</v>
      </c>
      <c r="W26" t="s">
        <v>24</v>
      </c>
      <c r="X26" s="13">
        <v>758.72477260293795</v>
      </c>
    </row>
    <row r="27" spans="1:24" x14ac:dyDescent="0.25">
      <c r="A27" t="s">
        <v>0</v>
      </c>
      <c r="B27" t="s">
        <v>55</v>
      </c>
      <c r="C27" s="13">
        <v>39.629343985092603</v>
      </c>
      <c r="D27">
        <v>73</v>
      </c>
      <c r="E27">
        <v>142</v>
      </c>
      <c r="F27" s="13">
        <v>2174.7770543506499</v>
      </c>
      <c r="G27" t="s">
        <v>31</v>
      </c>
      <c r="H27">
        <v>82</v>
      </c>
      <c r="I27">
        <v>11</v>
      </c>
      <c r="J27">
        <v>52</v>
      </c>
      <c r="K27">
        <v>3</v>
      </c>
      <c r="L27" t="s">
        <v>19</v>
      </c>
      <c r="M27" s="13">
        <v>2.2310736812817198</v>
      </c>
      <c r="N27" t="s">
        <v>28</v>
      </c>
      <c r="O27" t="s">
        <v>21</v>
      </c>
      <c r="P27">
        <v>19</v>
      </c>
      <c r="Q27">
        <v>934</v>
      </c>
      <c r="R27">
        <v>23</v>
      </c>
      <c r="S27" s="13">
        <v>78.280383118415301</v>
      </c>
      <c r="T27" t="s">
        <v>6</v>
      </c>
      <c r="U27" s="12">
        <v>3.79723121711418</v>
      </c>
      <c r="V27" t="s">
        <v>7</v>
      </c>
      <c r="W27" t="s">
        <v>8</v>
      </c>
      <c r="X27" s="13">
        <v>458.53594573920901</v>
      </c>
    </row>
    <row r="28" spans="1:24" x14ac:dyDescent="0.25">
      <c r="A28" t="s">
        <v>0</v>
      </c>
      <c r="B28" t="s">
        <v>56</v>
      </c>
      <c r="C28" s="13">
        <v>97.446946617892806</v>
      </c>
      <c r="D28">
        <v>9</v>
      </c>
      <c r="E28">
        <v>353</v>
      </c>
      <c r="F28" s="13">
        <v>3716.49332589403</v>
      </c>
      <c r="G28" t="s">
        <v>31</v>
      </c>
      <c r="H28">
        <v>59</v>
      </c>
      <c r="I28">
        <v>16</v>
      </c>
      <c r="J28">
        <v>48</v>
      </c>
      <c r="K28">
        <v>4</v>
      </c>
      <c r="L28" t="s">
        <v>3</v>
      </c>
      <c r="M28" s="13">
        <v>6.5075486210785503</v>
      </c>
      <c r="N28" t="s">
        <v>37</v>
      </c>
      <c r="O28" t="s">
        <v>29</v>
      </c>
      <c r="P28">
        <v>26</v>
      </c>
      <c r="Q28">
        <v>171</v>
      </c>
      <c r="R28">
        <v>4</v>
      </c>
      <c r="S28" s="13">
        <v>15.972229757181699</v>
      </c>
      <c r="T28" t="s">
        <v>40</v>
      </c>
      <c r="U28" s="12">
        <v>2.1193197367249201</v>
      </c>
      <c r="V28" t="s">
        <v>23</v>
      </c>
      <c r="W28" t="s">
        <v>24</v>
      </c>
      <c r="X28" s="13">
        <v>617.86691645837698</v>
      </c>
    </row>
    <row r="29" spans="1:24" x14ac:dyDescent="0.25">
      <c r="A29" t="s">
        <v>33</v>
      </c>
      <c r="B29" t="s">
        <v>57</v>
      </c>
      <c r="C29" s="13">
        <v>92.557360812401996</v>
      </c>
      <c r="D29">
        <v>42</v>
      </c>
      <c r="E29">
        <v>352</v>
      </c>
      <c r="F29" s="13">
        <v>2686.4572235759802</v>
      </c>
      <c r="G29" t="s">
        <v>14</v>
      </c>
      <c r="H29">
        <v>47</v>
      </c>
      <c r="I29">
        <v>9</v>
      </c>
      <c r="J29">
        <v>62</v>
      </c>
      <c r="K29">
        <v>8</v>
      </c>
      <c r="L29" t="s">
        <v>19</v>
      </c>
      <c r="M29" s="13">
        <v>7.4067509529980704</v>
      </c>
      <c r="N29" t="s">
        <v>20</v>
      </c>
      <c r="O29" t="s">
        <v>5</v>
      </c>
      <c r="P29">
        <v>25</v>
      </c>
      <c r="Q29">
        <v>291</v>
      </c>
      <c r="R29">
        <v>4</v>
      </c>
      <c r="S29" s="13">
        <v>10.5282450700421</v>
      </c>
      <c r="T29" t="s">
        <v>22</v>
      </c>
      <c r="U29" s="12">
        <v>2.8646678378833701</v>
      </c>
      <c r="V29" t="s">
        <v>32</v>
      </c>
      <c r="W29" t="s">
        <v>8</v>
      </c>
      <c r="X29" s="13">
        <v>762.45918215568304</v>
      </c>
    </row>
    <row r="30" spans="1:24" x14ac:dyDescent="0.25">
      <c r="A30" t="s">
        <v>33</v>
      </c>
      <c r="B30" t="s">
        <v>58</v>
      </c>
      <c r="C30" s="13">
        <v>2.3972747055971402</v>
      </c>
      <c r="D30">
        <v>12</v>
      </c>
      <c r="E30">
        <v>394</v>
      </c>
      <c r="F30" s="13">
        <v>6117.3246150839896</v>
      </c>
      <c r="G30" t="s">
        <v>11</v>
      </c>
      <c r="H30">
        <v>48</v>
      </c>
      <c r="I30">
        <v>15</v>
      </c>
      <c r="J30">
        <v>24</v>
      </c>
      <c r="K30">
        <v>4</v>
      </c>
      <c r="L30" t="s">
        <v>3</v>
      </c>
      <c r="M30" s="13">
        <v>9.8981405080692202</v>
      </c>
      <c r="N30" t="s">
        <v>15</v>
      </c>
      <c r="O30" t="s">
        <v>5</v>
      </c>
      <c r="P30">
        <v>13</v>
      </c>
      <c r="Q30">
        <v>171</v>
      </c>
      <c r="R30">
        <v>7</v>
      </c>
      <c r="S30" s="13">
        <v>59.429381810691503</v>
      </c>
      <c r="T30" t="s">
        <v>22</v>
      </c>
      <c r="U30" s="12">
        <v>0.81575707929567198</v>
      </c>
      <c r="V30" t="s">
        <v>16</v>
      </c>
      <c r="W30" t="s">
        <v>24</v>
      </c>
      <c r="X30" s="13">
        <v>123.437027511827</v>
      </c>
    </row>
    <row r="31" spans="1:24" x14ac:dyDescent="0.25">
      <c r="A31" t="s">
        <v>33</v>
      </c>
      <c r="B31" t="s">
        <v>59</v>
      </c>
      <c r="C31" s="13">
        <v>63.447559185207297</v>
      </c>
      <c r="D31">
        <v>3</v>
      </c>
      <c r="E31">
        <v>253</v>
      </c>
      <c r="F31" s="13">
        <v>8318.9031946171708</v>
      </c>
      <c r="G31" t="s">
        <v>11</v>
      </c>
      <c r="H31">
        <v>45</v>
      </c>
      <c r="I31">
        <v>5</v>
      </c>
      <c r="J31">
        <v>67</v>
      </c>
      <c r="K31">
        <v>7</v>
      </c>
      <c r="L31" t="s">
        <v>3</v>
      </c>
      <c r="M31" s="13">
        <v>8.1009731453970293</v>
      </c>
      <c r="N31" t="s">
        <v>15</v>
      </c>
      <c r="O31" t="s">
        <v>21</v>
      </c>
      <c r="P31">
        <v>16</v>
      </c>
      <c r="Q31">
        <v>329</v>
      </c>
      <c r="R31">
        <v>7</v>
      </c>
      <c r="S31" s="13">
        <v>39.292875586065698</v>
      </c>
      <c r="T31" t="s">
        <v>40</v>
      </c>
      <c r="U31" s="12">
        <v>3.8780989365884802</v>
      </c>
      <c r="V31" t="s">
        <v>7</v>
      </c>
      <c r="W31" t="s">
        <v>8</v>
      </c>
      <c r="X31" s="13">
        <v>764.93537594070801</v>
      </c>
    </row>
    <row r="32" spans="1:24" x14ac:dyDescent="0.25">
      <c r="A32" t="s">
        <v>0</v>
      </c>
      <c r="B32" t="s">
        <v>60</v>
      </c>
      <c r="C32" s="13">
        <v>8.0228592105263896</v>
      </c>
      <c r="D32">
        <v>10</v>
      </c>
      <c r="E32">
        <v>327</v>
      </c>
      <c r="F32" s="13">
        <v>2766.3423668660798</v>
      </c>
      <c r="G32" t="s">
        <v>31</v>
      </c>
      <c r="H32">
        <v>60</v>
      </c>
      <c r="I32">
        <v>26</v>
      </c>
      <c r="J32">
        <v>35</v>
      </c>
      <c r="K32">
        <v>7</v>
      </c>
      <c r="L32" t="s">
        <v>3</v>
      </c>
      <c r="M32" s="13">
        <v>8.9545283153180097</v>
      </c>
      <c r="N32" t="s">
        <v>28</v>
      </c>
      <c r="O32" t="s">
        <v>21</v>
      </c>
      <c r="P32">
        <v>27</v>
      </c>
      <c r="Q32">
        <v>806</v>
      </c>
      <c r="R32">
        <v>30</v>
      </c>
      <c r="S32" s="13">
        <v>51.634893400109299</v>
      </c>
      <c r="T32" t="s">
        <v>6</v>
      </c>
      <c r="U32" s="12">
        <v>0.96539470535239302</v>
      </c>
      <c r="V32" t="s">
        <v>7</v>
      </c>
      <c r="W32" t="s">
        <v>17</v>
      </c>
      <c r="X32" s="13">
        <v>880.08098824716103</v>
      </c>
    </row>
    <row r="33" spans="1:24" x14ac:dyDescent="0.25">
      <c r="A33" t="s">
        <v>9</v>
      </c>
      <c r="B33" t="s">
        <v>61</v>
      </c>
      <c r="C33" s="13">
        <v>50.847393051718697</v>
      </c>
      <c r="D33">
        <v>28</v>
      </c>
      <c r="E33">
        <v>168</v>
      </c>
      <c r="F33" s="13">
        <v>9655.1351027193905</v>
      </c>
      <c r="G33" t="s">
        <v>31</v>
      </c>
      <c r="H33">
        <v>6</v>
      </c>
      <c r="I33">
        <v>17</v>
      </c>
      <c r="J33">
        <v>44</v>
      </c>
      <c r="K33">
        <v>4</v>
      </c>
      <c r="L33" t="s">
        <v>3</v>
      </c>
      <c r="M33" s="13">
        <v>2.6796609649813998</v>
      </c>
      <c r="N33" t="s">
        <v>4</v>
      </c>
      <c r="O33" t="s">
        <v>38</v>
      </c>
      <c r="P33">
        <v>24</v>
      </c>
      <c r="Q33">
        <v>461</v>
      </c>
      <c r="R33">
        <v>8</v>
      </c>
      <c r="S33" s="13">
        <v>60.251145661598002</v>
      </c>
      <c r="T33" t="s">
        <v>6</v>
      </c>
      <c r="U33" s="12">
        <v>2.9890000066550702</v>
      </c>
      <c r="V33" t="s">
        <v>23</v>
      </c>
      <c r="W33" t="s">
        <v>17</v>
      </c>
      <c r="X33" s="13">
        <v>609.379206618426</v>
      </c>
    </row>
    <row r="34" spans="1:24" x14ac:dyDescent="0.25">
      <c r="A34" t="s">
        <v>9</v>
      </c>
      <c r="B34" t="s">
        <v>62</v>
      </c>
      <c r="C34" s="13">
        <v>79.209936015656695</v>
      </c>
      <c r="D34">
        <v>43</v>
      </c>
      <c r="E34">
        <v>781</v>
      </c>
      <c r="F34" s="13">
        <v>9571.5504873278096</v>
      </c>
      <c r="G34" t="s">
        <v>14</v>
      </c>
      <c r="H34">
        <v>89</v>
      </c>
      <c r="I34">
        <v>13</v>
      </c>
      <c r="J34">
        <v>64</v>
      </c>
      <c r="K34">
        <v>4</v>
      </c>
      <c r="L34" t="s">
        <v>19</v>
      </c>
      <c r="M34" s="13">
        <v>6.5991049012385803</v>
      </c>
      <c r="N34" t="s">
        <v>4</v>
      </c>
      <c r="O34" t="s">
        <v>21</v>
      </c>
      <c r="P34">
        <v>30</v>
      </c>
      <c r="Q34">
        <v>737</v>
      </c>
      <c r="R34">
        <v>7</v>
      </c>
      <c r="S34" s="13">
        <v>29.6924671537497</v>
      </c>
      <c r="T34" t="s">
        <v>40</v>
      </c>
      <c r="U34" s="12">
        <v>1.94603611938611</v>
      </c>
      <c r="V34" t="s">
        <v>7</v>
      </c>
      <c r="W34" t="s">
        <v>24</v>
      </c>
      <c r="X34" s="13">
        <v>761.17390951487698</v>
      </c>
    </row>
    <row r="35" spans="1:24" x14ac:dyDescent="0.25">
      <c r="A35" t="s">
        <v>33</v>
      </c>
      <c r="B35" t="s">
        <v>63</v>
      </c>
      <c r="C35" s="13">
        <v>64.795435000155607</v>
      </c>
      <c r="D35">
        <v>63</v>
      </c>
      <c r="E35">
        <v>616</v>
      </c>
      <c r="F35" s="13">
        <v>5149.9983504080301</v>
      </c>
      <c r="G35" t="s">
        <v>2</v>
      </c>
      <c r="H35">
        <v>4</v>
      </c>
      <c r="I35">
        <v>17</v>
      </c>
      <c r="J35">
        <v>95</v>
      </c>
      <c r="K35">
        <v>9</v>
      </c>
      <c r="L35" t="s">
        <v>19</v>
      </c>
      <c r="M35" s="13">
        <v>4.85827050343664</v>
      </c>
      <c r="N35" t="s">
        <v>20</v>
      </c>
      <c r="O35" t="s">
        <v>38</v>
      </c>
      <c r="P35">
        <v>1</v>
      </c>
      <c r="Q35">
        <v>251</v>
      </c>
      <c r="R35">
        <v>23</v>
      </c>
      <c r="S35" s="13">
        <v>23.853427512896101</v>
      </c>
      <c r="T35" t="s">
        <v>22</v>
      </c>
      <c r="U35" s="12">
        <v>3.54104601225092</v>
      </c>
      <c r="V35" t="s">
        <v>32</v>
      </c>
      <c r="W35" t="s">
        <v>24</v>
      </c>
      <c r="X35" s="13">
        <v>371.25529551987103</v>
      </c>
    </row>
    <row r="36" spans="1:24" x14ac:dyDescent="0.25">
      <c r="A36" t="s">
        <v>9</v>
      </c>
      <c r="B36" t="s">
        <v>64</v>
      </c>
      <c r="C36" s="13">
        <v>37.467592329842397</v>
      </c>
      <c r="D36">
        <v>96</v>
      </c>
      <c r="E36">
        <v>602</v>
      </c>
      <c r="F36" s="13">
        <v>9061.7108955077201</v>
      </c>
      <c r="G36" t="s">
        <v>14</v>
      </c>
      <c r="H36">
        <v>1</v>
      </c>
      <c r="I36">
        <v>26</v>
      </c>
      <c r="J36">
        <v>21</v>
      </c>
      <c r="K36">
        <v>7</v>
      </c>
      <c r="L36" t="s">
        <v>12</v>
      </c>
      <c r="M36" s="13">
        <v>1.0194875708221101</v>
      </c>
      <c r="N36" t="s">
        <v>15</v>
      </c>
      <c r="O36" t="s">
        <v>38</v>
      </c>
      <c r="P36">
        <v>4</v>
      </c>
      <c r="Q36">
        <v>452</v>
      </c>
      <c r="R36">
        <v>10</v>
      </c>
      <c r="S36" s="13">
        <v>10.754272815029299</v>
      </c>
      <c r="T36" t="s">
        <v>40</v>
      </c>
      <c r="U36" s="12">
        <v>0.64660455937205397</v>
      </c>
      <c r="V36" t="s">
        <v>7</v>
      </c>
      <c r="W36" t="s">
        <v>8</v>
      </c>
      <c r="X36" s="13">
        <v>510.35800043352299</v>
      </c>
    </row>
    <row r="37" spans="1:24" x14ac:dyDescent="0.25">
      <c r="A37" t="s">
        <v>33</v>
      </c>
      <c r="B37" t="s">
        <v>65</v>
      </c>
      <c r="C37" s="13">
        <v>84.957786816350406</v>
      </c>
      <c r="D37">
        <v>11</v>
      </c>
      <c r="E37">
        <v>449</v>
      </c>
      <c r="F37" s="13">
        <v>6541.3293448024597</v>
      </c>
      <c r="G37" t="s">
        <v>11</v>
      </c>
      <c r="H37">
        <v>42</v>
      </c>
      <c r="I37">
        <v>27</v>
      </c>
      <c r="J37">
        <v>85</v>
      </c>
      <c r="K37">
        <v>8</v>
      </c>
      <c r="L37" t="s">
        <v>19</v>
      </c>
      <c r="M37" s="13">
        <v>5.2881899903273997</v>
      </c>
      <c r="N37" t="s">
        <v>15</v>
      </c>
      <c r="O37" t="s">
        <v>26</v>
      </c>
      <c r="P37">
        <v>3</v>
      </c>
      <c r="Q37">
        <v>367</v>
      </c>
      <c r="R37">
        <v>2</v>
      </c>
      <c r="S37" s="13">
        <v>58.004787044743701</v>
      </c>
      <c r="T37" t="s">
        <v>40</v>
      </c>
      <c r="U37" s="12">
        <v>0.54115409806058101</v>
      </c>
      <c r="V37" t="s">
        <v>32</v>
      </c>
      <c r="W37" t="s">
        <v>17</v>
      </c>
      <c r="X37" s="13">
        <v>553.42047123035502</v>
      </c>
    </row>
    <row r="38" spans="1:24" x14ac:dyDescent="0.25">
      <c r="A38" t="s">
        <v>9</v>
      </c>
      <c r="B38" t="s">
        <v>66</v>
      </c>
      <c r="C38" s="13">
        <v>9.81300257875405</v>
      </c>
      <c r="D38">
        <v>34</v>
      </c>
      <c r="E38">
        <v>963</v>
      </c>
      <c r="F38" s="13">
        <v>7573.4024578487297</v>
      </c>
      <c r="G38" t="s">
        <v>11</v>
      </c>
      <c r="H38">
        <v>18</v>
      </c>
      <c r="I38">
        <v>23</v>
      </c>
      <c r="J38">
        <v>28</v>
      </c>
      <c r="K38">
        <v>3</v>
      </c>
      <c r="L38" t="s">
        <v>3</v>
      </c>
      <c r="M38" s="13">
        <v>2.1079512671590801</v>
      </c>
      <c r="N38" t="s">
        <v>37</v>
      </c>
      <c r="O38" t="s">
        <v>26</v>
      </c>
      <c r="P38">
        <v>26</v>
      </c>
      <c r="Q38">
        <v>671</v>
      </c>
      <c r="R38">
        <v>19</v>
      </c>
      <c r="S38" s="13">
        <v>45.531364237162101</v>
      </c>
      <c r="T38" t="s">
        <v>22</v>
      </c>
      <c r="U38" s="12">
        <v>3.8055333792433501</v>
      </c>
      <c r="V38" t="s">
        <v>16</v>
      </c>
      <c r="W38" t="s">
        <v>17</v>
      </c>
      <c r="X38" s="13">
        <v>403.80897424817999</v>
      </c>
    </row>
    <row r="39" spans="1:24" x14ac:dyDescent="0.25">
      <c r="A39" t="s">
        <v>9</v>
      </c>
      <c r="B39" t="s">
        <v>67</v>
      </c>
      <c r="C39" s="13">
        <v>23.3998447526143</v>
      </c>
      <c r="D39">
        <v>5</v>
      </c>
      <c r="E39">
        <v>963</v>
      </c>
      <c r="F39" s="13">
        <v>2438.3399304700201</v>
      </c>
      <c r="G39" t="s">
        <v>11</v>
      </c>
      <c r="H39">
        <v>25</v>
      </c>
      <c r="I39">
        <v>8</v>
      </c>
      <c r="J39">
        <v>21</v>
      </c>
      <c r="K39">
        <v>9</v>
      </c>
      <c r="L39" t="s">
        <v>12</v>
      </c>
      <c r="M39" s="13">
        <v>1.53265527359043</v>
      </c>
      <c r="N39" t="s">
        <v>4</v>
      </c>
      <c r="O39" t="s">
        <v>21</v>
      </c>
      <c r="P39">
        <v>24</v>
      </c>
      <c r="Q39">
        <v>867</v>
      </c>
      <c r="R39">
        <v>15</v>
      </c>
      <c r="S39" s="13">
        <v>34.343277465075303</v>
      </c>
      <c r="T39" t="s">
        <v>6</v>
      </c>
      <c r="U39" s="12">
        <v>2.61028808484811</v>
      </c>
      <c r="V39" t="s">
        <v>32</v>
      </c>
      <c r="W39" t="s">
        <v>24</v>
      </c>
      <c r="X39" s="13">
        <v>183.932968043594</v>
      </c>
    </row>
    <row r="40" spans="1:24" x14ac:dyDescent="0.25">
      <c r="A40" t="s">
        <v>33</v>
      </c>
      <c r="B40" t="s">
        <v>68</v>
      </c>
      <c r="C40" s="13">
        <v>52.075930682707799</v>
      </c>
      <c r="D40">
        <v>75</v>
      </c>
      <c r="E40">
        <v>705</v>
      </c>
      <c r="F40" s="13">
        <v>9692.3180402184298</v>
      </c>
      <c r="G40" t="s">
        <v>2</v>
      </c>
      <c r="H40">
        <v>69</v>
      </c>
      <c r="I40">
        <v>1</v>
      </c>
      <c r="J40">
        <v>88</v>
      </c>
      <c r="K40">
        <v>5</v>
      </c>
      <c r="L40" t="s">
        <v>3</v>
      </c>
      <c r="M40" s="13">
        <v>9.2359314372492207</v>
      </c>
      <c r="N40" t="s">
        <v>20</v>
      </c>
      <c r="O40" t="s">
        <v>5</v>
      </c>
      <c r="P40">
        <v>10</v>
      </c>
      <c r="Q40">
        <v>841</v>
      </c>
      <c r="R40">
        <v>12</v>
      </c>
      <c r="S40" s="13">
        <v>5.9306936455283097</v>
      </c>
      <c r="T40" t="s">
        <v>6</v>
      </c>
      <c r="U40" s="12">
        <v>0.613326899164507</v>
      </c>
      <c r="V40" t="s">
        <v>16</v>
      </c>
      <c r="W40" t="s">
        <v>8</v>
      </c>
      <c r="X40" s="13">
        <v>339.67286994860598</v>
      </c>
    </row>
    <row r="41" spans="1:24" x14ac:dyDescent="0.25">
      <c r="A41" t="s">
        <v>9</v>
      </c>
      <c r="B41" t="s">
        <v>69</v>
      </c>
      <c r="C41" s="13">
        <v>19.127477265823199</v>
      </c>
      <c r="D41">
        <v>26</v>
      </c>
      <c r="E41">
        <v>176</v>
      </c>
      <c r="F41" s="13">
        <v>1912.4656631007599</v>
      </c>
      <c r="G41" t="s">
        <v>11</v>
      </c>
      <c r="H41">
        <v>78</v>
      </c>
      <c r="I41">
        <v>29</v>
      </c>
      <c r="J41">
        <v>34</v>
      </c>
      <c r="K41">
        <v>3</v>
      </c>
      <c r="L41" t="s">
        <v>12</v>
      </c>
      <c r="M41" s="13">
        <v>5.5625037788303802</v>
      </c>
      <c r="N41" t="s">
        <v>37</v>
      </c>
      <c r="O41" t="s">
        <v>21</v>
      </c>
      <c r="P41">
        <v>30</v>
      </c>
      <c r="Q41">
        <v>791</v>
      </c>
      <c r="R41">
        <v>6</v>
      </c>
      <c r="S41" s="13">
        <v>9.0058074287816403</v>
      </c>
      <c r="T41" t="s">
        <v>22</v>
      </c>
      <c r="U41" s="12">
        <v>1.4519722039968099</v>
      </c>
      <c r="V41" t="s">
        <v>16</v>
      </c>
      <c r="W41" t="s">
        <v>8</v>
      </c>
      <c r="X41" s="13">
        <v>653.67299455203295</v>
      </c>
    </row>
    <row r="42" spans="1:24" x14ac:dyDescent="0.25">
      <c r="A42" t="s">
        <v>9</v>
      </c>
      <c r="B42" t="s">
        <v>70</v>
      </c>
      <c r="C42" s="13">
        <v>80.541424170940303</v>
      </c>
      <c r="D42">
        <v>97</v>
      </c>
      <c r="E42">
        <v>933</v>
      </c>
      <c r="F42" s="13">
        <v>5724.9593504562599</v>
      </c>
      <c r="G42" t="s">
        <v>11</v>
      </c>
      <c r="H42">
        <v>90</v>
      </c>
      <c r="I42">
        <v>20</v>
      </c>
      <c r="J42">
        <v>39</v>
      </c>
      <c r="K42">
        <v>8</v>
      </c>
      <c r="L42" t="s">
        <v>19</v>
      </c>
      <c r="M42" s="13">
        <v>7.2295951397364702</v>
      </c>
      <c r="N42" t="s">
        <v>15</v>
      </c>
      <c r="O42" t="s">
        <v>21</v>
      </c>
      <c r="P42">
        <v>18</v>
      </c>
      <c r="Q42">
        <v>793</v>
      </c>
      <c r="R42">
        <v>1</v>
      </c>
      <c r="S42" s="13">
        <v>88.179407104217404</v>
      </c>
      <c r="T42" t="s">
        <v>6</v>
      </c>
      <c r="U42" s="12">
        <v>4.2132694305865597</v>
      </c>
      <c r="V42" t="s">
        <v>7</v>
      </c>
      <c r="W42" t="s">
        <v>24</v>
      </c>
      <c r="X42" s="13">
        <v>529.80872398069096</v>
      </c>
    </row>
    <row r="43" spans="1:24" x14ac:dyDescent="0.25">
      <c r="A43" t="s">
        <v>9</v>
      </c>
      <c r="B43" t="s">
        <v>71</v>
      </c>
      <c r="C43" s="13">
        <v>99.113291615317095</v>
      </c>
      <c r="D43">
        <v>35</v>
      </c>
      <c r="E43">
        <v>556</v>
      </c>
      <c r="F43" s="13">
        <v>5521.2052590109697</v>
      </c>
      <c r="G43" t="s">
        <v>11</v>
      </c>
      <c r="H43">
        <v>64</v>
      </c>
      <c r="I43">
        <v>19</v>
      </c>
      <c r="J43">
        <v>38</v>
      </c>
      <c r="K43">
        <v>8</v>
      </c>
      <c r="L43" t="s">
        <v>3</v>
      </c>
      <c r="M43" s="13">
        <v>5.7732637437666501</v>
      </c>
      <c r="N43" t="s">
        <v>28</v>
      </c>
      <c r="O43" t="s">
        <v>38</v>
      </c>
      <c r="P43">
        <v>18</v>
      </c>
      <c r="Q43">
        <v>892</v>
      </c>
      <c r="R43">
        <v>7</v>
      </c>
      <c r="S43" s="13">
        <v>95.332064548772493</v>
      </c>
      <c r="T43" t="s">
        <v>22</v>
      </c>
      <c r="U43" s="12">
        <v>4.5302262398259602E-2</v>
      </c>
      <c r="V43" t="s">
        <v>32</v>
      </c>
      <c r="W43" t="s">
        <v>24</v>
      </c>
      <c r="X43" s="13">
        <v>275.52437113130901</v>
      </c>
    </row>
    <row r="44" spans="1:24" x14ac:dyDescent="0.25">
      <c r="A44" t="s">
        <v>9</v>
      </c>
      <c r="B44" t="s">
        <v>72</v>
      </c>
      <c r="C44" s="13">
        <v>46.529167614516702</v>
      </c>
      <c r="D44">
        <v>98</v>
      </c>
      <c r="E44">
        <v>155</v>
      </c>
      <c r="F44" s="13">
        <v>1839.60942585676</v>
      </c>
      <c r="G44" t="s">
        <v>11</v>
      </c>
      <c r="H44">
        <v>22</v>
      </c>
      <c r="I44">
        <v>27</v>
      </c>
      <c r="J44">
        <v>57</v>
      </c>
      <c r="K44">
        <v>4</v>
      </c>
      <c r="L44" t="s">
        <v>19</v>
      </c>
      <c r="M44" s="13">
        <v>7.5262483268515004</v>
      </c>
      <c r="N44" t="s">
        <v>20</v>
      </c>
      <c r="O44" t="s">
        <v>29</v>
      </c>
      <c r="P44">
        <v>26</v>
      </c>
      <c r="Q44">
        <v>179</v>
      </c>
      <c r="R44">
        <v>7</v>
      </c>
      <c r="S44" s="13">
        <v>96.422820639571796</v>
      </c>
      <c r="T44" t="s">
        <v>22</v>
      </c>
      <c r="U44" s="12">
        <v>4.9392552886209398</v>
      </c>
      <c r="V44" t="s">
        <v>7</v>
      </c>
      <c r="W44" t="s">
        <v>24</v>
      </c>
      <c r="X44" s="13">
        <v>635.65712050199102</v>
      </c>
    </row>
    <row r="45" spans="1:24" x14ac:dyDescent="0.25">
      <c r="A45" t="s">
        <v>0</v>
      </c>
      <c r="B45" t="s">
        <v>73</v>
      </c>
      <c r="C45" s="13">
        <v>11.7432717763092</v>
      </c>
      <c r="D45">
        <v>6</v>
      </c>
      <c r="E45">
        <v>598</v>
      </c>
      <c r="F45" s="13">
        <v>5737.4255991190203</v>
      </c>
      <c r="G45" t="s">
        <v>14</v>
      </c>
      <c r="H45">
        <v>36</v>
      </c>
      <c r="I45">
        <v>29</v>
      </c>
      <c r="J45">
        <v>85</v>
      </c>
      <c r="K45">
        <v>9</v>
      </c>
      <c r="L45" t="s">
        <v>3</v>
      </c>
      <c r="M45" s="13">
        <v>3.6940212683884499</v>
      </c>
      <c r="N45" t="s">
        <v>20</v>
      </c>
      <c r="O45" t="s">
        <v>5</v>
      </c>
      <c r="P45">
        <v>1</v>
      </c>
      <c r="Q45">
        <v>206</v>
      </c>
      <c r="R45">
        <v>23</v>
      </c>
      <c r="S45" s="13">
        <v>26.2773659573324</v>
      </c>
      <c r="T45" t="s">
        <v>6</v>
      </c>
      <c r="U45" s="12">
        <v>0.37230476798509698</v>
      </c>
      <c r="V45" t="s">
        <v>16</v>
      </c>
      <c r="W45" t="s">
        <v>24</v>
      </c>
      <c r="X45" s="13">
        <v>716.04411975933999</v>
      </c>
    </row>
    <row r="46" spans="1:24" x14ac:dyDescent="0.25">
      <c r="A46" t="s">
        <v>33</v>
      </c>
      <c r="B46" t="s">
        <v>74</v>
      </c>
      <c r="C46" s="13">
        <v>51.355790913110297</v>
      </c>
      <c r="D46">
        <v>34</v>
      </c>
      <c r="E46">
        <v>919</v>
      </c>
      <c r="F46" s="13">
        <v>7152.28604943551</v>
      </c>
      <c r="G46" t="s">
        <v>11</v>
      </c>
      <c r="H46">
        <v>13</v>
      </c>
      <c r="I46">
        <v>19</v>
      </c>
      <c r="J46">
        <v>72</v>
      </c>
      <c r="K46">
        <v>6</v>
      </c>
      <c r="L46" t="s">
        <v>19</v>
      </c>
      <c r="M46" s="13">
        <v>7.5774496573766896</v>
      </c>
      <c r="N46" t="s">
        <v>37</v>
      </c>
      <c r="O46" t="s">
        <v>26</v>
      </c>
      <c r="P46">
        <v>7</v>
      </c>
      <c r="Q46">
        <v>834</v>
      </c>
      <c r="R46">
        <v>18</v>
      </c>
      <c r="S46" s="13">
        <v>22.554106620887701</v>
      </c>
      <c r="T46" t="s">
        <v>22</v>
      </c>
      <c r="U46" s="12">
        <v>2.9626263204548802</v>
      </c>
      <c r="V46" t="s">
        <v>23</v>
      </c>
      <c r="W46" t="s">
        <v>24</v>
      </c>
      <c r="X46" s="13">
        <v>610.45326961922694</v>
      </c>
    </row>
    <row r="47" spans="1:24" x14ac:dyDescent="0.25">
      <c r="A47" t="s">
        <v>0</v>
      </c>
      <c r="B47" t="s">
        <v>75</v>
      </c>
      <c r="C47" s="13">
        <v>33.784138033065503</v>
      </c>
      <c r="D47">
        <v>1</v>
      </c>
      <c r="E47">
        <v>24</v>
      </c>
      <c r="F47" s="13">
        <v>5267.9568075105199</v>
      </c>
      <c r="G47" t="s">
        <v>31</v>
      </c>
      <c r="H47">
        <v>93</v>
      </c>
      <c r="I47">
        <v>7</v>
      </c>
      <c r="J47">
        <v>52</v>
      </c>
      <c r="K47">
        <v>6</v>
      </c>
      <c r="L47" t="s">
        <v>3</v>
      </c>
      <c r="M47" s="13">
        <v>5.2151550087119096</v>
      </c>
      <c r="N47" t="s">
        <v>37</v>
      </c>
      <c r="O47" t="s">
        <v>38</v>
      </c>
      <c r="P47">
        <v>25</v>
      </c>
      <c r="Q47">
        <v>794</v>
      </c>
      <c r="R47">
        <v>25</v>
      </c>
      <c r="S47" s="13">
        <v>66.312544439991598</v>
      </c>
      <c r="T47" t="s">
        <v>40</v>
      </c>
      <c r="U47" s="12">
        <v>3.2196046120841002</v>
      </c>
      <c r="V47" t="s">
        <v>23</v>
      </c>
      <c r="W47" t="s">
        <v>24</v>
      </c>
      <c r="X47" s="13">
        <v>495.30569702847299</v>
      </c>
    </row>
    <row r="48" spans="1:24" x14ac:dyDescent="0.25">
      <c r="A48" t="s">
        <v>0</v>
      </c>
      <c r="B48" t="s">
        <v>76</v>
      </c>
      <c r="C48" s="13">
        <v>27.082207199888899</v>
      </c>
      <c r="D48">
        <v>75</v>
      </c>
      <c r="E48">
        <v>859</v>
      </c>
      <c r="F48" s="13">
        <v>2556.7673606335902</v>
      </c>
      <c r="G48" t="s">
        <v>2</v>
      </c>
      <c r="H48">
        <v>92</v>
      </c>
      <c r="I48">
        <v>29</v>
      </c>
      <c r="J48">
        <v>6</v>
      </c>
      <c r="K48">
        <v>8</v>
      </c>
      <c r="L48" t="s">
        <v>3</v>
      </c>
      <c r="M48" s="13">
        <v>4.0709558370840799</v>
      </c>
      <c r="N48" t="s">
        <v>4</v>
      </c>
      <c r="O48" t="s">
        <v>38</v>
      </c>
      <c r="P48">
        <v>18</v>
      </c>
      <c r="Q48">
        <v>870</v>
      </c>
      <c r="R48">
        <v>23</v>
      </c>
      <c r="S48" s="13">
        <v>77.322353211051606</v>
      </c>
      <c r="T48" t="s">
        <v>6</v>
      </c>
      <c r="U48" s="12">
        <v>3.6486105925361998</v>
      </c>
      <c r="V48" t="s">
        <v>7</v>
      </c>
      <c r="W48" t="s">
        <v>8</v>
      </c>
      <c r="X48" s="13">
        <v>380.43593711196399</v>
      </c>
    </row>
    <row r="49" spans="1:24" x14ac:dyDescent="0.25">
      <c r="A49" t="s">
        <v>9</v>
      </c>
      <c r="B49" t="s">
        <v>77</v>
      </c>
      <c r="C49" s="13">
        <v>95.712135880936003</v>
      </c>
      <c r="D49">
        <v>93</v>
      </c>
      <c r="E49">
        <v>910</v>
      </c>
      <c r="F49" s="13">
        <v>7089.4742499341801</v>
      </c>
      <c r="G49" t="s">
        <v>31</v>
      </c>
      <c r="H49">
        <v>4</v>
      </c>
      <c r="I49">
        <v>15</v>
      </c>
      <c r="J49">
        <v>51</v>
      </c>
      <c r="K49">
        <v>9</v>
      </c>
      <c r="L49" t="s">
        <v>3</v>
      </c>
      <c r="M49" s="13">
        <v>8.9787507559499709</v>
      </c>
      <c r="N49" t="s">
        <v>15</v>
      </c>
      <c r="O49" t="s">
        <v>21</v>
      </c>
      <c r="P49">
        <v>10</v>
      </c>
      <c r="Q49">
        <v>964</v>
      </c>
      <c r="R49">
        <v>20</v>
      </c>
      <c r="S49" s="13">
        <v>19.7129929112936</v>
      </c>
      <c r="T49" t="s">
        <v>6</v>
      </c>
      <c r="U49" s="12">
        <v>0.38057358671321301</v>
      </c>
      <c r="V49" t="s">
        <v>23</v>
      </c>
      <c r="W49" t="s">
        <v>24</v>
      </c>
      <c r="X49" s="13">
        <v>581.60235505058597</v>
      </c>
    </row>
    <row r="50" spans="1:24" x14ac:dyDescent="0.25">
      <c r="A50" t="s">
        <v>0</v>
      </c>
      <c r="B50" t="s">
        <v>78</v>
      </c>
      <c r="C50" s="13">
        <v>76.035544426891704</v>
      </c>
      <c r="D50">
        <v>28</v>
      </c>
      <c r="E50">
        <v>29</v>
      </c>
      <c r="F50" s="13">
        <v>7397.0710045871801</v>
      </c>
      <c r="G50" t="s">
        <v>2</v>
      </c>
      <c r="H50">
        <v>30</v>
      </c>
      <c r="I50">
        <v>16</v>
      </c>
      <c r="J50">
        <v>9</v>
      </c>
      <c r="K50">
        <v>3</v>
      </c>
      <c r="L50" t="s">
        <v>19</v>
      </c>
      <c r="M50" s="13">
        <v>7.0958331565551296</v>
      </c>
      <c r="N50" t="s">
        <v>37</v>
      </c>
      <c r="O50" t="s">
        <v>5</v>
      </c>
      <c r="P50">
        <v>9</v>
      </c>
      <c r="Q50">
        <v>109</v>
      </c>
      <c r="R50">
        <v>18</v>
      </c>
      <c r="S50" s="13">
        <v>23.126363582464698</v>
      </c>
      <c r="T50" t="s">
        <v>22</v>
      </c>
      <c r="U50" s="12">
        <v>1.6981125407144</v>
      </c>
      <c r="V50" t="s">
        <v>23</v>
      </c>
      <c r="W50" t="s">
        <v>8</v>
      </c>
      <c r="X50" s="13">
        <v>768.65191395437</v>
      </c>
    </row>
    <row r="51" spans="1:24" x14ac:dyDescent="0.25">
      <c r="A51" t="s">
        <v>33</v>
      </c>
      <c r="B51" t="s">
        <v>79</v>
      </c>
      <c r="C51" s="13">
        <v>78.897913205639995</v>
      </c>
      <c r="D51">
        <v>19</v>
      </c>
      <c r="E51">
        <v>99</v>
      </c>
      <c r="F51" s="13">
        <v>8001.6132065190004</v>
      </c>
      <c r="G51" t="s">
        <v>14</v>
      </c>
      <c r="H51">
        <v>97</v>
      </c>
      <c r="I51">
        <v>24</v>
      </c>
      <c r="J51">
        <v>9</v>
      </c>
      <c r="K51">
        <v>6</v>
      </c>
      <c r="L51" t="s">
        <v>19</v>
      </c>
      <c r="M51" s="13">
        <v>2.5056210329009101</v>
      </c>
      <c r="N51" t="s">
        <v>20</v>
      </c>
      <c r="O51" t="s">
        <v>26</v>
      </c>
      <c r="P51">
        <v>28</v>
      </c>
      <c r="Q51">
        <v>177</v>
      </c>
      <c r="R51">
        <v>28</v>
      </c>
      <c r="S51" s="13">
        <v>14.1478154439792</v>
      </c>
      <c r="T51" t="s">
        <v>40</v>
      </c>
      <c r="U51" s="12">
        <v>2.8258139854001301</v>
      </c>
      <c r="V51" t="s">
        <v>23</v>
      </c>
      <c r="W51" t="s">
        <v>24</v>
      </c>
      <c r="X51" s="13">
        <v>336.89016851997701</v>
      </c>
    </row>
    <row r="52" spans="1:24" x14ac:dyDescent="0.25">
      <c r="A52" t="s">
        <v>33</v>
      </c>
      <c r="B52" t="s">
        <v>80</v>
      </c>
      <c r="C52" s="13">
        <v>14.203484264803</v>
      </c>
      <c r="D52">
        <v>91</v>
      </c>
      <c r="E52">
        <v>633</v>
      </c>
      <c r="F52" s="13">
        <v>5910.8853896688897</v>
      </c>
      <c r="G52" t="s">
        <v>11</v>
      </c>
      <c r="H52">
        <v>31</v>
      </c>
      <c r="I52">
        <v>23</v>
      </c>
      <c r="J52">
        <v>82</v>
      </c>
      <c r="K52">
        <v>10</v>
      </c>
      <c r="L52" t="s">
        <v>12</v>
      </c>
      <c r="M52" s="13">
        <v>6.2478609149759903</v>
      </c>
      <c r="N52" t="s">
        <v>37</v>
      </c>
      <c r="O52" t="s">
        <v>26</v>
      </c>
      <c r="P52">
        <v>20</v>
      </c>
      <c r="Q52">
        <v>306</v>
      </c>
      <c r="R52">
        <v>21</v>
      </c>
      <c r="S52" s="13">
        <v>45.178757924634503</v>
      </c>
      <c r="T52" t="s">
        <v>22</v>
      </c>
      <c r="U52" s="12">
        <v>4.7548008046711798</v>
      </c>
      <c r="V52" t="s">
        <v>23</v>
      </c>
      <c r="W52" t="s">
        <v>8</v>
      </c>
      <c r="X52" s="13">
        <v>496.24865029194001</v>
      </c>
    </row>
    <row r="53" spans="1:24" x14ac:dyDescent="0.25">
      <c r="A53" t="s">
        <v>0</v>
      </c>
      <c r="B53" t="s">
        <v>81</v>
      </c>
      <c r="C53" s="13">
        <v>26.700760972461701</v>
      </c>
      <c r="D53">
        <v>61</v>
      </c>
      <c r="E53">
        <v>154</v>
      </c>
      <c r="F53" s="13">
        <v>9866.4654579796897</v>
      </c>
      <c r="G53" t="s">
        <v>31</v>
      </c>
      <c r="H53">
        <v>100</v>
      </c>
      <c r="I53">
        <v>4</v>
      </c>
      <c r="J53">
        <v>52</v>
      </c>
      <c r="K53">
        <v>1</v>
      </c>
      <c r="L53" t="s">
        <v>12</v>
      </c>
      <c r="M53" s="13">
        <v>4.78300055794766</v>
      </c>
      <c r="N53" t="s">
        <v>20</v>
      </c>
      <c r="O53" t="s">
        <v>29</v>
      </c>
      <c r="P53">
        <v>18</v>
      </c>
      <c r="Q53">
        <v>673</v>
      </c>
      <c r="R53">
        <v>28</v>
      </c>
      <c r="S53" s="13">
        <v>14.190328344569901</v>
      </c>
      <c r="T53" t="s">
        <v>6</v>
      </c>
      <c r="U53" s="12">
        <v>1.77295117208355</v>
      </c>
      <c r="V53" t="s">
        <v>7</v>
      </c>
      <c r="W53" t="s">
        <v>24</v>
      </c>
      <c r="X53" s="13">
        <v>694.98231757944495</v>
      </c>
    </row>
    <row r="54" spans="1:24" x14ac:dyDescent="0.25">
      <c r="A54" t="s">
        <v>9</v>
      </c>
      <c r="B54" t="s">
        <v>82</v>
      </c>
      <c r="C54" s="13">
        <v>98.031829656465007</v>
      </c>
      <c r="D54">
        <v>1</v>
      </c>
      <c r="E54">
        <v>820</v>
      </c>
      <c r="F54" s="13">
        <v>9435.7626089121295</v>
      </c>
      <c r="G54" t="s">
        <v>31</v>
      </c>
      <c r="H54">
        <v>64</v>
      </c>
      <c r="I54">
        <v>11</v>
      </c>
      <c r="J54">
        <v>11</v>
      </c>
      <c r="K54">
        <v>1</v>
      </c>
      <c r="L54" t="s">
        <v>3</v>
      </c>
      <c r="M54" s="13">
        <v>8.6310521797689397</v>
      </c>
      <c r="N54" t="s">
        <v>15</v>
      </c>
      <c r="O54" t="s">
        <v>5</v>
      </c>
      <c r="P54">
        <v>10</v>
      </c>
      <c r="Q54">
        <v>727</v>
      </c>
      <c r="R54">
        <v>27</v>
      </c>
      <c r="S54" s="13">
        <v>9.1668491485971497</v>
      </c>
      <c r="T54" t="s">
        <v>6</v>
      </c>
      <c r="U54" s="12">
        <v>2.1224716191438202</v>
      </c>
      <c r="V54" t="s">
        <v>16</v>
      </c>
      <c r="W54" t="s">
        <v>17</v>
      </c>
      <c r="X54" s="13">
        <v>602.89849883838303</v>
      </c>
    </row>
    <row r="55" spans="1:24" x14ac:dyDescent="0.25">
      <c r="A55" t="s">
        <v>9</v>
      </c>
      <c r="B55" t="s">
        <v>83</v>
      </c>
      <c r="C55" s="13">
        <v>30.3414707112142</v>
      </c>
      <c r="D55">
        <v>93</v>
      </c>
      <c r="E55">
        <v>242</v>
      </c>
      <c r="F55" s="13">
        <v>8232.3348294258194</v>
      </c>
      <c r="G55" t="s">
        <v>31</v>
      </c>
      <c r="H55">
        <v>96</v>
      </c>
      <c r="I55">
        <v>25</v>
      </c>
      <c r="J55">
        <v>54</v>
      </c>
      <c r="K55">
        <v>3</v>
      </c>
      <c r="L55" t="s">
        <v>3</v>
      </c>
      <c r="M55" s="13">
        <v>1.0134865660958901</v>
      </c>
      <c r="N55" t="s">
        <v>15</v>
      </c>
      <c r="O55" t="s">
        <v>26</v>
      </c>
      <c r="P55">
        <v>1</v>
      </c>
      <c r="Q55">
        <v>631</v>
      </c>
      <c r="R55">
        <v>17</v>
      </c>
      <c r="S55" s="13">
        <v>83.344058991677898</v>
      </c>
      <c r="T55" t="s">
        <v>6</v>
      </c>
      <c r="U55" s="12">
        <v>1.41034757607602</v>
      </c>
      <c r="V55" t="s">
        <v>16</v>
      </c>
      <c r="W55" t="s">
        <v>8</v>
      </c>
      <c r="X55" s="13">
        <v>750.73784066827</v>
      </c>
    </row>
    <row r="56" spans="1:24" x14ac:dyDescent="0.25">
      <c r="A56" t="s">
        <v>0</v>
      </c>
      <c r="B56" t="s">
        <v>84</v>
      </c>
      <c r="C56" s="13">
        <v>31.1462431602408</v>
      </c>
      <c r="D56">
        <v>11</v>
      </c>
      <c r="E56">
        <v>622</v>
      </c>
      <c r="F56" s="13">
        <v>6088.0214799408504</v>
      </c>
      <c r="G56" t="s">
        <v>2</v>
      </c>
      <c r="H56">
        <v>33</v>
      </c>
      <c r="I56">
        <v>22</v>
      </c>
      <c r="J56">
        <v>61</v>
      </c>
      <c r="K56">
        <v>3</v>
      </c>
      <c r="L56" t="s">
        <v>3</v>
      </c>
      <c r="M56" s="13">
        <v>4.3051034712876302</v>
      </c>
      <c r="N56" t="s">
        <v>15</v>
      </c>
      <c r="O56" t="s">
        <v>21</v>
      </c>
      <c r="P56">
        <v>26</v>
      </c>
      <c r="Q56">
        <v>497</v>
      </c>
      <c r="R56">
        <v>29</v>
      </c>
      <c r="S56" s="13">
        <v>30.186023375822501</v>
      </c>
      <c r="T56" t="s">
        <v>40</v>
      </c>
      <c r="U56" s="12">
        <v>2.4787719755397402</v>
      </c>
      <c r="V56" t="s">
        <v>7</v>
      </c>
      <c r="W56" t="s">
        <v>8</v>
      </c>
      <c r="X56" s="13">
        <v>814.06999658218695</v>
      </c>
    </row>
    <row r="57" spans="1:24" x14ac:dyDescent="0.25">
      <c r="A57" t="s">
        <v>0</v>
      </c>
      <c r="B57" t="s">
        <v>85</v>
      </c>
      <c r="C57" s="13">
        <v>79.855058340789398</v>
      </c>
      <c r="D57">
        <v>16</v>
      </c>
      <c r="E57">
        <v>701</v>
      </c>
      <c r="F57" s="13">
        <v>2925.6751703038099</v>
      </c>
      <c r="G57" t="s">
        <v>31</v>
      </c>
      <c r="H57">
        <v>97</v>
      </c>
      <c r="I57">
        <v>11</v>
      </c>
      <c r="J57">
        <v>11</v>
      </c>
      <c r="K57">
        <v>5</v>
      </c>
      <c r="L57" t="s">
        <v>12</v>
      </c>
      <c r="M57" s="13">
        <v>5.0143649550309002</v>
      </c>
      <c r="N57" t="s">
        <v>37</v>
      </c>
      <c r="O57" t="s">
        <v>26</v>
      </c>
      <c r="P57">
        <v>27</v>
      </c>
      <c r="Q57">
        <v>918</v>
      </c>
      <c r="R57">
        <v>5</v>
      </c>
      <c r="S57" s="13">
        <v>30.323545256616502</v>
      </c>
      <c r="T57" t="s">
        <v>22</v>
      </c>
      <c r="U57" s="12">
        <v>4.5489196593963799</v>
      </c>
      <c r="V57" t="s">
        <v>32</v>
      </c>
      <c r="W57" t="s">
        <v>8</v>
      </c>
      <c r="X57" s="13">
        <v>323.01292795247798</v>
      </c>
    </row>
    <row r="58" spans="1:24" x14ac:dyDescent="0.25">
      <c r="A58" t="s">
        <v>9</v>
      </c>
      <c r="B58" t="s">
        <v>86</v>
      </c>
      <c r="C58" s="13">
        <v>20.9863860370433</v>
      </c>
      <c r="D58">
        <v>90</v>
      </c>
      <c r="E58">
        <v>93</v>
      </c>
      <c r="F58" s="13">
        <v>4767.0204843441297</v>
      </c>
      <c r="G58" t="s">
        <v>2</v>
      </c>
      <c r="H58">
        <v>25</v>
      </c>
      <c r="I58">
        <v>23</v>
      </c>
      <c r="J58">
        <v>83</v>
      </c>
      <c r="K58">
        <v>5</v>
      </c>
      <c r="L58" t="s">
        <v>19</v>
      </c>
      <c r="M58" s="13">
        <v>1.77442971407173</v>
      </c>
      <c r="N58" t="s">
        <v>15</v>
      </c>
      <c r="O58" t="s">
        <v>5</v>
      </c>
      <c r="P58">
        <v>24</v>
      </c>
      <c r="Q58">
        <v>826</v>
      </c>
      <c r="R58">
        <v>28</v>
      </c>
      <c r="S58" s="13">
        <v>12.8362845728327</v>
      </c>
      <c r="T58" t="s">
        <v>40</v>
      </c>
      <c r="U58" s="12">
        <v>1.1737554953874501</v>
      </c>
      <c r="V58" t="s">
        <v>16</v>
      </c>
      <c r="W58" t="s">
        <v>8</v>
      </c>
      <c r="X58" s="13">
        <v>832.210808706021</v>
      </c>
    </row>
    <row r="59" spans="1:24" x14ac:dyDescent="0.25">
      <c r="A59" t="s">
        <v>0</v>
      </c>
      <c r="B59" t="s">
        <v>87</v>
      </c>
      <c r="C59" s="13">
        <v>49.263205350734097</v>
      </c>
      <c r="D59">
        <v>65</v>
      </c>
      <c r="E59">
        <v>227</v>
      </c>
      <c r="F59" s="13">
        <v>1605.8669003924001</v>
      </c>
      <c r="G59" t="s">
        <v>14</v>
      </c>
      <c r="H59">
        <v>5</v>
      </c>
      <c r="I59">
        <v>18</v>
      </c>
      <c r="J59">
        <v>51</v>
      </c>
      <c r="K59">
        <v>1</v>
      </c>
      <c r="L59" t="s">
        <v>3</v>
      </c>
      <c r="M59" s="13">
        <v>9.1605585353818704</v>
      </c>
      <c r="N59" t="s">
        <v>37</v>
      </c>
      <c r="O59" t="s">
        <v>26</v>
      </c>
      <c r="P59">
        <v>21</v>
      </c>
      <c r="Q59">
        <v>588</v>
      </c>
      <c r="R59">
        <v>25</v>
      </c>
      <c r="S59" s="13">
        <v>67.779622987078099</v>
      </c>
      <c r="T59" t="s">
        <v>6</v>
      </c>
      <c r="U59" s="12">
        <v>2.5111748302126999</v>
      </c>
      <c r="V59" t="s">
        <v>23</v>
      </c>
      <c r="W59" t="s">
        <v>24</v>
      </c>
      <c r="X59" s="13">
        <v>482.19123860252802</v>
      </c>
    </row>
    <row r="60" spans="1:24" x14ac:dyDescent="0.25">
      <c r="A60" t="s">
        <v>9</v>
      </c>
      <c r="B60" t="s">
        <v>88</v>
      </c>
      <c r="C60" s="13">
        <v>59.841561377289302</v>
      </c>
      <c r="D60">
        <v>81</v>
      </c>
      <c r="E60">
        <v>896</v>
      </c>
      <c r="F60" s="13">
        <v>2021.1498103371</v>
      </c>
      <c r="G60" t="s">
        <v>2</v>
      </c>
      <c r="H60">
        <v>10</v>
      </c>
      <c r="I60">
        <v>5</v>
      </c>
      <c r="J60">
        <v>44</v>
      </c>
      <c r="K60">
        <v>7</v>
      </c>
      <c r="L60" t="s">
        <v>12</v>
      </c>
      <c r="M60" s="13">
        <v>4.9384385647120901</v>
      </c>
      <c r="N60" t="s">
        <v>4</v>
      </c>
      <c r="O60" t="s">
        <v>26</v>
      </c>
      <c r="P60">
        <v>18</v>
      </c>
      <c r="Q60">
        <v>396</v>
      </c>
      <c r="R60">
        <v>7</v>
      </c>
      <c r="S60" s="13">
        <v>65.047415094691402</v>
      </c>
      <c r="T60" t="s">
        <v>22</v>
      </c>
      <c r="U60" s="12">
        <v>1.7303747198591899</v>
      </c>
      <c r="V60" t="s">
        <v>7</v>
      </c>
      <c r="W60" t="s">
        <v>8</v>
      </c>
      <c r="X60" s="13">
        <v>110.364335231364</v>
      </c>
    </row>
    <row r="61" spans="1:24" x14ac:dyDescent="0.25">
      <c r="A61" t="s">
        <v>33</v>
      </c>
      <c r="B61" t="s">
        <v>89</v>
      </c>
      <c r="C61" s="13">
        <v>63.828398347710902</v>
      </c>
      <c r="D61">
        <v>30</v>
      </c>
      <c r="E61">
        <v>484</v>
      </c>
      <c r="F61" s="13">
        <v>1061.6185230132801</v>
      </c>
      <c r="G61" t="s">
        <v>2</v>
      </c>
      <c r="H61">
        <v>100</v>
      </c>
      <c r="I61">
        <v>16</v>
      </c>
      <c r="J61">
        <v>26</v>
      </c>
      <c r="K61">
        <v>7</v>
      </c>
      <c r="L61" t="s">
        <v>3</v>
      </c>
      <c r="M61" s="13">
        <v>7.2937225968677204</v>
      </c>
      <c r="N61" t="s">
        <v>15</v>
      </c>
      <c r="O61" t="s">
        <v>21</v>
      </c>
      <c r="P61">
        <v>11</v>
      </c>
      <c r="Q61">
        <v>176</v>
      </c>
      <c r="R61">
        <v>4</v>
      </c>
      <c r="S61" s="13">
        <v>1.90076224351945</v>
      </c>
      <c r="T61" t="s">
        <v>22</v>
      </c>
      <c r="U61" s="12">
        <v>0.44719401546382298</v>
      </c>
      <c r="V61" t="s">
        <v>16</v>
      </c>
      <c r="W61" t="s">
        <v>24</v>
      </c>
      <c r="X61" s="13">
        <v>312.57427361009297</v>
      </c>
    </row>
    <row r="62" spans="1:24" x14ac:dyDescent="0.25">
      <c r="A62" t="s">
        <v>9</v>
      </c>
      <c r="B62" t="s">
        <v>90</v>
      </c>
      <c r="C62" s="13">
        <v>17.028027920188698</v>
      </c>
      <c r="D62">
        <v>16</v>
      </c>
      <c r="E62">
        <v>380</v>
      </c>
      <c r="F62" s="13">
        <v>8864.0843495864301</v>
      </c>
      <c r="G62" t="s">
        <v>11</v>
      </c>
      <c r="H62">
        <v>41</v>
      </c>
      <c r="I62">
        <v>27</v>
      </c>
      <c r="J62">
        <v>72</v>
      </c>
      <c r="K62">
        <v>8</v>
      </c>
      <c r="L62" t="s">
        <v>19</v>
      </c>
      <c r="M62" s="13">
        <v>4.3813681581023101</v>
      </c>
      <c r="N62" t="s">
        <v>28</v>
      </c>
      <c r="O62" t="s">
        <v>5</v>
      </c>
      <c r="P62">
        <v>29</v>
      </c>
      <c r="Q62">
        <v>929</v>
      </c>
      <c r="R62">
        <v>24</v>
      </c>
      <c r="S62" s="13">
        <v>87.213057815135599</v>
      </c>
      <c r="T62" t="s">
        <v>22</v>
      </c>
      <c r="U62" s="12">
        <v>2.8530906166490499</v>
      </c>
      <c r="V62" t="s">
        <v>23</v>
      </c>
      <c r="W62" t="s">
        <v>24</v>
      </c>
      <c r="X62" s="13">
        <v>430.16909697513597</v>
      </c>
    </row>
    <row r="63" spans="1:24" x14ac:dyDescent="0.25">
      <c r="A63" t="s">
        <v>0</v>
      </c>
      <c r="B63" t="s">
        <v>91</v>
      </c>
      <c r="C63" s="13">
        <v>52.028749903294901</v>
      </c>
      <c r="D63">
        <v>23</v>
      </c>
      <c r="E63">
        <v>117</v>
      </c>
      <c r="F63" s="13">
        <v>6885.5893508962499</v>
      </c>
      <c r="G63" t="s">
        <v>14</v>
      </c>
      <c r="H63">
        <v>32</v>
      </c>
      <c r="I63">
        <v>23</v>
      </c>
      <c r="J63">
        <v>36</v>
      </c>
      <c r="K63">
        <v>7</v>
      </c>
      <c r="L63" t="s">
        <v>19</v>
      </c>
      <c r="M63" s="13">
        <v>9.0303404225219399</v>
      </c>
      <c r="N63" t="s">
        <v>28</v>
      </c>
      <c r="O63" t="s">
        <v>21</v>
      </c>
      <c r="P63">
        <v>14</v>
      </c>
      <c r="Q63">
        <v>480</v>
      </c>
      <c r="R63">
        <v>12</v>
      </c>
      <c r="S63" s="13">
        <v>78.702393968878894</v>
      </c>
      <c r="T63" t="s">
        <v>22</v>
      </c>
      <c r="U63" s="12">
        <v>4.3674705382050503</v>
      </c>
      <c r="V63" t="s">
        <v>16</v>
      </c>
      <c r="W63" t="s">
        <v>24</v>
      </c>
      <c r="X63" s="13">
        <v>164.366528243419</v>
      </c>
    </row>
    <row r="64" spans="1:24" x14ac:dyDescent="0.25">
      <c r="A64" t="s">
        <v>33</v>
      </c>
      <c r="B64" t="s">
        <v>92</v>
      </c>
      <c r="C64" s="13">
        <v>72.796353955587307</v>
      </c>
      <c r="D64">
        <v>89</v>
      </c>
      <c r="E64">
        <v>270</v>
      </c>
      <c r="F64" s="13">
        <v>3899.7468337292198</v>
      </c>
      <c r="G64" t="s">
        <v>14</v>
      </c>
      <c r="H64">
        <v>86</v>
      </c>
      <c r="I64">
        <v>2</v>
      </c>
      <c r="J64">
        <v>40</v>
      </c>
      <c r="K64">
        <v>7</v>
      </c>
      <c r="L64" t="s">
        <v>19</v>
      </c>
      <c r="M64" s="13">
        <v>7.2917013887767697</v>
      </c>
      <c r="N64" t="s">
        <v>37</v>
      </c>
      <c r="O64" t="s">
        <v>5</v>
      </c>
      <c r="P64">
        <v>13</v>
      </c>
      <c r="Q64">
        <v>751</v>
      </c>
      <c r="R64">
        <v>14</v>
      </c>
      <c r="S64" s="13">
        <v>21.048642725168602</v>
      </c>
      <c r="T64" t="s">
        <v>40</v>
      </c>
      <c r="U64" s="12">
        <v>1.87400140404437</v>
      </c>
      <c r="V64" t="s">
        <v>32</v>
      </c>
      <c r="W64" t="s">
        <v>17</v>
      </c>
      <c r="X64" s="13">
        <v>320.84651575911101</v>
      </c>
    </row>
    <row r="65" spans="1:24" x14ac:dyDescent="0.25">
      <c r="A65" t="s">
        <v>9</v>
      </c>
      <c r="B65" t="s">
        <v>93</v>
      </c>
      <c r="C65" s="13">
        <v>13.0173767852878</v>
      </c>
      <c r="D65">
        <v>55</v>
      </c>
      <c r="E65">
        <v>246</v>
      </c>
      <c r="F65" s="13">
        <v>4256.9491408502199</v>
      </c>
      <c r="G65" t="s">
        <v>2</v>
      </c>
      <c r="H65">
        <v>54</v>
      </c>
      <c r="I65">
        <v>19</v>
      </c>
      <c r="J65">
        <v>10</v>
      </c>
      <c r="K65">
        <v>4</v>
      </c>
      <c r="L65" t="s">
        <v>12</v>
      </c>
      <c r="M65" s="13">
        <v>2.45793352798733</v>
      </c>
      <c r="N65" t="s">
        <v>4</v>
      </c>
      <c r="O65" t="s">
        <v>29</v>
      </c>
      <c r="P65">
        <v>18</v>
      </c>
      <c r="Q65">
        <v>736</v>
      </c>
      <c r="R65">
        <v>10</v>
      </c>
      <c r="S65" s="13">
        <v>20.075003975630398</v>
      </c>
      <c r="T65" t="s">
        <v>6</v>
      </c>
      <c r="U65" s="12">
        <v>3.6328432903821302</v>
      </c>
      <c r="V65" t="s">
        <v>32</v>
      </c>
      <c r="W65" t="s">
        <v>24</v>
      </c>
      <c r="X65" s="13">
        <v>687.28617786641701</v>
      </c>
    </row>
    <row r="66" spans="1:24" x14ac:dyDescent="0.25">
      <c r="A66" t="s">
        <v>9</v>
      </c>
      <c r="B66" t="s">
        <v>94</v>
      </c>
      <c r="C66" s="13">
        <v>89.634095608135297</v>
      </c>
      <c r="D66">
        <v>11</v>
      </c>
      <c r="E66">
        <v>134</v>
      </c>
      <c r="F66" s="13">
        <v>8458.7308783671706</v>
      </c>
      <c r="G66" t="s">
        <v>11</v>
      </c>
      <c r="H66">
        <v>73</v>
      </c>
      <c r="I66">
        <v>27</v>
      </c>
      <c r="J66">
        <v>75</v>
      </c>
      <c r="K66">
        <v>6</v>
      </c>
      <c r="L66" t="s">
        <v>19</v>
      </c>
      <c r="M66" s="13">
        <v>4.5853534681946497</v>
      </c>
      <c r="N66" t="s">
        <v>15</v>
      </c>
      <c r="O66" t="s">
        <v>26</v>
      </c>
      <c r="P66">
        <v>17</v>
      </c>
      <c r="Q66">
        <v>328</v>
      </c>
      <c r="R66">
        <v>6</v>
      </c>
      <c r="S66" s="13">
        <v>8.6930424258772803</v>
      </c>
      <c r="T66" t="s">
        <v>22</v>
      </c>
      <c r="U66" s="12">
        <v>0.15948631471751401</v>
      </c>
      <c r="V66" t="s">
        <v>16</v>
      </c>
      <c r="W66" t="s">
        <v>17</v>
      </c>
      <c r="X66" s="13">
        <v>771.225084681157</v>
      </c>
    </row>
    <row r="67" spans="1:24" x14ac:dyDescent="0.25">
      <c r="A67" t="s">
        <v>9</v>
      </c>
      <c r="B67" t="s">
        <v>95</v>
      </c>
      <c r="C67" s="13">
        <v>33.697717206643098</v>
      </c>
      <c r="D67">
        <v>72</v>
      </c>
      <c r="E67">
        <v>457</v>
      </c>
      <c r="F67" s="13">
        <v>8354.5796864819895</v>
      </c>
      <c r="G67" t="s">
        <v>31</v>
      </c>
      <c r="H67">
        <v>57</v>
      </c>
      <c r="I67">
        <v>24</v>
      </c>
      <c r="J67">
        <v>54</v>
      </c>
      <c r="K67">
        <v>8</v>
      </c>
      <c r="L67" t="s">
        <v>19</v>
      </c>
      <c r="M67" s="13">
        <v>6.5805413478845898</v>
      </c>
      <c r="N67" t="s">
        <v>20</v>
      </c>
      <c r="O67" t="s">
        <v>21</v>
      </c>
      <c r="P67">
        <v>16</v>
      </c>
      <c r="Q67">
        <v>358</v>
      </c>
      <c r="R67">
        <v>21</v>
      </c>
      <c r="S67" s="13">
        <v>1.59722274305067</v>
      </c>
      <c r="T67" t="s">
        <v>22</v>
      </c>
      <c r="U67" s="12">
        <v>4.9110959548423301</v>
      </c>
      <c r="V67" t="s">
        <v>23</v>
      </c>
      <c r="W67" t="s">
        <v>17</v>
      </c>
      <c r="X67" s="13">
        <v>555.85910367174301</v>
      </c>
    </row>
    <row r="68" spans="1:24" x14ac:dyDescent="0.25">
      <c r="A68" t="s">
        <v>9</v>
      </c>
      <c r="B68" t="s">
        <v>96</v>
      </c>
      <c r="C68" s="13">
        <v>26.034869773962001</v>
      </c>
      <c r="D68">
        <v>52</v>
      </c>
      <c r="E68">
        <v>704</v>
      </c>
      <c r="F68" s="13">
        <v>8367.7216180201503</v>
      </c>
      <c r="G68" t="s">
        <v>11</v>
      </c>
      <c r="H68">
        <v>13</v>
      </c>
      <c r="I68">
        <v>17</v>
      </c>
      <c r="J68">
        <v>19</v>
      </c>
      <c r="K68">
        <v>8</v>
      </c>
      <c r="L68" t="s">
        <v>12</v>
      </c>
      <c r="M68" s="13">
        <v>2.2161427287713602</v>
      </c>
      <c r="N68" t="s">
        <v>20</v>
      </c>
      <c r="O68" t="s">
        <v>21</v>
      </c>
      <c r="P68">
        <v>24</v>
      </c>
      <c r="Q68">
        <v>867</v>
      </c>
      <c r="R68">
        <v>28</v>
      </c>
      <c r="S68" s="13">
        <v>42.084436738309897</v>
      </c>
      <c r="T68" t="s">
        <v>22</v>
      </c>
      <c r="U68" s="12">
        <v>3.44806328834026</v>
      </c>
      <c r="V68" t="s">
        <v>7</v>
      </c>
      <c r="W68" t="s">
        <v>24</v>
      </c>
      <c r="X68" s="13">
        <v>393.84334857842703</v>
      </c>
    </row>
    <row r="69" spans="1:24" x14ac:dyDescent="0.25">
      <c r="A69" t="s">
        <v>9</v>
      </c>
      <c r="B69" t="s">
        <v>97</v>
      </c>
      <c r="C69" s="13">
        <v>87.755432354001002</v>
      </c>
      <c r="D69">
        <v>16</v>
      </c>
      <c r="E69">
        <v>513</v>
      </c>
      <c r="F69" s="13">
        <v>9473.7980325083299</v>
      </c>
      <c r="G69" t="s">
        <v>14</v>
      </c>
      <c r="H69">
        <v>12</v>
      </c>
      <c r="I69">
        <v>9</v>
      </c>
      <c r="J69">
        <v>71</v>
      </c>
      <c r="K69">
        <v>9</v>
      </c>
      <c r="L69" t="s">
        <v>19</v>
      </c>
      <c r="M69" s="13">
        <v>9.1478115447106294</v>
      </c>
      <c r="N69" t="s">
        <v>15</v>
      </c>
      <c r="O69" t="s">
        <v>5</v>
      </c>
      <c r="P69">
        <v>10</v>
      </c>
      <c r="Q69">
        <v>198</v>
      </c>
      <c r="R69">
        <v>11</v>
      </c>
      <c r="S69" s="13">
        <v>7.0578761469782298</v>
      </c>
      <c r="T69" t="s">
        <v>40</v>
      </c>
      <c r="U69" s="12">
        <v>0.131955444311814</v>
      </c>
      <c r="V69" t="s">
        <v>32</v>
      </c>
      <c r="W69" t="s">
        <v>17</v>
      </c>
      <c r="X69" s="13">
        <v>169.27180138478599</v>
      </c>
    </row>
    <row r="70" spans="1:24" x14ac:dyDescent="0.25">
      <c r="A70" t="s">
        <v>0</v>
      </c>
      <c r="B70" t="s">
        <v>98</v>
      </c>
      <c r="C70" s="13">
        <v>37.931812382790298</v>
      </c>
      <c r="D70">
        <v>29</v>
      </c>
      <c r="E70">
        <v>163</v>
      </c>
      <c r="F70" s="13">
        <v>3550.21843278099</v>
      </c>
      <c r="G70" t="s">
        <v>2</v>
      </c>
      <c r="H70">
        <v>0</v>
      </c>
      <c r="I70">
        <v>8</v>
      </c>
      <c r="J70">
        <v>58</v>
      </c>
      <c r="K70">
        <v>8</v>
      </c>
      <c r="L70" t="s">
        <v>3</v>
      </c>
      <c r="M70" s="13">
        <v>1.19425186488499</v>
      </c>
      <c r="N70" t="s">
        <v>37</v>
      </c>
      <c r="O70" t="s">
        <v>29</v>
      </c>
      <c r="P70">
        <v>2</v>
      </c>
      <c r="Q70">
        <v>375</v>
      </c>
      <c r="R70">
        <v>18</v>
      </c>
      <c r="S70" s="13">
        <v>97.113581563462205</v>
      </c>
      <c r="T70" t="s">
        <v>22</v>
      </c>
      <c r="U70" s="12">
        <v>1.9834678721741801</v>
      </c>
      <c r="V70" t="s">
        <v>23</v>
      </c>
      <c r="W70" t="s">
        <v>24</v>
      </c>
      <c r="X70" s="13">
        <v>299.70630311810299</v>
      </c>
    </row>
    <row r="71" spans="1:24" x14ac:dyDescent="0.25">
      <c r="A71" t="s">
        <v>9</v>
      </c>
      <c r="B71" t="s">
        <v>99</v>
      </c>
      <c r="C71" s="13">
        <v>54.865528517069698</v>
      </c>
      <c r="D71">
        <v>62</v>
      </c>
      <c r="E71">
        <v>511</v>
      </c>
      <c r="F71" s="13">
        <v>1752.3810874841199</v>
      </c>
      <c r="G71" t="s">
        <v>2</v>
      </c>
      <c r="H71">
        <v>95</v>
      </c>
      <c r="I71">
        <v>1</v>
      </c>
      <c r="J71">
        <v>27</v>
      </c>
      <c r="K71">
        <v>3</v>
      </c>
      <c r="L71" t="s">
        <v>3</v>
      </c>
      <c r="M71" s="13">
        <v>9.7052867901203399</v>
      </c>
      <c r="N71" t="s">
        <v>28</v>
      </c>
      <c r="O71" t="s">
        <v>21</v>
      </c>
      <c r="P71">
        <v>9</v>
      </c>
      <c r="Q71">
        <v>862</v>
      </c>
      <c r="R71">
        <v>7</v>
      </c>
      <c r="S71" s="13">
        <v>77.627765812748095</v>
      </c>
      <c r="T71" t="s">
        <v>6</v>
      </c>
      <c r="U71" s="12">
        <v>1.3623879886490999</v>
      </c>
      <c r="V71" t="s">
        <v>16</v>
      </c>
      <c r="W71" t="s">
        <v>24</v>
      </c>
      <c r="X71" s="13">
        <v>207.66320620857499</v>
      </c>
    </row>
    <row r="72" spans="1:24" x14ac:dyDescent="0.25">
      <c r="A72" t="s">
        <v>0</v>
      </c>
      <c r="B72" t="s">
        <v>100</v>
      </c>
      <c r="C72" s="13">
        <v>47.914541824058702</v>
      </c>
      <c r="D72">
        <v>90</v>
      </c>
      <c r="E72">
        <v>32</v>
      </c>
      <c r="F72" s="13">
        <v>7014.8879872033804</v>
      </c>
      <c r="G72" t="s">
        <v>11</v>
      </c>
      <c r="H72">
        <v>10</v>
      </c>
      <c r="I72">
        <v>12</v>
      </c>
      <c r="J72">
        <v>22</v>
      </c>
      <c r="K72">
        <v>4</v>
      </c>
      <c r="L72" t="s">
        <v>3</v>
      </c>
      <c r="M72" s="13">
        <v>6.3157177546007199</v>
      </c>
      <c r="N72" t="s">
        <v>15</v>
      </c>
      <c r="O72" t="s">
        <v>29</v>
      </c>
      <c r="P72">
        <v>22</v>
      </c>
      <c r="Q72">
        <v>775</v>
      </c>
      <c r="R72">
        <v>16</v>
      </c>
      <c r="S72" s="13">
        <v>11.440781823761199</v>
      </c>
      <c r="T72" t="s">
        <v>40</v>
      </c>
      <c r="U72" s="12">
        <v>1.8305755986122301</v>
      </c>
      <c r="V72" t="s">
        <v>7</v>
      </c>
      <c r="W72" t="s">
        <v>17</v>
      </c>
      <c r="X72" s="13">
        <v>183.27289874871099</v>
      </c>
    </row>
    <row r="73" spans="1:24" x14ac:dyDescent="0.25">
      <c r="A73" t="s">
        <v>33</v>
      </c>
      <c r="B73" t="s">
        <v>101</v>
      </c>
      <c r="C73" s="13">
        <v>6.3815331627479601</v>
      </c>
      <c r="D73">
        <v>14</v>
      </c>
      <c r="E73">
        <v>637</v>
      </c>
      <c r="F73" s="13">
        <v>8180.3370854254399</v>
      </c>
      <c r="G73" t="s">
        <v>11</v>
      </c>
      <c r="H73">
        <v>76</v>
      </c>
      <c r="I73">
        <v>2</v>
      </c>
      <c r="J73">
        <v>26</v>
      </c>
      <c r="K73">
        <v>6</v>
      </c>
      <c r="L73" t="s">
        <v>12</v>
      </c>
      <c r="M73" s="13">
        <v>9.2281903170525101</v>
      </c>
      <c r="N73" t="s">
        <v>37</v>
      </c>
      <c r="O73" t="s">
        <v>29</v>
      </c>
      <c r="P73">
        <v>2</v>
      </c>
      <c r="Q73">
        <v>258</v>
      </c>
      <c r="R73">
        <v>10</v>
      </c>
      <c r="S73" s="13">
        <v>30.661677477859499</v>
      </c>
      <c r="T73" t="s">
        <v>6</v>
      </c>
      <c r="U73" s="12">
        <v>2.07875060787496</v>
      </c>
      <c r="V73" t="s">
        <v>7</v>
      </c>
      <c r="W73" t="s">
        <v>24</v>
      </c>
      <c r="X73" s="13">
        <v>405.167067888855</v>
      </c>
    </row>
    <row r="74" spans="1:24" x14ac:dyDescent="0.25">
      <c r="A74" t="s">
        <v>33</v>
      </c>
      <c r="B74" t="s">
        <v>102</v>
      </c>
      <c r="C74" s="13">
        <v>90.204427520528</v>
      </c>
      <c r="D74">
        <v>88</v>
      </c>
      <c r="E74">
        <v>478</v>
      </c>
      <c r="F74" s="13">
        <v>2633.1219813122498</v>
      </c>
      <c r="G74" t="s">
        <v>2</v>
      </c>
      <c r="H74">
        <v>57</v>
      </c>
      <c r="I74">
        <v>29</v>
      </c>
      <c r="J74">
        <v>77</v>
      </c>
      <c r="K74">
        <v>9</v>
      </c>
      <c r="L74" t="s">
        <v>12</v>
      </c>
      <c r="M74" s="13">
        <v>6.5996141596895397</v>
      </c>
      <c r="N74" t="s">
        <v>15</v>
      </c>
      <c r="O74" t="s">
        <v>29</v>
      </c>
      <c r="P74">
        <v>21</v>
      </c>
      <c r="Q74">
        <v>152</v>
      </c>
      <c r="R74">
        <v>11</v>
      </c>
      <c r="S74" s="13">
        <v>55.760492895244198</v>
      </c>
      <c r="T74" t="s">
        <v>6</v>
      </c>
      <c r="U74" s="12">
        <v>3.2133296074383</v>
      </c>
      <c r="V74" t="s">
        <v>23</v>
      </c>
      <c r="W74" t="s">
        <v>8</v>
      </c>
      <c r="X74" s="13">
        <v>677.94456984618296</v>
      </c>
    </row>
    <row r="75" spans="1:24" x14ac:dyDescent="0.25">
      <c r="A75" t="s">
        <v>33</v>
      </c>
      <c r="B75" t="s">
        <v>103</v>
      </c>
      <c r="C75" s="13">
        <v>83.851017681304597</v>
      </c>
      <c r="D75">
        <v>41</v>
      </c>
      <c r="E75">
        <v>375</v>
      </c>
      <c r="F75" s="13">
        <v>7910.8869161406801</v>
      </c>
      <c r="G75" t="s">
        <v>31</v>
      </c>
      <c r="H75">
        <v>17</v>
      </c>
      <c r="I75">
        <v>25</v>
      </c>
      <c r="J75">
        <v>66</v>
      </c>
      <c r="K75">
        <v>5</v>
      </c>
      <c r="L75" t="s">
        <v>3</v>
      </c>
      <c r="M75" s="13">
        <v>1.5129368369160701</v>
      </c>
      <c r="N75" t="s">
        <v>28</v>
      </c>
      <c r="O75" t="s">
        <v>38</v>
      </c>
      <c r="P75">
        <v>13</v>
      </c>
      <c r="Q75">
        <v>444</v>
      </c>
      <c r="R75">
        <v>4</v>
      </c>
      <c r="S75" s="13">
        <v>46.870238797617098</v>
      </c>
      <c r="T75" t="s">
        <v>22</v>
      </c>
      <c r="U75" s="12">
        <v>4.6205460645137002</v>
      </c>
      <c r="V75" t="s">
        <v>7</v>
      </c>
      <c r="W75" t="s">
        <v>24</v>
      </c>
      <c r="X75" s="13">
        <v>866.472800129657</v>
      </c>
    </row>
    <row r="76" spans="1:24" x14ac:dyDescent="0.25">
      <c r="A76" t="s">
        <v>0</v>
      </c>
      <c r="B76" t="s">
        <v>104</v>
      </c>
      <c r="C76" s="13">
        <v>3.1700114135661499</v>
      </c>
      <c r="D76">
        <v>64</v>
      </c>
      <c r="E76">
        <v>904</v>
      </c>
      <c r="F76" s="13">
        <v>5709.9452959692799</v>
      </c>
      <c r="G76" t="s">
        <v>11</v>
      </c>
      <c r="H76">
        <v>41</v>
      </c>
      <c r="I76">
        <v>6</v>
      </c>
      <c r="J76">
        <v>1</v>
      </c>
      <c r="K76">
        <v>5</v>
      </c>
      <c r="L76" t="s">
        <v>12</v>
      </c>
      <c r="M76" s="13">
        <v>5.2376546500374399</v>
      </c>
      <c r="N76" t="s">
        <v>28</v>
      </c>
      <c r="O76" t="s">
        <v>26</v>
      </c>
      <c r="P76">
        <v>1</v>
      </c>
      <c r="Q76">
        <v>919</v>
      </c>
      <c r="R76">
        <v>9</v>
      </c>
      <c r="S76" s="13">
        <v>80.580852156447804</v>
      </c>
      <c r="T76" t="s">
        <v>22</v>
      </c>
      <c r="U76" s="12">
        <v>0.39661272410993498</v>
      </c>
      <c r="V76" t="s">
        <v>23</v>
      </c>
      <c r="W76" t="s">
        <v>24</v>
      </c>
      <c r="X76" s="13">
        <v>341.55265678322297</v>
      </c>
    </row>
    <row r="77" spans="1:24" x14ac:dyDescent="0.25">
      <c r="A77" t="s">
        <v>9</v>
      </c>
      <c r="B77" t="s">
        <v>105</v>
      </c>
      <c r="C77" s="13">
        <v>92.996884233970604</v>
      </c>
      <c r="D77">
        <v>29</v>
      </c>
      <c r="E77">
        <v>106</v>
      </c>
      <c r="F77" s="13">
        <v>1889.07358977933</v>
      </c>
      <c r="G77" t="s">
        <v>2</v>
      </c>
      <c r="H77">
        <v>16</v>
      </c>
      <c r="I77">
        <v>20</v>
      </c>
      <c r="J77">
        <v>56</v>
      </c>
      <c r="K77">
        <v>10</v>
      </c>
      <c r="L77" t="s">
        <v>19</v>
      </c>
      <c r="M77" s="13">
        <v>2.47389776104546</v>
      </c>
      <c r="N77" t="s">
        <v>15</v>
      </c>
      <c r="O77" t="s">
        <v>38</v>
      </c>
      <c r="P77">
        <v>25</v>
      </c>
      <c r="Q77">
        <v>759</v>
      </c>
      <c r="R77">
        <v>11</v>
      </c>
      <c r="S77" s="13">
        <v>48.064782640006499</v>
      </c>
      <c r="T77" t="s">
        <v>40</v>
      </c>
      <c r="U77" s="12">
        <v>2.0300690886687498</v>
      </c>
      <c r="V77" t="s">
        <v>16</v>
      </c>
      <c r="W77" t="s">
        <v>17</v>
      </c>
      <c r="X77" s="13">
        <v>873.12964801765099</v>
      </c>
    </row>
    <row r="78" spans="1:24" x14ac:dyDescent="0.25">
      <c r="A78" t="s">
        <v>0</v>
      </c>
      <c r="B78" t="s">
        <v>106</v>
      </c>
      <c r="C78" s="13">
        <v>69.108799547430294</v>
      </c>
      <c r="D78">
        <v>23</v>
      </c>
      <c r="E78">
        <v>241</v>
      </c>
      <c r="F78" s="13">
        <v>5328.3759842977497</v>
      </c>
      <c r="G78" t="s">
        <v>31</v>
      </c>
      <c r="H78">
        <v>38</v>
      </c>
      <c r="I78">
        <v>1</v>
      </c>
      <c r="J78">
        <v>22</v>
      </c>
      <c r="K78">
        <v>10</v>
      </c>
      <c r="L78" t="s">
        <v>12</v>
      </c>
      <c r="M78" s="13">
        <v>7.0545383368369201</v>
      </c>
      <c r="N78" t="s">
        <v>37</v>
      </c>
      <c r="O78" t="s">
        <v>29</v>
      </c>
      <c r="P78">
        <v>25</v>
      </c>
      <c r="Q78">
        <v>985</v>
      </c>
      <c r="R78">
        <v>24</v>
      </c>
      <c r="S78" s="13">
        <v>64.323597795600193</v>
      </c>
      <c r="T78" t="s">
        <v>6</v>
      </c>
      <c r="U78" s="12">
        <v>2.1800374515822099</v>
      </c>
      <c r="V78" t="s">
        <v>23</v>
      </c>
      <c r="W78" t="s">
        <v>24</v>
      </c>
      <c r="X78" s="13">
        <v>997.41345013319403</v>
      </c>
    </row>
    <row r="79" spans="1:24" x14ac:dyDescent="0.25">
      <c r="A79" t="s">
        <v>0</v>
      </c>
      <c r="B79" t="s">
        <v>107</v>
      </c>
      <c r="C79" s="13">
        <v>57.449742958971399</v>
      </c>
      <c r="D79">
        <v>14</v>
      </c>
      <c r="E79">
        <v>359</v>
      </c>
      <c r="F79" s="13">
        <v>2483.7601775427902</v>
      </c>
      <c r="G79" t="s">
        <v>14</v>
      </c>
      <c r="H79">
        <v>96</v>
      </c>
      <c r="I79">
        <v>28</v>
      </c>
      <c r="J79">
        <v>57</v>
      </c>
      <c r="K79">
        <v>4</v>
      </c>
      <c r="L79" t="s">
        <v>3</v>
      </c>
      <c r="M79" s="13">
        <v>6.7809466256178901</v>
      </c>
      <c r="N79" t="s">
        <v>15</v>
      </c>
      <c r="O79" t="s">
        <v>21</v>
      </c>
      <c r="P79">
        <v>26</v>
      </c>
      <c r="Q79">
        <v>334</v>
      </c>
      <c r="R79">
        <v>5</v>
      </c>
      <c r="S79" s="13">
        <v>42.952444748991802</v>
      </c>
      <c r="T79" t="s">
        <v>40</v>
      </c>
      <c r="U79" s="12">
        <v>3.0551418183075398</v>
      </c>
      <c r="V79" t="s">
        <v>7</v>
      </c>
      <c r="W79" t="s">
        <v>8</v>
      </c>
      <c r="X79" s="13">
        <v>852.56809891984994</v>
      </c>
    </row>
    <row r="80" spans="1:24" x14ac:dyDescent="0.25">
      <c r="A80" t="s">
        <v>0</v>
      </c>
      <c r="B80" t="s">
        <v>108</v>
      </c>
      <c r="C80" s="13">
        <v>6.30688317611191</v>
      </c>
      <c r="D80">
        <v>50</v>
      </c>
      <c r="E80">
        <v>946</v>
      </c>
      <c r="F80" s="13">
        <v>1292.45841793775</v>
      </c>
      <c r="G80" t="s">
        <v>14</v>
      </c>
      <c r="H80">
        <v>5</v>
      </c>
      <c r="I80">
        <v>4</v>
      </c>
      <c r="J80">
        <v>51</v>
      </c>
      <c r="K80">
        <v>5</v>
      </c>
      <c r="L80" t="s">
        <v>3</v>
      </c>
      <c r="M80" s="13">
        <v>8.4670497708619905</v>
      </c>
      <c r="N80" t="s">
        <v>20</v>
      </c>
      <c r="O80" t="s">
        <v>5</v>
      </c>
      <c r="P80">
        <v>25</v>
      </c>
      <c r="Q80">
        <v>858</v>
      </c>
      <c r="R80">
        <v>21</v>
      </c>
      <c r="S80" s="13">
        <v>71.126514720403307</v>
      </c>
      <c r="T80" t="s">
        <v>6</v>
      </c>
      <c r="U80" s="12">
        <v>4.0968813324704501</v>
      </c>
      <c r="V80" t="s">
        <v>32</v>
      </c>
      <c r="W80" t="s">
        <v>17</v>
      </c>
      <c r="X80" s="13">
        <v>323.59220343132199</v>
      </c>
    </row>
    <row r="81" spans="1:24" x14ac:dyDescent="0.25">
      <c r="A81" t="s">
        <v>0</v>
      </c>
      <c r="B81" t="s">
        <v>109</v>
      </c>
      <c r="C81" s="13">
        <v>57.057031221103202</v>
      </c>
      <c r="D81">
        <v>56</v>
      </c>
      <c r="E81">
        <v>198</v>
      </c>
      <c r="F81" s="13">
        <v>7888.7232684270803</v>
      </c>
      <c r="G81" t="s">
        <v>2</v>
      </c>
      <c r="H81">
        <v>31</v>
      </c>
      <c r="I81">
        <v>25</v>
      </c>
      <c r="J81">
        <v>20</v>
      </c>
      <c r="K81">
        <v>1</v>
      </c>
      <c r="L81" t="s">
        <v>3</v>
      </c>
      <c r="M81" s="13">
        <v>6.49632536429504</v>
      </c>
      <c r="N81" t="s">
        <v>4</v>
      </c>
      <c r="O81" t="s">
        <v>29</v>
      </c>
      <c r="P81">
        <v>5</v>
      </c>
      <c r="Q81">
        <v>228</v>
      </c>
      <c r="R81">
        <v>12</v>
      </c>
      <c r="S81" s="13">
        <v>57.870902924036201</v>
      </c>
      <c r="T81" t="s">
        <v>6</v>
      </c>
      <c r="U81" s="12">
        <v>0.16587162748060799</v>
      </c>
      <c r="V81" t="s">
        <v>16</v>
      </c>
      <c r="W81" t="s">
        <v>17</v>
      </c>
      <c r="X81" s="13">
        <v>351.50421933503799</v>
      </c>
    </row>
    <row r="82" spans="1:24" x14ac:dyDescent="0.25">
      <c r="A82" t="s">
        <v>9</v>
      </c>
      <c r="B82" t="s">
        <v>110</v>
      </c>
      <c r="C82" s="13">
        <v>91.128318350444303</v>
      </c>
      <c r="D82">
        <v>75</v>
      </c>
      <c r="E82">
        <v>872</v>
      </c>
      <c r="F82" s="13">
        <v>8651.67268298206</v>
      </c>
      <c r="G82" t="s">
        <v>14</v>
      </c>
      <c r="H82">
        <v>39</v>
      </c>
      <c r="I82">
        <v>14</v>
      </c>
      <c r="J82">
        <v>41</v>
      </c>
      <c r="K82">
        <v>2</v>
      </c>
      <c r="L82" t="s">
        <v>19</v>
      </c>
      <c r="M82" s="13">
        <v>2.8331846794189701</v>
      </c>
      <c r="N82" t="s">
        <v>4</v>
      </c>
      <c r="O82" t="s">
        <v>38</v>
      </c>
      <c r="P82">
        <v>8</v>
      </c>
      <c r="Q82">
        <v>202</v>
      </c>
      <c r="R82">
        <v>5</v>
      </c>
      <c r="S82" s="13">
        <v>76.961228023819999</v>
      </c>
      <c r="T82" t="s">
        <v>22</v>
      </c>
      <c r="U82" s="12">
        <v>2.8496621985053299</v>
      </c>
      <c r="V82" t="s">
        <v>32</v>
      </c>
      <c r="W82" t="s">
        <v>8</v>
      </c>
      <c r="X82" s="13">
        <v>787.77985049434403</v>
      </c>
    </row>
    <row r="83" spans="1:24" x14ac:dyDescent="0.25">
      <c r="A83" t="s">
        <v>0</v>
      </c>
      <c r="B83" t="s">
        <v>111</v>
      </c>
      <c r="C83" s="13">
        <v>72.819206930318202</v>
      </c>
      <c r="D83">
        <v>9</v>
      </c>
      <c r="E83">
        <v>774</v>
      </c>
      <c r="F83" s="13">
        <v>4384.4134000458598</v>
      </c>
      <c r="G83" t="s">
        <v>14</v>
      </c>
      <c r="H83">
        <v>48</v>
      </c>
      <c r="I83">
        <v>6</v>
      </c>
      <c r="J83">
        <v>8</v>
      </c>
      <c r="K83">
        <v>5</v>
      </c>
      <c r="L83" t="s">
        <v>3</v>
      </c>
      <c r="M83" s="13">
        <v>4.0662775015120403</v>
      </c>
      <c r="N83" t="s">
        <v>4</v>
      </c>
      <c r="O83" t="s">
        <v>26</v>
      </c>
      <c r="P83">
        <v>28</v>
      </c>
      <c r="Q83">
        <v>698</v>
      </c>
      <c r="R83">
        <v>1</v>
      </c>
      <c r="S83" s="13">
        <v>19.789592941903599</v>
      </c>
      <c r="T83" t="s">
        <v>6</v>
      </c>
      <c r="U83" s="12">
        <v>2.54754712154871</v>
      </c>
      <c r="V83" t="s">
        <v>23</v>
      </c>
      <c r="W83" t="s">
        <v>8</v>
      </c>
      <c r="X83" s="13">
        <v>276.77833594679799</v>
      </c>
    </row>
    <row r="84" spans="1:24" x14ac:dyDescent="0.25">
      <c r="A84" t="s">
        <v>9</v>
      </c>
      <c r="B84" t="s">
        <v>112</v>
      </c>
      <c r="C84" s="13">
        <v>17.034930739467899</v>
      </c>
      <c r="D84">
        <v>13</v>
      </c>
      <c r="E84">
        <v>336</v>
      </c>
      <c r="F84" s="13">
        <v>2943.3818676094502</v>
      </c>
      <c r="G84" t="s">
        <v>14</v>
      </c>
      <c r="H84">
        <v>42</v>
      </c>
      <c r="I84">
        <v>19</v>
      </c>
      <c r="J84">
        <v>72</v>
      </c>
      <c r="K84">
        <v>1</v>
      </c>
      <c r="L84" t="s">
        <v>12</v>
      </c>
      <c r="M84" s="13">
        <v>4.7081818735419301</v>
      </c>
      <c r="N84" t="s">
        <v>37</v>
      </c>
      <c r="O84" t="s">
        <v>5</v>
      </c>
      <c r="P84">
        <v>6</v>
      </c>
      <c r="Q84">
        <v>955</v>
      </c>
      <c r="R84">
        <v>26</v>
      </c>
      <c r="S84" s="13">
        <v>4.4652784349432402</v>
      </c>
      <c r="T84" t="s">
        <v>6</v>
      </c>
      <c r="U84" s="12">
        <v>4.1378770486223502</v>
      </c>
      <c r="V84" t="s">
        <v>7</v>
      </c>
      <c r="W84" t="s">
        <v>17</v>
      </c>
      <c r="X84" s="13">
        <v>589.97855562804</v>
      </c>
    </row>
    <row r="85" spans="1:24" x14ac:dyDescent="0.25">
      <c r="A85" t="s">
        <v>0</v>
      </c>
      <c r="B85" t="s">
        <v>113</v>
      </c>
      <c r="C85" s="13">
        <v>68.911246211606297</v>
      </c>
      <c r="D85">
        <v>82</v>
      </c>
      <c r="E85">
        <v>663</v>
      </c>
      <c r="F85" s="13">
        <v>2411.7546321104901</v>
      </c>
      <c r="G85" t="s">
        <v>14</v>
      </c>
      <c r="H85">
        <v>65</v>
      </c>
      <c r="I85">
        <v>24</v>
      </c>
      <c r="J85">
        <v>7</v>
      </c>
      <c r="K85">
        <v>8</v>
      </c>
      <c r="L85" t="s">
        <v>3</v>
      </c>
      <c r="M85" s="13">
        <v>4.94983957799694</v>
      </c>
      <c r="N85" t="s">
        <v>15</v>
      </c>
      <c r="O85" t="s">
        <v>29</v>
      </c>
      <c r="P85">
        <v>20</v>
      </c>
      <c r="Q85">
        <v>443</v>
      </c>
      <c r="R85">
        <v>5</v>
      </c>
      <c r="S85" s="13">
        <v>97.730593800533001</v>
      </c>
      <c r="T85" t="s">
        <v>22</v>
      </c>
      <c r="U85" s="12">
        <v>0.77300613406724705</v>
      </c>
      <c r="V85" t="s">
        <v>7</v>
      </c>
      <c r="W85" t="s">
        <v>24</v>
      </c>
      <c r="X85" s="13">
        <v>682.97101822609295</v>
      </c>
    </row>
    <row r="86" spans="1:24" x14ac:dyDescent="0.25">
      <c r="A86" t="s">
        <v>0</v>
      </c>
      <c r="B86" t="s">
        <v>114</v>
      </c>
      <c r="C86" s="13">
        <v>89.104367292102197</v>
      </c>
      <c r="D86">
        <v>99</v>
      </c>
      <c r="E86">
        <v>618</v>
      </c>
      <c r="F86" s="13">
        <v>2048.2900998487098</v>
      </c>
      <c r="G86" t="s">
        <v>14</v>
      </c>
      <c r="H86">
        <v>73</v>
      </c>
      <c r="I86">
        <v>26</v>
      </c>
      <c r="J86">
        <v>80</v>
      </c>
      <c r="K86">
        <v>10</v>
      </c>
      <c r="L86" t="s">
        <v>12</v>
      </c>
      <c r="M86" s="13">
        <v>8.3816156249226292</v>
      </c>
      <c r="N86" t="s">
        <v>20</v>
      </c>
      <c r="O86" t="s">
        <v>38</v>
      </c>
      <c r="P86">
        <v>24</v>
      </c>
      <c r="Q86">
        <v>589</v>
      </c>
      <c r="R86">
        <v>22</v>
      </c>
      <c r="S86" s="13">
        <v>33.808636513209002</v>
      </c>
      <c r="T86" t="s">
        <v>40</v>
      </c>
      <c r="U86" s="12">
        <v>4.8434565771180402</v>
      </c>
      <c r="V86" t="s">
        <v>16</v>
      </c>
      <c r="W86" t="s">
        <v>8</v>
      </c>
      <c r="X86" s="13">
        <v>465.45700596368698</v>
      </c>
    </row>
    <row r="87" spans="1:24" x14ac:dyDescent="0.25">
      <c r="A87" t="s">
        <v>33</v>
      </c>
      <c r="B87" t="s">
        <v>115</v>
      </c>
      <c r="C87" s="13">
        <v>76.962994415193805</v>
      </c>
      <c r="D87">
        <v>83</v>
      </c>
      <c r="E87">
        <v>25</v>
      </c>
      <c r="F87" s="13">
        <v>8684.6130592538502</v>
      </c>
      <c r="G87" t="s">
        <v>11</v>
      </c>
      <c r="H87">
        <v>15</v>
      </c>
      <c r="I87">
        <v>18</v>
      </c>
      <c r="J87">
        <v>66</v>
      </c>
      <c r="K87">
        <v>2</v>
      </c>
      <c r="L87" t="s">
        <v>19</v>
      </c>
      <c r="M87" s="13">
        <v>8.2491687048717193</v>
      </c>
      <c r="N87" t="s">
        <v>20</v>
      </c>
      <c r="O87" t="s">
        <v>38</v>
      </c>
      <c r="P87">
        <v>4</v>
      </c>
      <c r="Q87">
        <v>211</v>
      </c>
      <c r="R87">
        <v>2</v>
      </c>
      <c r="S87" s="13">
        <v>69.929345518672307</v>
      </c>
      <c r="T87" t="s">
        <v>22</v>
      </c>
      <c r="U87" s="12">
        <v>1.3744289997457499</v>
      </c>
      <c r="V87" t="s">
        <v>7</v>
      </c>
      <c r="W87" t="s">
        <v>8</v>
      </c>
      <c r="X87" s="13">
        <v>842.68683000464102</v>
      </c>
    </row>
    <row r="88" spans="1:24" x14ac:dyDescent="0.25">
      <c r="A88" t="s">
        <v>9</v>
      </c>
      <c r="B88" t="s">
        <v>116</v>
      </c>
      <c r="C88" s="13">
        <v>19.9981769404042</v>
      </c>
      <c r="D88">
        <v>18</v>
      </c>
      <c r="E88">
        <v>223</v>
      </c>
      <c r="F88" s="13">
        <v>1229.59102856498</v>
      </c>
      <c r="G88" t="s">
        <v>14</v>
      </c>
      <c r="H88">
        <v>32</v>
      </c>
      <c r="I88">
        <v>14</v>
      </c>
      <c r="J88">
        <v>22</v>
      </c>
      <c r="K88">
        <v>6</v>
      </c>
      <c r="L88" t="s">
        <v>3</v>
      </c>
      <c r="M88" s="13">
        <v>1.4543053101535499</v>
      </c>
      <c r="N88" t="s">
        <v>15</v>
      </c>
      <c r="O88" t="s">
        <v>5</v>
      </c>
      <c r="P88">
        <v>4</v>
      </c>
      <c r="Q88">
        <v>569</v>
      </c>
      <c r="R88">
        <v>18</v>
      </c>
      <c r="S88" s="13">
        <v>74.608969995194599</v>
      </c>
      <c r="T88" t="s">
        <v>40</v>
      </c>
      <c r="U88" s="12">
        <v>2.0515129307662399</v>
      </c>
      <c r="V88" t="s">
        <v>23</v>
      </c>
      <c r="W88" t="s">
        <v>24</v>
      </c>
      <c r="X88" s="13">
        <v>264.25488983586598</v>
      </c>
    </row>
    <row r="89" spans="1:24" x14ac:dyDescent="0.25">
      <c r="A89" t="s">
        <v>0</v>
      </c>
      <c r="B89" t="s">
        <v>117</v>
      </c>
      <c r="C89" s="13">
        <v>80.414036650355698</v>
      </c>
      <c r="D89">
        <v>24</v>
      </c>
      <c r="E89">
        <v>79</v>
      </c>
      <c r="F89" s="13">
        <v>5133.8467010866898</v>
      </c>
      <c r="G89" t="s">
        <v>31</v>
      </c>
      <c r="H89">
        <v>5</v>
      </c>
      <c r="I89">
        <v>7</v>
      </c>
      <c r="J89">
        <v>55</v>
      </c>
      <c r="K89">
        <v>10</v>
      </c>
      <c r="L89" t="s">
        <v>12</v>
      </c>
      <c r="M89" s="13">
        <v>6.5758037975485299</v>
      </c>
      <c r="N89" t="s">
        <v>4</v>
      </c>
      <c r="O89" t="s">
        <v>38</v>
      </c>
      <c r="P89">
        <v>27</v>
      </c>
      <c r="Q89">
        <v>523</v>
      </c>
      <c r="R89">
        <v>17</v>
      </c>
      <c r="S89" s="13">
        <v>28.696996824143099</v>
      </c>
      <c r="T89" t="s">
        <v>22</v>
      </c>
      <c r="U89" s="12">
        <v>3.6937377878392699</v>
      </c>
      <c r="V89" t="s">
        <v>32</v>
      </c>
      <c r="W89" t="s">
        <v>8</v>
      </c>
      <c r="X89" s="13">
        <v>879.35921773492396</v>
      </c>
    </row>
    <row r="90" spans="1:24" x14ac:dyDescent="0.25">
      <c r="A90" t="s">
        <v>33</v>
      </c>
      <c r="B90" t="s">
        <v>118</v>
      </c>
      <c r="C90" s="13">
        <v>75.270406975724995</v>
      </c>
      <c r="D90">
        <v>58</v>
      </c>
      <c r="E90">
        <v>737</v>
      </c>
      <c r="F90" s="13">
        <v>9444.7420330629793</v>
      </c>
      <c r="G90" t="s">
        <v>31</v>
      </c>
      <c r="H90">
        <v>60</v>
      </c>
      <c r="I90">
        <v>18</v>
      </c>
      <c r="J90">
        <v>85</v>
      </c>
      <c r="K90">
        <v>7</v>
      </c>
      <c r="L90" t="s">
        <v>12</v>
      </c>
      <c r="M90" s="13">
        <v>3.8012531329310701</v>
      </c>
      <c r="N90" t="s">
        <v>37</v>
      </c>
      <c r="O90" t="s">
        <v>5</v>
      </c>
      <c r="P90">
        <v>21</v>
      </c>
      <c r="Q90">
        <v>953</v>
      </c>
      <c r="R90">
        <v>11</v>
      </c>
      <c r="S90" s="13">
        <v>68.1849190570411</v>
      </c>
      <c r="T90" t="s">
        <v>6</v>
      </c>
      <c r="U90" s="12">
        <v>0.722204401882931</v>
      </c>
      <c r="V90" t="s">
        <v>32</v>
      </c>
      <c r="W90" t="s">
        <v>24</v>
      </c>
      <c r="X90" s="13">
        <v>103.916247960704</v>
      </c>
    </row>
    <row r="91" spans="1:24" x14ac:dyDescent="0.25">
      <c r="A91" t="s">
        <v>33</v>
      </c>
      <c r="B91" t="s">
        <v>119</v>
      </c>
      <c r="C91" s="13">
        <v>97.760085581938597</v>
      </c>
      <c r="D91">
        <v>10</v>
      </c>
      <c r="E91">
        <v>134</v>
      </c>
      <c r="F91" s="13">
        <v>5924.6825668532301</v>
      </c>
      <c r="G91" t="s">
        <v>14</v>
      </c>
      <c r="H91">
        <v>90</v>
      </c>
      <c r="I91">
        <v>1</v>
      </c>
      <c r="J91">
        <v>27</v>
      </c>
      <c r="K91">
        <v>8</v>
      </c>
      <c r="L91" t="s">
        <v>3</v>
      </c>
      <c r="M91" s="13">
        <v>9.9298162452772498</v>
      </c>
      <c r="N91" t="s">
        <v>15</v>
      </c>
      <c r="O91" t="s">
        <v>21</v>
      </c>
      <c r="P91">
        <v>23</v>
      </c>
      <c r="Q91">
        <v>370</v>
      </c>
      <c r="R91">
        <v>11</v>
      </c>
      <c r="S91" s="13">
        <v>46.603873381644398</v>
      </c>
      <c r="T91" t="s">
        <v>6</v>
      </c>
      <c r="U91" s="12">
        <v>1.9076657339590699</v>
      </c>
      <c r="V91" t="s">
        <v>23</v>
      </c>
      <c r="W91" t="s">
        <v>8</v>
      </c>
      <c r="X91" s="13">
        <v>517.49997392906005</v>
      </c>
    </row>
    <row r="92" spans="1:24" x14ac:dyDescent="0.25">
      <c r="A92" t="s">
        <v>9</v>
      </c>
      <c r="B92" t="s">
        <v>120</v>
      </c>
      <c r="C92" s="13">
        <v>13.881913501359101</v>
      </c>
      <c r="D92">
        <v>56</v>
      </c>
      <c r="E92">
        <v>320</v>
      </c>
      <c r="F92" s="13">
        <v>9592.6335702803099</v>
      </c>
      <c r="G92" t="s">
        <v>2</v>
      </c>
      <c r="H92">
        <v>66</v>
      </c>
      <c r="I92">
        <v>18</v>
      </c>
      <c r="J92">
        <v>96</v>
      </c>
      <c r="K92">
        <v>7</v>
      </c>
      <c r="L92" t="s">
        <v>3</v>
      </c>
      <c r="M92" s="13">
        <v>7.6744307081126903</v>
      </c>
      <c r="N92" t="s">
        <v>4</v>
      </c>
      <c r="O92" t="s">
        <v>29</v>
      </c>
      <c r="P92">
        <v>8</v>
      </c>
      <c r="Q92">
        <v>585</v>
      </c>
      <c r="R92">
        <v>8</v>
      </c>
      <c r="S92" s="13">
        <v>85.675963335797903</v>
      </c>
      <c r="T92" t="s">
        <v>40</v>
      </c>
      <c r="U92" s="12">
        <v>1.2193822244013801</v>
      </c>
      <c r="V92" t="s">
        <v>23</v>
      </c>
      <c r="W92" t="s">
        <v>8</v>
      </c>
      <c r="X92" s="13">
        <v>990.07847250581096</v>
      </c>
    </row>
    <row r="93" spans="1:24" x14ac:dyDescent="0.25">
      <c r="A93" t="s">
        <v>33</v>
      </c>
      <c r="B93" t="s">
        <v>121</v>
      </c>
      <c r="C93" s="13">
        <v>62.111965463961702</v>
      </c>
      <c r="D93">
        <v>90</v>
      </c>
      <c r="E93">
        <v>916</v>
      </c>
      <c r="F93" s="13">
        <v>1935.20679350759</v>
      </c>
      <c r="G93" t="s">
        <v>31</v>
      </c>
      <c r="H93">
        <v>98</v>
      </c>
      <c r="I93">
        <v>22</v>
      </c>
      <c r="J93">
        <v>85</v>
      </c>
      <c r="K93">
        <v>7</v>
      </c>
      <c r="L93" t="s">
        <v>3</v>
      </c>
      <c r="M93" s="13">
        <v>7.4715140844011403</v>
      </c>
      <c r="N93" t="s">
        <v>28</v>
      </c>
      <c r="O93" t="s">
        <v>26</v>
      </c>
      <c r="P93">
        <v>5</v>
      </c>
      <c r="Q93">
        <v>207</v>
      </c>
      <c r="R93">
        <v>28</v>
      </c>
      <c r="S93" s="13">
        <v>39.772882502339897</v>
      </c>
      <c r="T93" t="s">
        <v>6</v>
      </c>
      <c r="U93" s="12">
        <v>0.62600185820939402</v>
      </c>
      <c r="V93" t="s">
        <v>23</v>
      </c>
      <c r="W93" t="s">
        <v>8</v>
      </c>
      <c r="X93" s="13">
        <v>996.77831495062298</v>
      </c>
    </row>
    <row r="94" spans="1:24" x14ac:dyDescent="0.25">
      <c r="A94" t="s">
        <v>33</v>
      </c>
      <c r="B94" t="s">
        <v>122</v>
      </c>
      <c r="C94" s="13">
        <v>47.714233075820196</v>
      </c>
      <c r="D94">
        <v>44</v>
      </c>
      <c r="E94">
        <v>276</v>
      </c>
      <c r="F94" s="13">
        <v>2100.1297546259302</v>
      </c>
      <c r="G94" t="s">
        <v>31</v>
      </c>
      <c r="H94">
        <v>90</v>
      </c>
      <c r="I94">
        <v>25</v>
      </c>
      <c r="J94">
        <v>10</v>
      </c>
      <c r="K94">
        <v>8</v>
      </c>
      <c r="L94" t="s">
        <v>3</v>
      </c>
      <c r="M94" s="13">
        <v>4.4695000261236002</v>
      </c>
      <c r="N94" t="s">
        <v>37</v>
      </c>
      <c r="O94" t="s">
        <v>5</v>
      </c>
      <c r="P94">
        <v>4</v>
      </c>
      <c r="Q94">
        <v>671</v>
      </c>
      <c r="R94">
        <v>29</v>
      </c>
      <c r="S94" s="13">
        <v>62.612690395614301</v>
      </c>
      <c r="T94" t="s">
        <v>40</v>
      </c>
      <c r="U94" s="12">
        <v>0.33343182522473902</v>
      </c>
      <c r="V94" t="s">
        <v>23</v>
      </c>
      <c r="W94" t="s">
        <v>8</v>
      </c>
      <c r="X94" s="13">
        <v>230.092782536762</v>
      </c>
    </row>
    <row r="95" spans="1:24" x14ac:dyDescent="0.25">
      <c r="A95" t="s">
        <v>0</v>
      </c>
      <c r="B95" t="s">
        <v>123</v>
      </c>
      <c r="C95" s="13">
        <v>69.290831002905406</v>
      </c>
      <c r="D95">
        <v>88</v>
      </c>
      <c r="E95">
        <v>114</v>
      </c>
      <c r="F95" s="13">
        <v>4531.4021336919004</v>
      </c>
      <c r="G95" t="s">
        <v>14</v>
      </c>
      <c r="H95">
        <v>63</v>
      </c>
      <c r="I95">
        <v>17</v>
      </c>
      <c r="J95">
        <v>66</v>
      </c>
      <c r="K95">
        <v>1</v>
      </c>
      <c r="L95" t="s">
        <v>19</v>
      </c>
      <c r="M95" s="13">
        <v>7.00643205900439</v>
      </c>
      <c r="N95" t="s">
        <v>28</v>
      </c>
      <c r="O95" t="s">
        <v>38</v>
      </c>
      <c r="P95">
        <v>21</v>
      </c>
      <c r="Q95">
        <v>824</v>
      </c>
      <c r="R95">
        <v>20</v>
      </c>
      <c r="S95" s="13">
        <v>35.633652343343797</v>
      </c>
      <c r="T95" t="s">
        <v>22</v>
      </c>
      <c r="U95" s="12">
        <v>4.1657817954241398</v>
      </c>
      <c r="V95" t="s">
        <v>16</v>
      </c>
      <c r="W95" t="s">
        <v>24</v>
      </c>
      <c r="X95" s="13">
        <v>823.52384588815505</v>
      </c>
    </row>
    <row r="96" spans="1:24" x14ac:dyDescent="0.25">
      <c r="A96" t="s">
        <v>33</v>
      </c>
      <c r="B96" t="s">
        <v>124</v>
      </c>
      <c r="C96" s="13">
        <v>3.0376887246314102</v>
      </c>
      <c r="D96">
        <v>97</v>
      </c>
      <c r="E96">
        <v>987</v>
      </c>
      <c r="F96" s="13">
        <v>7888.3565466618702</v>
      </c>
      <c r="G96" t="s">
        <v>14</v>
      </c>
      <c r="H96">
        <v>77</v>
      </c>
      <c r="I96">
        <v>26</v>
      </c>
      <c r="J96">
        <v>72</v>
      </c>
      <c r="K96">
        <v>9</v>
      </c>
      <c r="L96" t="s">
        <v>3</v>
      </c>
      <c r="M96" s="13">
        <v>6.9429459420325799</v>
      </c>
      <c r="N96" t="s">
        <v>37</v>
      </c>
      <c r="O96" t="s">
        <v>26</v>
      </c>
      <c r="P96">
        <v>12</v>
      </c>
      <c r="Q96">
        <v>908</v>
      </c>
      <c r="R96">
        <v>14</v>
      </c>
      <c r="S96" s="13">
        <v>60.387378614862101</v>
      </c>
      <c r="T96" t="s">
        <v>40</v>
      </c>
      <c r="U96" s="12">
        <v>1.4636074984727701</v>
      </c>
      <c r="V96" t="s">
        <v>23</v>
      </c>
      <c r="W96" t="s">
        <v>8</v>
      </c>
      <c r="X96" s="13">
        <v>846.66525698669398</v>
      </c>
    </row>
    <row r="97" spans="1:24" x14ac:dyDescent="0.25">
      <c r="A97" t="s">
        <v>0</v>
      </c>
      <c r="B97" t="s">
        <v>125</v>
      </c>
      <c r="C97" s="13">
        <v>77.903927219447695</v>
      </c>
      <c r="D97">
        <v>65</v>
      </c>
      <c r="E97">
        <v>672</v>
      </c>
      <c r="F97" s="13">
        <v>7386.3639440486604</v>
      </c>
      <c r="G97" t="s">
        <v>14</v>
      </c>
      <c r="H97">
        <v>15</v>
      </c>
      <c r="I97">
        <v>14</v>
      </c>
      <c r="J97">
        <v>26</v>
      </c>
      <c r="K97">
        <v>9</v>
      </c>
      <c r="L97" t="s">
        <v>3</v>
      </c>
      <c r="M97" s="13">
        <v>8.6303388696027508</v>
      </c>
      <c r="N97" t="s">
        <v>28</v>
      </c>
      <c r="O97" t="s">
        <v>5</v>
      </c>
      <c r="P97">
        <v>18</v>
      </c>
      <c r="Q97">
        <v>450</v>
      </c>
      <c r="R97">
        <v>26</v>
      </c>
      <c r="S97" s="13">
        <v>58.890685768589897</v>
      </c>
      <c r="T97" t="s">
        <v>6</v>
      </c>
      <c r="U97" s="12">
        <v>1.21088212958506</v>
      </c>
      <c r="V97" t="s">
        <v>16</v>
      </c>
      <c r="W97" t="s">
        <v>24</v>
      </c>
      <c r="X97" s="13">
        <v>778.86424137664699</v>
      </c>
    </row>
    <row r="98" spans="1:24" x14ac:dyDescent="0.25">
      <c r="A98" t="s">
        <v>33</v>
      </c>
      <c r="B98" t="s">
        <v>126</v>
      </c>
      <c r="C98" s="13">
        <v>24.423131420373299</v>
      </c>
      <c r="D98">
        <v>29</v>
      </c>
      <c r="E98">
        <v>324</v>
      </c>
      <c r="F98" s="13">
        <v>7698.4247656321104</v>
      </c>
      <c r="G98" t="s">
        <v>2</v>
      </c>
      <c r="H98">
        <v>67</v>
      </c>
      <c r="I98">
        <v>2</v>
      </c>
      <c r="J98">
        <v>32</v>
      </c>
      <c r="K98">
        <v>3</v>
      </c>
      <c r="L98" t="s">
        <v>19</v>
      </c>
      <c r="M98" s="13">
        <v>5.3528780439967996</v>
      </c>
      <c r="N98" t="s">
        <v>4</v>
      </c>
      <c r="O98" t="s">
        <v>5</v>
      </c>
      <c r="P98">
        <v>28</v>
      </c>
      <c r="Q98">
        <v>648</v>
      </c>
      <c r="R98">
        <v>28</v>
      </c>
      <c r="S98" s="13">
        <v>17.803756331391199</v>
      </c>
      <c r="T98" t="s">
        <v>6</v>
      </c>
      <c r="U98" s="12">
        <v>3.8720476814821301</v>
      </c>
      <c r="V98" t="s">
        <v>7</v>
      </c>
      <c r="W98" t="s">
        <v>24</v>
      </c>
      <c r="X98" s="13">
        <v>188.74214114905601</v>
      </c>
    </row>
    <row r="99" spans="1:24" x14ac:dyDescent="0.25">
      <c r="A99" t="s">
        <v>0</v>
      </c>
      <c r="B99" t="s">
        <v>127</v>
      </c>
      <c r="C99" s="13">
        <v>3.5261112591434101</v>
      </c>
      <c r="D99">
        <v>56</v>
      </c>
      <c r="E99">
        <v>62</v>
      </c>
      <c r="F99" s="13">
        <v>4370.9165799845296</v>
      </c>
      <c r="G99" t="s">
        <v>31</v>
      </c>
      <c r="H99">
        <v>46</v>
      </c>
      <c r="I99">
        <v>19</v>
      </c>
      <c r="J99">
        <v>4</v>
      </c>
      <c r="K99">
        <v>9</v>
      </c>
      <c r="L99" t="s">
        <v>12</v>
      </c>
      <c r="M99" s="13">
        <v>7.9048456112096703</v>
      </c>
      <c r="N99" t="s">
        <v>28</v>
      </c>
      <c r="O99" t="s">
        <v>5</v>
      </c>
      <c r="P99">
        <v>10</v>
      </c>
      <c r="Q99">
        <v>535</v>
      </c>
      <c r="R99">
        <v>13</v>
      </c>
      <c r="S99" s="13">
        <v>65.765155926367399</v>
      </c>
      <c r="T99" t="s">
        <v>22</v>
      </c>
      <c r="U99" s="12">
        <v>3.3762378347179798</v>
      </c>
      <c r="V99" t="s">
        <v>7</v>
      </c>
      <c r="W99" t="s">
        <v>24</v>
      </c>
      <c r="X99" s="13">
        <v>540.13242286796697</v>
      </c>
    </row>
    <row r="100" spans="1:24" x14ac:dyDescent="0.25">
      <c r="A100" t="s">
        <v>9</v>
      </c>
      <c r="B100" t="s">
        <v>128</v>
      </c>
      <c r="C100" s="13">
        <v>19.754604866878601</v>
      </c>
      <c r="D100">
        <v>43</v>
      </c>
      <c r="E100">
        <v>913</v>
      </c>
      <c r="F100" s="13">
        <v>8525.9525596835192</v>
      </c>
      <c r="G100" t="s">
        <v>11</v>
      </c>
      <c r="H100">
        <v>53</v>
      </c>
      <c r="I100">
        <v>1</v>
      </c>
      <c r="J100">
        <v>27</v>
      </c>
      <c r="K100">
        <v>7</v>
      </c>
      <c r="L100" t="s">
        <v>3</v>
      </c>
      <c r="M100" s="13">
        <v>1.4098010951380699</v>
      </c>
      <c r="N100" t="s">
        <v>20</v>
      </c>
      <c r="O100" t="s">
        <v>38</v>
      </c>
      <c r="P100">
        <v>28</v>
      </c>
      <c r="Q100">
        <v>581</v>
      </c>
      <c r="R100">
        <v>9</v>
      </c>
      <c r="S100" s="13">
        <v>5.6046908643717801</v>
      </c>
      <c r="T100" t="s">
        <v>6</v>
      </c>
      <c r="U100" s="12">
        <v>2.9081221693512598</v>
      </c>
      <c r="V100" t="s">
        <v>23</v>
      </c>
      <c r="W100" t="s">
        <v>24</v>
      </c>
      <c r="X100" s="13">
        <v>882.19886354704101</v>
      </c>
    </row>
    <row r="101" spans="1:24" x14ac:dyDescent="0.25">
      <c r="A101" t="s">
        <v>0</v>
      </c>
      <c r="B101" t="s">
        <v>129</v>
      </c>
      <c r="C101" s="13">
        <v>68.517832699276596</v>
      </c>
      <c r="D101">
        <v>17</v>
      </c>
      <c r="E101">
        <v>627</v>
      </c>
      <c r="F101" s="13">
        <v>9185.1858291817007</v>
      </c>
      <c r="G101" t="s">
        <v>14</v>
      </c>
      <c r="H101">
        <v>55</v>
      </c>
      <c r="I101">
        <v>8</v>
      </c>
      <c r="J101">
        <v>59</v>
      </c>
      <c r="K101">
        <v>6</v>
      </c>
      <c r="L101" t="s">
        <v>3</v>
      </c>
      <c r="M101" s="13">
        <v>1.3110237561206199</v>
      </c>
      <c r="N101" t="s">
        <v>37</v>
      </c>
      <c r="O101" t="s">
        <v>38</v>
      </c>
      <c r="P101">
        <v>29</v>
      </c>
      <c r="Q101">
        <v>921</v>
      </c>
      <c r="R101">
        <v>2</v>
      </c>
      <c r="S101" s="13">
        <v>38.072898520625998</v>
      </c>
      <c r="T101" t="s">
        <v>22</v>
      </c>
      <c r="U101" s="12">
        <v>0.34602729070550298</v>
      </c>
      <c r="V101" t="s">
        <v>23</v>
      </c>
      <c r="W101" t="s">
        <v>8</v>
      </c>
      <c r="X101" s="13">
        <v>210.743008964246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FD2-8526-495D-A1AF-FED3679CD412}">
  <dimension ref="A1:C28"/>
  <sheetViews>
    <sheetView workbookViewId="0">
      <selection activeCell="H27" sqref="H27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30.7109375" bestFit="1" customWidth="1"/>
  </cols>
  <sheetData>
    <row r="1" spans="1:2" x14ac:dyDescent="0.25">
      <c r="A1" s="10" t="s">
        <v>154</v>
      </c>
      <c r="B1" t="s">
        <v>157</v>
      </c>
    </row>
    <row r="2" spans="1:2" x14ac:dyDescent="0.25">
      <c r="A2" s="11" t="s">
        <v>29</v>
      </c>
      <c r="B2">
        <v>102601.72388223567</v>
      </c>
    </row>
    <row r="3" spans="1:2" x14ac:dyDescent="0.25">
      <c r="A3" s="11" t="s">
        <v>38</v>
      </c>
      <c r="B3">
        <v>119142.8157480693</v>
      </c>
    </row>
    <row r="4" spans="1:2" x14ac:dyDescent="0.25">
      <c r="A4" s="11" t="s">
        <v>26</v>
      </c>
      <c r="B4">
        <v>81027.701224852935</v>
      </c>
    </row>
    <row r="5" spans="1:2" x14ac:dyDescent="0.25">
      <c r="A5" s="11" t="s">
        <v>21</v>
      </c>
      <c r="B5">
        <v>137077.55100538101</v>
      </c>
    </row>
    <row r="6" spans="1:2" x14ac:dyDescent="0.25">
      <c r="A6" s="11" t="s">
        <v>5</v>
      </c>
      <c r="B6">
        <v>137755.02687746932</v>
      </c>
    </row>
    <row r="7" spans="1:2" x14ac:dyDescent="0.25">
      <c r="A7" s="11" t="s">
        <v>155</v>
      </c>
      <c r="B7">
        <v>577604.81873800815</v>
      </c>
    </row>
    <row r="20" spans="2:3" x14ac:dyDescent="0.25">
      <c r="B20" s="10" t="s">
        <v>154</v>
      </c>
      <c r="C20" t="s">
        <v>170</v>
      </c>
    </row>
    <row r="21" spans="2:3" x14ac:dyDescent="0.25">
      <c r="B21" s="11" t="s">
        <v>33</v>
      </c>
      <c r="C21">
        <v>11757</v>
      </c>
    </row>
    <row r="22" spans="2:3" x14ac:dyDescent="0.25">
      <c r="B22" s="11" t="s">
        <v>0</v>
      </c>
      <c r="C22">
        <v>13611</v>
      </c>
    </row>
    <row r="23" spans="2:3" x14ac:dyDescent="0.25">
      <c r="B23" s="11" t="s">
        <v>9</v>
      </c>
      <c r="C23">
        <v>20731</v>
      </c>
    </row>
    <row r="24" spans="2:3" x14ac:dyDescent="0.25">
      <c r="B24" s="11" t="s">
        <v>155</v>
      </c>
      <c r="C24">
        <v>46099</v>
      </c>
    </row>
    <row r="27" spans="2:3" x14ac:dyDescent="0.25">
      <c r="C27" t="s">
        <v>169</v>
      </c>
    </row>
    <row r="28" spans="2:3" x14ac:dyDescent="0.25">
      <c r="C28">
        <f>GETPIVOTDATA("Number of products sold",$B$20)</f>
        <v>46099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56F8-20DE-4791-8CDC-06621C11B413}">
  <dimension ref="A3:I105"/>
  <sheetViews>
    <sheetView tabSelected="1" workbookViewId="0">
      <selection activeCell="F21" sqref="F21"/>
    </sheetView>
  </sheetViews>
  <sheetFormatPr defaultRowHeight="15" x14ac:dyDescent="0.25"/>
  <cols>
    <col min="1" max="1" width="25.85546875" bestFit="1" customWidth="1"/>
    <col min="2" max="2" width="16.85546875" bestFit="1" customWidth="1"/>
    <col min="3" max="7" width="12" bestFit="1" customWidth="1"/>
    <col min="8" max="8" width="11" bestFit="1" customWidth="1"/>
    <col min="9" max="10" width="12" bestFit="1" customWidth="1"/>
    <col min="11" max="11" width="11" bestFit="1" customWidth="1"/>
    <col min="12" max="12" width="10" bestFit="1" customWidth="1"/>
    <col min="13" max="17" width="12" bestFit="1" customWidth="1"/>
    <col min="18" max="18" width="11" bestFit="1" customWidth="1"/>
    <col min="19" max="28" width="12" bestFit="1" customWidth="1"/>
    <col min="29" max="29" width="11" bestFit="1" customWidth="1"/>
    <col min="30" max="35" width="12" bestFit="1" customWidth="1"/>
    <col min="36" max="36" width="11" bestFit="1" customWidth="1"/>
    <col min="37" max="37" width="10" bestFit="1" customWidth="1"/>
    <col min="38" max="41" width="12" bestFit="1" customWidth="1"/>
    <col min="42" max="42" width="11" bestFit="1" customWidth="1"/>
    <col min="43" max="47" width="12" bestFit="1" customWidth="1"/>
    <col min="48" max="48" width="11" bestFit="1" customWidth="1"/>
    <col min="49" max="49" width="12" bestFit="1" customWidth="1"/>
    <col min="50" max="50" width="11" bestFit="1" customWidth="1"/>
    <col min="51" max="51" width="12" bestFit="1" customWidth="1"/>
    <col min="52" max="52" width="11" bestFit="1" customWidth="1"/>
    <col min="53" max="59" width="12" bestFit="1" customWidth="1"/>
    <col min="60" max="60" width="11" bestFit="1" customWidth="1"/>
    <col min="61" max="68" width="12" bestFit="1" customWidth="1"/>
    <col min="69" max="69" width="11" bestFit="1" customWidth="1"/>
    <col min="70" max="81" width="12" bestFit="1" customWidth="1"/>
    <col min="82" max="82" width="11" bestFit="1" customWidth="1"/>
    <col min="83" max="87" width="12" bestFit="1" customWidth="1"/>
    <col min="88" max="88" width="11" bestFit="1" customWidth="1"/>
    <col min="89" max="97" width="12" bestFit="1" customWidth="1"/>
    <col min="98" max="98" width="11" bestFit="1" customWidth="1"/>
    <col min="99" max="99" width="12" bestFit="1" customWidth="1"/>
    <col min="100" max="100" width="11" bestFit="1" customWidth="1"/>
    <col min="101" max="102" width="12" bestFit="1" customWidth="1"/>
  </cols>
  <sheetData>
    <row r="3" spans="1:9" x14ac:dyDescent="0.25">
      <c r="A3" s="10" t="s">
        <v>157</v>
      </c>
      <c r="B3" s="10" t="s">
        <v>156</v>
      </c>
    </row>
    <row r="4" spans="1:9" x14ac:dyDescent="0.25">
      <c r="A4" s="10" t="s">
        <v>154</v>
      </c>
      <c r="B4" t="s">
        <v>33</v>
      </c>
      <c r="C4" t="s">
        <v>0</v>
      </c>
      <c r="D4" t="s">
        <v>9</v>
      </c>
      <c r="E4" t="s">
        <v>155</v>
      </c>
    </row>
    <row r="5" spans="1:9" x14ac:dyDescent="0.25">
      <c r="A5" s="14">
        <v>1.6999760138659299</v>
      </c>
      <c r="C5">
        <v>2828.3487459757498</v>
      </c>
      <c r="E5">
        <v>2828.3487459757498</v>
      </c>
    </row>
    <row r="6" spans="1:9" x14ac:dyDescent="0.25">
      <c r="A6" s="14">
        <v>2.3972747055971402</v>
      </c>
      <c r="B6">
        <v>6117.3246150839896</v>
      </c>
      <c r="E6">
        <v>6117.3246150839896</v>
      </c>
    </row>
    <row r="7" spans="1:9" x14ac:dyDescent="0.25">
      <c r="A7" s="14">
        <v>3.0376887246314102</v>
      </c>
      <c r="B7">
        <v>7888.3565466618702</v>
      </c>
      <c r="E7">
        <v>7888.3565466618702</v>
      </c>
    </row>
    <row r="8" spans="1:9" x14ac:dyDescent="0.25">
      <c r="A8" s="14">
        <v>3.1700114135661499</v>
      </c>
      <c r="C8">
        <v>5709.9452959692799</v>
      </c>
      <c r="E8">
        <v>5709.9452959692799</v>
      </c>
    </row>
    <row r="9" spans="1:9" x14ac:dyDescent="0.25">
      <c r="A9" s="14">
        <v>3.5261112591434101</v>
      </c>
      <c r="C9">
        <v>4370.9165799845296</v>
      </c>
      <c r="E9">
        <v>4370.9165799845296</v>
      </c>
    </row>
    <row r="10" spans="1:9" x14ac:dyDescent="0.25">
      <c r="A10" s="14">
        <v>4.0783328631079403</v>
      </c>
      <c r="D10">
        <v>7823.4765595317303</v>
      </c>
      <c r="E10">
        <v>7823.4765595317303</v>
      </c>
      <c r="I10" t="s">
        <v>168</v>
      </c>
    </row>
    <row r="11" spans="1:9" x14ac:dyDescent="0.25">
      <c r="A11" s="14">
        <v>4.1563083593111001</v>
      </c>
      <c r="C11">
        <v>9049.0778609398894</v>
      </c>
      <c r="E11">
        <v>9049.0778609398894</v>
      </c>
    </row>
    <row r="12" spans="1:9" x14ac:dyDescent="0.25">
      <c r="A12" s="14">
        <v>4.3243411858641601</v>
      </c>
      <c r="B12">
        <v>8858.3675710114803</v>
      </c>
      <c r="E12">
        <v>8858.3675710114803</v>
      </c>
    </row>
    <row r="13" spans="1:9" x14ac:dyDescent="0.25">
      <c r="A13" s="14">
        <v>4.8054960363458896</v>
      </c>
      <c r="D13">
        <v>2686.50515156744</v>
      </c>
      <c r="E13">
        <v>2686.50515156744</v>
      </c>
    </row>
    <row r="14" spans="1:9" x14ac:dyDescent="0.25">
      <c r="A14" s="14">
        <v>6.30688317611191</v>
      </c>
      <c r="C14">
        <v>1292.45841793775</v>
      </c>
      <c r="E14">
        <v>1292.45841793775</v>
      </c>
    </row>
    <row r="15" spans="1:9" x14ac:dyDescent="0.25">
      <c r="A15" s="14">
        <v>6.3815331627479601</v>
      </c>
      <c r="B15">
        <v>8180.3370854254399</v>
      </c>
      <c r="E15">
        <v>8180.3370854254399</v>
      </c>
    </row>
    <row r="16" spans="1:9" x14ac:dyDescent="0.25">
      <c r="A16" s="14">
        <v>7.5471721097912701</v>
      </c>
      <c r="D16">
        <v>6453.7979681762799</v>
      </c>
      <c r="E16">
        <v>6453.7979681762799</v>
      </c>
    </row>
    <row r="17" spans="1:5" x14ac:dyDescent="0.25">
      <c r="A17" s="14">
        <v>8.0228592105263896</v>
      </c>
      <c r="C17">
        <v>2766.3423668660798</v>
      </c>
      <c r="E17">
        <v>2766.3423668660798</v>
      </c>
    </row>
    <row r="18" spans="1:5" x14ac:dyDescent="0.25">
      <c r="A18" s="14">
        <v>9.81300257875405</v>
      </c>
      <c r="D18">
        <v>7573.4024578487297</v>
      </c>
      <c r="E18">
        <v>7573.4024578487297</v>
      </c>
    </row>
    <row r="19" spans="1:5" x14ac:dyDescent="0.25">
      <c r="A19" s="14">
        <v>11.319683293090501</v>
      </c>
      <c r="C19">
        <v>9577.7496258687297</v>
      </c>
      <c r="E19">
        <v>9577.7496258687297</v>
      </c>
    </row>
    <row r="20" spans="1:5" x14ac:dyDescent="0.25">
      <c r="A20" s="14">
        <v>11.7432717763092</v>
      </c>
      <c r="C20">
        <v>5737.4255991190203</v>
      </c>
      <c r="E20">
        <v>5737.4255991190203</v>
      </c>
    </row>
    <row r="21" spans="1:5" x14ac:dyDescent="0.25">
      <c r="A21" s="14">
        <v>13.0173767852878</v>
      </c>
      <c r="D21">
        <v>4256.9491408502199</v>
      </c>
      <c r="E21">
        <v>4256.9491408502199</v>
      </c>
    </row>
    <row r="22" spans="1:5" x14ac:dyDescent="0.25">
      <c r="A22" s="14">
        <v>13.881913501359101</v>
      </c>
      <c r="D22">
        <v>9592.6335702803099</v>
      </c>
      <c r="E22">
        <v>9592.6335702803099</v>
      </c>
    </row>
    <row r="23" spans="1:5" x14ac:dyDescent="0.25">
      <c r="A23" s="14">
        <v>14.203484264803</v>
      </c>
      <c r="B23">
        <v>5910.8853896688897</v>
      </c>
      <c r="E23">
        <v>5910.8853896688897</v>
      </c>
    </row>
    <row r="24" spans="1:5" x14ac:dyDescent="0.25">
      <c r="A24" s="14">
        <v>14.8435232750843</v>
      </c>
      <c r="D24">
        <v>7460.9000654458396</v>
      </c>
      <c r="E24">
        <v>7460.9000654458396</v>
      </c>
    </row>
    <row r="25" spans="1:5" x14ac:dyDescent="0.25">
      <c r="A25" s="14">
        <v>15.707795681912099</v>
      </c>
      <c r="D25">
        <v>2330.9658020919401</v>
      </c>
      <c r="E25">
        <v>2330.9658020919401</v>
      </c>
    </row>
    <row r="26" spans="1:5" x14ac:dyDescent="0.25">
      <c r="A26" s="14">
        <v>16.160393317379899</v>
      </c>
      <c r="D26">
        <v>4052.7384162378598</v>
      </c>
      <c r="E26">
        <v>4052.7384162378598</v>
      </c>
    </row>
    <row r="27" spans="1:5" x14ac:dyDescent="0.25">
      <c r="A27" s="14">
        <v>17.028027920188698</v>
      </c>
      <c r="D27">
        <v>8864.0843495864301</v>
      </c>
      <c r="E27">
        <v>8864.0843495864301</v>
      </c>
    </row>
    <row r="28" spans="1:5" x14ac:dyDescent="0.25">
      <c r="A28" s="14">
        <v>17.034930739467899</v>
      </c>
      <c r="D28">
        <v>2943.3818676094502</v>
      </c>
      <c r="E28">
        <v>2943.3818676094502</v>
      </c>
    </row>
    <row r="29" spans="1:5" x14ac:dyDescent="0.25">
      <c r="A29" s="14">
        <v>19.127477265823199</v>
      </c>
      <c r="D29">
        <v>1912.4656631007599</v>
      </c>
      <c r="E29">
        <v>1912.4656631007599</v>
      </c>
    </row>
    <row r="30" spans="1:5" x14ac:dyDescent="0.25">
      <c r="A30" s="14">
        <v>19.754604866878601</v>
      </c>
      <c r="D30">
        <v>8525.9525596835192</v>
      </c>
      <c r="E30">
        <v>8525.9525596835192</v>
      </c>
    </row>
    <row r="31" spans="1:5" x14ac:dyDescent="0.25">
      <c r="A31" s="14">
        <v>19.9981769404042</v>
      </c>
      <c r="D31">
        <v>1229.59102856498</v>
      </c>
      <c r="E31">
        <v>1229.59102856498</v>
      </c>
    </row>
    <row r="32" spans="1:5" x14ac:dyDescent="0.25">
      <c r="A32" s="14">
        <v>20.9863860370433</v>
      </c>
      <c r="D32">
        <v>4767.0204843441297</v>
      </c>
      <c r="E32">
        <v>4767.0204843441297</v>
      </c>
    </row>
    <row r="33" spans="1:5" x14ac:dyDescent="0.25">
      <c r="A33" s="14">
        <v>23.3998447526143</v>
      </c>
      <c r="D33">
        <v>2438.3399304700201</v>
      </c>
      <c r="E33">
        <v>2438.3399304700201</v>
      </c>
    </row>
    <row r="34" spans="1:5" x14ac:dyDescent="0.25">
      <c r="A34" s="14">
        <v>24.423131420373299</v>
      </c>
      <c r="B34">
        <v>7698.4247656321104</v>
      </c>
      <c r="E34">
        <v>7698.4247656321104</v>
      </c>
    </row>
    <row r="35" spans="1:5" x14ac:dyDescent="0.25">
      <c r="A35" s="14">
        <v>26.034869773962001</v>
      </c>
      <c r="D35">
        <v>8367.7216180201503</v>
      </c>
      <c r="E35">
        <v>8367.7216180201503</v>
      </c>
    </row>
    <row r="36" spans="1:5" x14ac:dyDescent="0.25">
      <c r="A36" s="14">
        <v>26.700760972461701</v>
      </c>
      <c r="C36">
        <v>9866.4654579796897</v>
      </c>
      <c r="E36">
        <v>9866.4654579796897</v>
      </c>
    </row>
    <row r="37" spans="1:5" x14ac:dyDescent="0.25">
      <c r="A37" s="14">
        <v>27.082207199888899</v>
      </c>
      <c r="C37">
        <v>2556.7673606335902</v>
      </c>
      <c r="E37">
        <v>2556.7673606335902</v>
      </c>
    </row>
    <row r="38" spans="1:5" x14ac:dyDescent="0.25">
      <c r="A38" s="14">
        <v>27.679780886501899</v>
      </c>
      <c r="C38">
        <v>2390.8078665561702</v>
      </c>
      <c r="E38">
        <v>2390.8078665561702</v>
      </c>
    </row>
    <row r="39" spans="1:5" x14ac:dyDescent="0.25">
      <c r="A39" s="14">
        <v>30.3414707112142</v>
      </c>
      <c r="D39">
        <v>8232.3348294258194</v>
      </c>
      <c r="E39">
        <v>8232.3348294258194</v>
      </c>
    </row>
    <row r="40" spans="1:5" x14ac:dyDescent="0.25">
      <c r="A40" s="14">
        <v>31.1462431602408</v>
      </c>
      <c r="C40">
        <v>6088.0214799408504</v>
      </c>
      <c r="E40">
        <v>6088.0214799408504</v>
      </c>
    </row>
    <row r="41" spans="1:5" x14ac:dyDescent="0.25">
      <c r="A41" s="14">
        <v>33.697717206643098</v>
      </c>
      <c r="D41">
        <v>8354.5796864819895</v>
      </c>
      <c r="E41">
        <v>8354.5796864819895</v>
      </c>
    </row>
    <row r="42" spans="1:5" x14ac:dyDescent="0.25">
      <c r="A42" s="14">
        <v>33.784138033065503</v>
      </c>
      <c r="C42">
        <v>5267.9568075105199</v>
      </c>
      <c r="E42">
        <v>5267.9568075105199</v>
      </c>
    </row>
    <row r="43" spans="1:5" x14ac:dyDescent="0.25">
      <c r="A43" s="14">
        <v>36.4436277704609</v>
      </c>
      <c r="C43">
        <v>9364.6735050761708</v>
      </c>
      <c r="E43">
        <v>9364.6735050761708</v>
      </c>
    </row>
    <row r="44" spans="1:5" x14ac:dyDescent="0.25">
      <c r="A44" s="14">
        <v>36.989244928626903</v>
      </c>
      <c r="D44">
        <v>5442.0867853976697</v>
      </c>
      <c r="E44">
        <v>5442.0867853976697</v>
      </c>
    </row>
    <row r="45" spans="1:5" x14ac:dyDescent="0.25">
      <c r="A45" s="14">
        <v>37.467592329842397</v>
      </c>
      <c r="D45">
        <v>9061.7108955077201</v>
      </c>
      <c r="E45">
        <v>9061.7108955077201</v>
      </c>
    </row>
    <row r="46" spans="1:5" x14ac:dyDescent="0.25">
      <c r="A46" s="14">
        <v>37.931812382790298</v>
      </c>
      <c r="C46">
        <v>3550.21843278099</v>
      </c>
      <c r="E46">
        <v>3550.21843278099</v>
      </c>
    </row>
    <row r="47" spans="1:5" x14ac:dyDescent="0.25">
      <c r="A47" s="14">
        <v>39.629343985092603</v>
      </c>
      <c r="C47">
        <v>2174.7770543506499</v>
      </c>
      <c r="E47">
        <v>2174.7770543506499</v>
      </c>
    </row>
    <row r="48" spans="1:5" x14ac:dyDescent="0.25">
      <c r="A48" s="14">
        <v>42.958384382459997</v>
      </c>
      <c r="B48">
        <v>8496.1038130898305</v>
      </c>
      <c r="E48">
        <v>8496.1038130898305</v>
      </c>
    </row>
    <row r="49" spans="1:5" x14ac:dyDescent="0.25">
      <c r="A49" s="14">
        <v>46.529167614516702</v>
      </c>
      <c r="D49">
        <v>1839.60942585676</v>
      </c>
      <c r="E49">
        <v>1839.60942585676</v>
      </c>
    </row>
    <row r="50" spans="1:5" x14ac:dyDescent="0.25">
      <c r="A50" s="14">
        <v>47.714233075820196</v>
      </c>
      <c r="B50">
        <v>2100.1297546259302</v>
      </c>
      <c r="E50">
        <v>2100.1297546259302</v>
      </c>
    </row>
    <row r="51" spans="1:5" x14ac:dyDescent="0.25">
      <c r="A51" s="14">
        <v>47.914541824058702</v>
      </c>
      <c r="C51">
        <v>7014.8879872033804</v>
      </c>
      <c r="E51">
        <v>7014.8879872033804</v>
      </c>
    </row>
    <row r="52" spans="1:5" x14ac:dyDescent="0.25">
      <c r="A52" s="14">
        <v>49.263205350734097</v>
      </c>
      <c r="C52">
        <v>1605.8669003924001</v>
      </c>
      <c r="E52">
        <v>1605.8669003924001</v>
      </c>
    </row>
    <row r="53" spans="1:5" x14ac:dyDescent="0.25">
      <c r="A53" s="14">
        <v>50.847393051718697</v>
      </c>
      <c r="D53">
        <v>9655.1351027193905</v>
      </c>
      <c r="E53">
        <v>9655.1351027193905</v>
      </c>
    </row>
    <row r="54" spans="1:5" x14ac:dyDescent="0.25">
      <c r="A54" s="14">
        <v>51.123870087964697</v>
      </c>
      <c r="D54">
        <v>2553.4955849912099</v>
      </c>
      <c r="E54">
        <v>2553.4955849912099</v>
      </c>
    </row>
    <row r="55" spans="1:5" x14ac:dyDescent="0.25">
      <c r="A55" s="14">
        <v>51.355790913110297</v>
      </c>
      <c r="B55">
        <v>7152.28604943551</v>
      </c>
      <c r="E55">
        <v>7152.28604943551</v>
      </c>
    </row>
    <row r="56" spans="1:5" x14ac:dyDescent="0.25">
      <c r="A56" s="14">
        <v>52.028749903294901</v>
      </c>
      <c r="C56">
        <v>6885.5893508962499</v>
      </c>
      <c r="E56">
        <v>6885.5893508962499</v>
      </c>
    </row>
    <row r="57" spans="1:5" x14ac:dyDescent="0.25">
      <c r="A57" s="14">
        <v>52.075930682707799</v>
      </c>
      <c r="B57">
        <v>9692.3180402184298</v>
      </c>
      <c r="E57">
        <v>9692.3180402184298</v>
      </c>
    </row>
    <row r="58" spans="1:5" x14ac:dyDescent="0.25">
      <c r="A58" s="14">
        <v>54.865528517069698</v>
      </c>
      <c r="D58">
        <v>1752.3810874841199</v>
      </c>
      <c r="E58">
        <v>1752.3810874841199</v>
      </c>
    </row>
    <row r="59" spans="1:5" x14ac:dyDescent="0.25">
      <c r="A59" s="14">
        <v>57.057031221103202</v>
      </c>
      <c r="C59">
        <v>7888.7232684270803</v>
      </c>
      <c r="E59">
        <v>7888.7232684270803</v>
      </c>
    </row>
    <row r="60" spans="1:5" x14ac:dyDescent="0.25">
      <c r="A60" s="14">
        <v>57.449742958971399</v>
      </c>
      <c r="C60">
        <v>2483.7601775427902</v>
      </c>
      <c r="E60">
        <v>2483.7601775427902</v>
      </c>
    </row>
    <row r="61" spans="1:5" x14ac:dyDescent="0.25">
      <c r="A61" s="14">
        <v>59.841561377289302</v>
      </c>
      <c r="D61">
        <v>2021.1498103371</v>
      </c>
      <c r="E61">
        <v>2021.1498103371</v>
      </c>
    </row>
    <row r="62" spans="1:5" x14ac:dyDescent="0.25">
      <c r="A62" s="14">
        <v>61.1633430164377</v>
      </c>
      <c r="D62">
        <v>7766.8364256852301</v>
      </c>
      <c r="E62">
        <v>7766.8364256852301</v>
      </c>
    </row>
    <row r="63" spans="1:5" x14ac:dyDescent="0.25">
      <c r="A63" s="14">
        <v>62.111965463961702</v>
      </c>
      <c r="B63">
        <v>1935.20679350759</v>
      </c>
      <c r="E63">
        <v>1935.20679350759</v>
      </c>
    </row>
    <row r="64" spans="1:5" x14ac:dyDescent="0.25">
      <c r="A64" s="14">
        <v>63.447559185207297</v>
      </c>
      <c r="B64">
        <v>8318.9031946171708</v>
      </c>
      <c r="E64">
        <v>8318.9031946171708</v>
      </c>
    </row>
    <row r="65" spans="1:5" x14ac:dyDescent="0.25">
      <c r="A65" s="14">
        <v>63.828398347710902</v>
      </c>
      <c r="B65">
        <v>1061.6185230132801</v>
      </c>
      <c r="E65">
        <v>1061.6185230132801</v>
      </c>
    </row>
    <row r="66" spans="1:5" x14ac:dyDescent="0.25">
      <c r="A66" s="14">
        <v>64.0157329412785</v>
      </c>
      <c r="D66">
        <v>4971.1459875855498</v>
      </c>
      <c r="E66">
        <v>4971.1459875855498</v>
      </c>
    </row>
    <row r="67" spans="1:5" x14ac:dyDescent="0.25">
      <c r="A67" s="14">
        <v>64.795435000155607</v>
      </c>
      <c r="B67">
        <v>5149.9983504080301</v>
      </c>
      <c r="E67">
        <v>5149.9983504080301</v>
      </c>
    </row>
    <row r="68" spans="1:5" x14ac:dyDescent="0.25">
      <c r="A68" s="14">
        <v>68.517832699276596</v>
      </c>
      <c r="C68">
        <v>9185.1858291817007</v>
      </c>
      <c r="E68">
        <v>9185.1858291817007</v>
      </c>
    </row>
    <row r="69" spans="1:5" x14ac:dyDescent="0.25">
      <c r="A69" s="14">
        <v>68.717596748527299</v>
      </c>
      <c r="B69">
        <v>7517.3632106311197</v>
      </c>
      <c r="E69">
        <v>7517.3632106311197</v>
      </c>
    </row>
    <row r="70" spans="1:5" x14ac:dyDescent="0.25">
      <c r="A70" s="14">
        <v>68.911246211606297</v>
      </c>
      <c r="C70">
        <v>2411.7546321104901</v>
      </c>
      <c r="E70">
        <v>2411.7546321104901</v>
      </c>
    </row>
    <row r="71" spans="1:5" x14ac:dyDescent="0.25">
      <c r="A71" s="14">
        <v>69.108799547430294</v>
      </c>
      <c r="C71">
        <v>5328.3759842977497</v>
      </c>
      <c r="E71">
        <v>5328.3759842977497</v>
      </c>
    </row>
    <row r="72" spans="1:5" x14ac:dyDescent="0.25">
      <c r="A72" s="14">
        <v>69.290831002905406</v>
      </c>
      <c r="C72">
        <v>4531.4021336919004</v>
      </c>
      <c r="E72">
        <v>4531.4021336919004</v>
      </c>
    </row>
    <row r="73" spans="1:5" x14ac:dyDescent="0.25">
      <c r="A73" s="14">
        <v>69.808005542115694</v>
      </c>
      <c r="C73">
        <v>8661.9967923923796</v>
      </c>
      <c r="E73">
        <v>8661.9967923923796</v>
      </c>
    </row>
    <row r="74" spans="1:5" x14ac:dyDescent="0.25">
      <c r="A74" s="14">
        <v>71.213389075359999</v>
      </c>
      <c r="C74">
        <v>2873.74144602144</v>
      </c>
      <c r="E74">
        <v>2873.74144602144</v>
      </c>
    </row>
    <row r="75" spans="1:5" x14ac:dyDescent="0.25">
      <c r="A75" s="14">
        <v>72.796353955587307</v>
      </c>
      <c r="B75">
        <v>3899.7468337292198</v>
      </c>
      <c r="E75">
        <v>3899.7468337292198</v>
      </c>
    </row>
    <row r="76" spans="1:5" x14ac:dyDescent="0.25">
      <c r="A76" s="14">
        <v>72.819206930318202</v>
      </c>
      <c r="C76">
        <v>4384.4134000458598</v>
      </c>
      <c r="E76">
        <v>4384.4134000458598</v>
      </c>
    </row>
    <row r="77" spans="1:5" x14ac:dyDescent="0.25">
      <c r="A77" s="14">
        <v>75.270406975724995</v>
      </c>
      <c r="B77">
        <v>9444.7420330629793</v>
      </c>
      <c r="E77">
        <v>9444.7420330629793</v>
      </c>
    </row>
    <row r="78" spans="1:5" x14ac:dyDescent="0.25">
      <c r="A78" s="14">
        <v>76.035544426891704</v>
      </c>
      <c r="C78">
        <v>7397.0710045871801</v>
      </c>
      <c r="E78">
        <v>7397.0710045871801</v>
      </c>
    </row>
    <row r="79" spans="1:5" x14ac:dyDescent="0.25">
      <c r="A79" s="14">
        <v>76.962994415193805</v>
      </c>
      <c r="B79">
        <v>8684.6130592538502</v>
      </c>
      <c r="E79">
        <v>8684.6130592538502</v>
      </c>
    </row>
    <row r="80" spans="1:5" x14ac:dyDescent="0.25">
      <c r="A80" s="14">
        <v>77.903927219447695</v>
      </c>
      <c r="C80">
        <v>7386.3639440486604</v>
      </c>
      <c r="E80">
        <v>7386.3639440486604</v>
      </c>
    </row>
    <row r="81" spans="1:5" x14ac:dyDescent="0.25">
      <c r="A81" s="14">
        <v>78.897913205639995</v>
      </c>
      <c r="B81">
        <v>8001.6132065190004</v>
      </c>
      <c r="E81">
        <v>8001.6132065190004</v>
      </c>
    </row>
    <row r="82" spans="1:5" x14ac:dyDescent="0.25">
      <c r="A82" s="14">
        <v>79.209936015656695</v>
      </c>
      <c r="D82">
        <v>9571.5504873278096</v>
      </c>
      <c r="E82">
        <v>9571.5504873278096</v>
      </c>
    </row>
    <row r="83" spans="1:5" x14ac:dyDescent="0.25">
      <c r="A83" s="14">
        <v>79.855058340789398</v>
      </c>
      <c r="C83">
        <v>2925.6751703038099</v>
      </c>
      <c r="E83">
        <v>2925.6751703038099</v>
      </c>
    </row>
    <row r="84" spans="1:5" x14ac:dyDescent="0.25">
      <c r="A84" s="14">
        <v>80.414036650355698</v>
      </c>
      <c r="C84">
        <v>5133.8467010866898</v>
      </c>
      <c r="E84">
        <v>5133.8467010866898</v>
      </c>
    </row>
    <row r="85" spans="1:5" x14ac:dyDescent="0.25">
      <c r="A85" s="14">
        <v>80.541424170940303</v>
      </c>
      <c r="D85">
        <v>5724.9593504562599</v>
      </c>
      <c r="E85">
        <v>5724.9593504562599</v>
      </c>
    </row>
    <row r="86" spans="1:5" x14ac:dyDescent="0.25">
      <c r="A86" s="14">
        <v>81.462534369237005</v>
      </c>
      <c r="B86">
        <v>2629.39643484526</v>
      </c>
      <c r="E86">
        <v>2629.39643484526</v>
      </c>
    </row>
    <row r="87" spans="1:5" x14ac:dyDescent="0.25">
      <c r="A87" s="14">
        <v>83.851017681304597</v>
      </c>
      <c r="B87">
        <v>7910.8869161406801</v>
      </c>
      <c r="E87">
        <v>7910.8869161406801</v>
      </c>
    </row>
    <row r="88" spans="1:5" x14ac:dyDescent="0.25">
      <c r="A88" s="14">
        <v>84.893868984950799</v>
      </c>
      <c r="B88">
        <v>7087.0526963574302</v>
      </c>
      <c r="E88">
        <v>7087.0526963574302</v>
      </c>
    </row>
    <row r="89" spans="1:5" x14ac:dyDescent="0.25">
      <c r="A89" s="14">
        <v>84.957786816350406</v>
      </c>
      <c r="B89">
        <v>6541.3293448024597</v>
      </c>
      <c r="E89">
        <v>6541.3293448024597</v>
      </c>
    </row>
    <row r="90" spans="1:5" x14ac:dyDescent="0.25">
      <c r="A90" s="14">
        <v>87.755432354001002</v>
      </c>
      <c r="D90">
        <v>9473.7980325083299</v>
      </c>
      <c r="E90">
        <v>9473.7980325083299</v>
      </c>
    </row>
    <row r="91" spans="1:5" x14ac:dyDescent="0.25">
      <c r="A91" s="14">
        <v>89.104367292102197</v>
      </c>
      <c r="C91">
        <v>2048.2900998487098</v>
      </c>
      <c r="E91">
        <v>2048.2900998487098</v>
      </c>
    </row>
    <row r="92" spans="1:5" x14ac:dyDescent="0.25">
      <c r="A92" s="14">
        <v>89.634095608135297</v>
      </c>
      <c r="D92">
        <v>8458.7308783671706</v>
      </c>
      <c r="E92">
        <v>8458.7308783671706</v>
      </c>
    </row>
    <row r="93" spans="1:5" x14ac:dyDescent="0.25">
      <c r="A93" s="14">
        <v>90.204427520528</v>
      </c>
      <c r="B93">
        <v>2633.1219813122498</v>
      </c>
      <c r="E93">
        <v>2633.1219813122498</v>
      </c>
    </row>
    <row r="94" spans="1:5" x14ac:dyDescent="0.25">
      <c r="A94" s="14">
        <v>90.635459982288594</v>
      </c>
      <c r="D94">
        <v>6099.9441155814502</v>
      </c>
      <c r="E94">
        <v>6099.9441155814502</v>
      </c>
    </row>
    <row r="95" spans="1:5" x14ac:dyDescent="0.25">
      <c r="A95" s="14">
        <v>91.128318350444303</v>
      </c>
      <c r="D95">
        <v>8651.67268298206</v>
      </c>
      <c r="E95">
        <v>8651.67268298206</v>
      </c>
    </row>
    <row r="96" spans="1:5" x14ac:dyDescent="0.25">
      <c r="A96" s="14">
        <v>92.557360812401996</v>
      </c>
      <c r="B96">
        <v>2686.4572235759802</v>
      </c>
      <c r="E96">
        <v>2686.4572235759802</v>
      </c>
    </row>
    <row r="97" spans="1:5" x14ac:dyDescent="0.25">
      <c r="A97" s="14">
        <v>92.996884233970604</v>
      </c>
      <c r="D97">
        <v>1889.07358977933</v>
      </c>
      <c r="E97">
        <v>1889.07358977933</v>
      </c>
    </row>
    <row r="98" spans="1:5" x14ac:dyDescent="0.25">
      <c r="A98" s="14">
        <v>95.712135880936003</v>
      </c>
      <c r="D98">
        <v>7089.4742499341801</v>
      </c>
      <c r="E98">
        <v>7089.4742499341801</v>
      </c>
    </row>
    <row r="99" spans="1:5" x14ac:dyDescent="0.25">
      <c r="A99" s="14">
        <v>96.341072439963298</v>
      </c>
      <c r="D99">
        <v>8128.0276968511898</v>
      </c>
      <c r="E99">
        <v>8128.0276968511898</v>
      </c>
    </row>
    <row r="100" spans="1:5" x14ac:dyDescent="0.25">
      <c r="A100" s="14">
        <v>97.446946617892806</v>
      </c>
      <c r="C100">
        <v>3716.49332589403</v>
      </c>
      <c r="E100">
        <v>3716.49332589403</v>
      </c>
    </row>
    <row r="101" spans="1:5" x14ac:dyDescent="0.25">
      <c r="A101" s="14">
        <v>97.760085581938597</v>
      </c>
      <c r="B101">
        <v>5924.6825668532301</v>
      </c>
      <c r="E101">
        <v>5924.6825668532301</v>
      </c>
    </row>
    <row r="102" spans="1:5" x14ac:dyDescent="0.25">
      <c r="A102" s="14">
        <v>98.031829656465007</v>
      </c>
      <c r="D102">
        <v>9435.7626089121295</v>
      </c>
      <c r="E102">
        <v>9435.7626089121295</v>
      </c>
    </row>
    <row r="103" spans="1:5" x14ac:dyDescent="0.25">
      <c r="A103" s="14">
        <v>99.113291615317095</v>
      </c>
      <c r="D103">
        <v>5521.2052590109697</v>
      </c>
      <c r="E103">
        <v>5521.2052590109697</v>
      </c>
    </row>
    <row r="104" spans="1:5" x14ac:dyDescent="0.25">
      <c r="A104" s="14">
        <v>99.171328638624104</v>
      </c>
      <c r="D104">
        <v>8653.5709264697998</v>
      </c>
      <c r="E104">
        <v>8653.5709264697998</v>
      </c>
    </row>
    <row r="105" spans="1:5" x14ac:dyDescent="0.25">
      <c r="A105" s="14" t="s">
        <v>155</v>
      </c>
      <c r="B105">
        <v>161521.26599948303</v>
      </c>
      <c r="C105">
        <v>174455.39060546219</v>
      </c>
      <c r="D105">
        <v>241628.16213306299</v>
      </c>
      <c r="E105">
        <v>577604.81873800815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83AC-2823-4F26-B955-9237DB7A1059}">
  <dimension ref="A1:G25"/>
  <sheetViews>
    <sheetView workbookViewId="0">
      <selection activeCell="G23" sqref="G23"/>
    </sheetView>
  </sheetViews>
  <sheetFormatPr defaultRowHeight="15" x14ac:dyDescent="0.25"/>
  <cols>
    <col min="1" max="2" width="13.42578125" bestFit="1" customWidth="1"/>
    <col min="3" max="3" width="25.85546875" bestFit="1" customWidth="1"/>
  </cols>
  <sheetData>
    <row r="1" spans="1:2" x14ac:dyDescent="0.25">
      <c r="A1" s="10" t="s">
        <v>154</v>
      </c>
      <c r="B1" t="s">
        <v>157</v>
      </c>
    </row>
    <row r="2" spans="1:2" x14ac:dyDescent="0.25">
      <c r="A2" s="11" t="s">
        <v>33</v>
      </c>
      <c r="B2" s="15">
        <v>0.27963974807617792</v>
      </c>
    </row>
    <row r="3" spans="1:2" x14ac:dyDescent="0.25">
      <c r="A3" s="11" t="s">
        <v>0</v>
      </c>
      <c r="B3" s="15">
        <v>0.30203243627126347</v>
      </c>
    </row>
    <row r="4" spans="1:2" x14ac:dyDescent="0.25">
      <c r="A4" s="11" t="s">
        <v>9</v>
      </c>
      <c r="B4" s="15">
        <v>0.41832781565255844</v>
      </c>
    </row>
    <row r="5" spans="1:2" x14ac:dyDescent="0.25">
      <c r="A5" s="11" t="s">
        <v>155</v>
      </c>
      <c r="B5" s="15">
        <v>1</v>
      </c>
    </row>
    <row r="10" spans="1:2" x14ac:dyDescent="0.25">
      <c r="A10" t="s">
        <v>166</v>
      </c>
    </row>
    <row r="21" spans="2:7" x14ac:dyDescent="0.25">
      <c r="B21" s="10" t="s">
        <v>154</v>
      </c>
      <c r="C21" t="s">
        <v>157</v>
      </c>
      <c r="F21" t="s">
        <v>166</v>
      </c>
    </row>
    <row r="22" spans="2:7" x14ac:dyDescent="0.25">
      <c r="B22" s="11" t="s">
        <v>33</v>
      </c>
      <c r="C22" s="22">
        <v>161521.26599948306</v>
      </c>
    </row>
    <row r="23" spans="2:7" x14ac:dyDescent="0.25">
      <c r="B23" s="11" t="s">
        <v>0</v>
      </c>
      <c r="C23" s="22">
        <v>174455.39060546222</v>
      </c>
      <c r="G23">
        <f>GETPIVOTDATA("Revenue generated",$B$21)</f>
        <v>577604.81873800838</v>
      </c>
    </row>
    <row r="24" spans="2:7" x14ac:dyDescent="0.25">
      <c r="B24" s="11" t="s">
        <v>9</v>
      </c>
      <c r="C24" s="22">
        <v>241628.16213306302</v>
      </c>
      <c r="F24" t="e">
        <f>GETPIVOTDATA("Revenue generated",$B$21,"Product type","cosmetics")+GETPIVOTDATA("Revenue generated",$B$21,"Product type","haircare")+GETPIVOTDATA("Revenue C15generated",$B$21,"Product type","skincare")</f>
        <v>#REF!</v>
      </c>
    </row>
    <row r="25" spans="2:7" x14ac:dyDescent="0.25">
      <c r="B25" s="11" t="s">
        <v>155</v>
      </c>
      <c r="C25" s="22">
        <v>577604.81873800838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E178-B298-4368-9C9A-1E4DE94E910C}">
  <dimension ref="A1:B5"/>
  <sheetViews>
    <sheetView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25.85546875" bestFit="1" customWidth="1"/>
  </cols>
  <sheetData>
    <row r="1" spans="1:2" x14ac:dyDescent="0.25">
      <c r="A1" s="10" t="s">
        <v>154</v>
      </c>
      <c r="B1" t="s">
        <v>157</v>
      </c>
    </row>
    <row r="2" spans="1:2" x14ac:dyDescent="0.25">
      <c r="A2" s="11" t="s">
        <v>12</v>
      </c>
      <c r="B2">
        <v>142629.99460668507</v>
      </c>
    </row>
    <row r="3" spans="1:2" x14ac:dyDescent="0.25">
      <c r="A3" s="11" t="s">
        <v>3</v>
      </c>
      <c r="B3">
        <v>250094.64698794941</v>
      </c>
    </row>
    <row r="4" spans="1:2" x14ac:dyDescent="0.25">
      <c r="A4" s="11" t="s">
        <v>19</v>
      </c>
      <c r="B4">
        <v>184880.17714337376</v>
      </c>
    </row>
    <row r="5" spans="1:2" x14ac:dyDescent="0.25">
      <c r="A5" s="11" t="s">
        <v>155</v>
      </c>
      <c r="B5">
        <v>577604.81873800827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7A6-C18C-4AC7-B30C-E36BEBA6F91C}">
  <dimension ref="E11:G15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20" bestFit="1" customWidth="1"/>
    <col min="3" max="3" width="33.28515625" bestFit="1" customWidth="1"/>
    <col min="5" max="5" width="13.42578125" bestFit="1" customWidth="1"/>
    <col min="6" max="6" width="21" bestFit="1" customWidth="1"/>
    <col min="7" max="7" width="33.28515625" bestFit="1" customWidth="1"/>
  </cols>
  <sheetData>
    <row r="11" spans="5:7" x14ac:dyDescent="0.25">
      <c r="E11" s="10" t="s">
        <v>154</v>
      </c>
      <c r="F11" t="s">
        <v>176</v>
      </c>
      <c r="G11" t="s">
        <v>158</v>
      </c>
    </row>
    <row r="12" spans="5:7" x14ac:dyDescent="0.25">
      <c r="E12" s="11" t="s">
        <v>33</v>
      </c>
      <c r="F12">
        <v>15.384615384615385</v>
      </c>
      <c r="G12">
        <v>13.307692307692308</v>
      </c>
    </row>
    <row r="13" spans="5:7" x14ac:dyDescent="0.25">
      <c r="E13" s="11" t="s">
        <v>0</v>
      </c>
      <c r="F13">
        <v>15.529411764705882</v>
      </c>
      <c r="G13">
        <v>17.058823529411764</v>
      </c>
    </row>
    <row r="14" spans="5:7" x14ac:dyDescent="0.25">
      <c r="E14" s="11" t="s">
        <v>9</v>
      </c>
      <c r="F14">
        <v>16.7</v>
      </c>
      <c r="G14">
        <v>13.775</v>
      </c>
    </row>
    <row r="15" spans="5:7" x14ac:dyDescent="0.25">
      <c r="E15" s="11" t="s">
        <v>155</v>
      </c>
      <c r="F15">
        <v>15.96</v>
      </c>
      <c r="G15">
        <v>14.77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4F3D-51AC-4AD2-9DCB-E77938BF358F}">
  <dimension ref="A1:B102"/>
  <sheetViews>
    <sheetView workbookViewId="0">
      <selection activeCell="F22" sqref="F22"/>
    </sheetView>
  </sheetViews>
  <sheetFormatPr defaultRowHeight="15" x14ac:dyDescent="0.25"/>
  <cols>
    <col min="1" max="1" width="13.42578125" bestFit="1" customWidth="1"/>
    <col min="2" max="2" width="25.85546875" bestFit="1" customWidth="1"/>
  </cols>
  <sheetData>
    <row r="1" spans="1:2" x14ac:dyDescent="0.25">
      <c r="A1" s="10" t="s">
        <v>154</v>
      </c>
      <c r="B1" t="s">
        <v>157</v>
      </c>
    </row>
    <row r="2" spans="1:2" x14ac:dyDescent="0.25">
      <c r="A2" s="11" t="s">
        <v>1</v>
      </c>
      <c r="B2">
        <v>8661.9967923923796</v>
      </c>
    </row>
    <row r="3" spans="1:2" x14ac:dyDescent="0.25">
      <c r="A3" s="11" t="s">
        <v>10</v>
      </c>
      <c r="B3">
        <v>7460.9000654458396</v>
      </c>
    </row>
    <row r="4" spans="1:2" x14ac:dyDescent="0.25">
      <c r="A4" s="11" t="s">
        <v>39</v>
      </c>
      <c r="B4">
        <v>2330.9658020919401</v>
      </c>
    </row>
    <row r="5" spans="1:2" x14ac:dyDescent="0.25">
      <c r="A5" s="11" t="s">
        <v>41</v>
      </c>
      <c r="B5">
        <v>6099.9441155814502</v>
      </c>
    </row>
    <row r="6" spans="1:2" x14ac:dyDescent="0.25">
      <c r="A6" s="11" t="s">
        <v>42</v>
      </c>
      <c r="B6">
        <v>2873.74144602144</v>
      </c>
    </row>
    <row r="7" spans="1:2" x14ac:dyDescent="0.25">
      <c r="A7" s="11" t="s">
        <v>43</v>
      </c>
      <c r="B7">
        <v>4052.7384162378598</v>
      </c>
    </row>
    <row r="8" spans="1:2" x14ac:dyDescent="0.25">
      <c r="A8" s="11" t="s">
        <v>44</v>
      </c>
      <c r="B8">
        <v>8653.5709264697998</v>
      </c>
    </row>
    <row r="9" spans="1:2" x14ac:dyDescent="0.25">
      <c r="A9" s="11" t="s">
        <v>45</v>
      </c>
      <c r="B9">
        <v>5442.0867853976697</v>
      </c>
    </row>
    <row r="10" spans="1:2" x14ac:dyDescent="0.25">
      <c r="A10" s="11" t="s">
        <v>46</v>
      </c>
      <c r="B10">
        <v>6453.7979681762799</v>
      </c>
    </row>
    <row r="11" spans="1:2" x14ac:dyDescent="0.25">
      <c r="A11" s="11" t="s">
        <v>47</v>
      </c>
      <c r="B11">
        <v>2629.39643484526</v>
      </c>
    </row>
    <row r="12" spans="1:2" x14ac:dyDescent="0.25">
      <c r="A12" s="11" t="s">
        <v>48</v>
      </c>
      <c r="B12">
        <v>9364.6735050761708</v>
      </c>
    </row>
    <row r="13" spans="1:2" x14ac:dyDescent="0.25">
      <c r="A13" s="11" t="s">
        <v>49</v>
      </c>
      <c r="B13">
        <v>2553.4955849912099</v>
      </c>
    </row>
    <row r="14" spans="1:2" x14ac:dyDescent="0.25">
      <c r="A14" s="11" t="s">
        <v>13</v>
      </c>
      <c r="B14">
        <v>9577.7496258687297</v>
      </c>
    </row>
    <row r="15" spans="1:2" x14ac:dyDescent="0.25">
      <c r="A15" s="11" t="s">
        <v>50</v>
      </c>
      <c r="B15">
        <v>8128.0276968511898</v>
      </c>
    </row>
    <row r="16" spans="1:2" x14ac:dyDescent="0.25">
      <c r="A16" s="11" t="s">
        <v>51</v>
      </c>
      <c r="B16">
        <v>7087.0526963574302</v>
      </c>
    </row>
    <row r="17" spans="1:2" x14ac:dyDescent="0.25">
      <c r="A17" s="11" t="s">
        <v>52</v>
      </c>
      <c r="B17">
        <v>2390.8078665561702</v>
      </c>
    </row>
    <row r="18" spans="1:2" x14ac:dyDescent="0.25">
      <c r="A18" s="11" t="s">
        <v>53</v>
      </c>
      <c r="B18">
        <v>8858.3675710114803</v>
      </c>
    </row>
    <row r="19" spans="1:2" x14ac:dyDescent="0.25">
      <c r="A19" s="11" t="s">
        <v>54</v>
      </c>
      <c r="B19">
        <v>9049.0778609398894</v>
      </c>
    </row>
    <row r="20" spans="1:2" x14ac:dyDescent="0.25">
      <c r="A20" s="11" t="s">
        <v>55</v>
      </c>
      <c r="B20">
        <v>2174.7770543506499</v>
      </c>
    </row>
    <row r="21" spans="1:2" x14ac:dyDescent="0.25">
      <c r="A21" s="11" t="s">
        <v>56</v>
      </c>
      <c r="B21">
        <v>3716.49332589403</v>
      </c>
    </row>
    <row r="22" spans="1:2" x14ac:dyDescent="0.25">
      <c r="A22" s="11" t="s">
        <v>57</v>
      </c>
      <c r="B22">
        <v>2686.4572235759802</v>
      </c>
    </row>
    <row r="23" spans="1:2" x14ac:dyDescent="0.25">
      <c r="A23" s="11" t="s">
        <v>58</v>
      </c>
      <c r="B23">
        <v>6117.3246150839896</v>
      </c>
    </row>
    <row r="24" spans="1:2" x14ac:dyDescent="0.25">
      <c r="A24" s="11" t="s">
        <v>59</v>
      </c>
      <c r="B24">
        <v>8318.9031946171708</v>
      </c>
    </row>
    <row r="25" spans="1:2" x14ac:dyDescent="0.25">
      <c r="A25" s="11" t="s">
        <v>18</v>
      </c>
      <c r="B25">
        <v>7766.8364256852301</v>
      </c>
    </row>
    <row r="26" spans="1:2" x14ac:dyDescent="0.25">
      <c r="A26" s="11" t="s">
        <v>60</v>
      </c>
      <c r="B26">
        <v>2766.3423668660798</v>
      </c>
    </row>
    <row r="27" spans="1:2" x14ac:dyDescent="0.25">
      <c r="A27" s="11" t="s">
        <v>61</v>
      </c>
      <c r="B27">
        <v>9655.1351027193905</v>
      </c>
    </row>
    <row r="28" spans="1:2" x14ac:dyDescent="0.25">
      <c r="A28" s="11" t="s">
        <v>62</v>
      </c>
      <c r="B28">
        <v>9571.5504873278096</v>
      </c>
    </row>
    <row r="29" spans="1:2" x14ac:dyDescent="0.25">
      <c r="A29" s="11" t="s">
        <v>63</v>
      </c>
      <c r="B29">
        <v>5149.9983504080301</v>
      </c>
    </row>
    <row r="30" spans="1:2" x14ac:dyDescent="0.25">
      <c r="A30" s="11" t="s">
        <v>64</v>
      </c>
      <c r="B30">
        <v>9061.7108955077201</v>
      </c>
    </row>
    <row r="31" spans="1:2" x14ac:dyDescent="0.25">
      <c r="A31" s="11" t="s">
        <v>65</v>
      </c>
      <c r="B31">
        <v>6541.3293448024597</v>
      </c>
    </row>
    <row r="32" spans="1:2" x14ac:dyDescent="0.25">
      <c r="A32" s="11" t="s">
        <v>66</v>
      </c>
      <c r="B32">
        <v>7573.4024578487297</v>
      </c>
    </row>
    <row r="33" spans="1:2" x14ac:dyDescent="0.25">
      <c r="A33" s="11" t="s">
        <v>67</v>
      </c>
      <c r="B33">
        <v>2438.3399304700201</v>
      </c>
    </row>
    <row r="34" spans="1:2" x14ac:dyDescent="0.25">
      <c r="A34" s="11" t="s">
        <v>68</v>
      </c>
      <c r="B34">
        <v>9692.3180402184298</v>
      </c>
    </row>
    <row r="35" spans="1:2" x14ac:dyDescent="0.25">
      <c r="A35" s="11" t="s">
        <v>69</v>
      </c>
      <c r="B35">
        <v>1912.4656631007599</v>
      </c>
    </row>
    <row r="36" spans="1:2" x14ac:dyDescent="0.25">
      <c r="A36" s="11" t="s">
        <v>25</v>
      </c>
      <c r="B36">
        <v>2686.50515156744</v>
      </c>
    </row>
    <row r="37" spans="1:2" x14ac:dyDescent="0.25">
      <c r="A37" s="11" t="s">
        <v>70</v>
      </c>
      <c r="B37">
        <v>5724.9593504562599</v>
      </c>
    </row>
    <row r="38" spans="1:2" x14ac:dyDescent="0.25">
      <c r="A38" s="11" t="s">
        <v>71</v>
      </c>
      <c r="B38">
        <v>5521.2052590109697</v>
      </c>
    </row>
    <row r="39" spans="1:2" x14ac:dyDescent="0.25">
      <c r="A39" s="11" t="s">
        <v>72</v>
      </c>
      <c r="B39">
        <v>1839.60942585676</v>
      </c>
    </row>
    <row r="40" spans="1:2" x14ac:dyDescent="0.25">
      <c r="A40" s="11" t="s">
        <v>73</v>
      </c>
      <c r="B40">
        <v>5737.4255991190203</v>
      </c>
    </row>
    <row r="41" spans="1:2" x14ac:dyDescent="0.25">
      <c r="A41" s="11" t="s">
        <v>74</v>
      </c>
      <c r="B41">
        <v>7152.28604943551</v>
      </c>
    </row>
    <row r="42" spans="1:2" x14ac:dyDescent="0.25">
      <c r="A42" s="11" t="s">
        <v>75</v>
      </c>
      <c r="B42">
        <v>5267.9568075105199</v>
      </c>
    </row>
    <row r="43" spans="1:2" x14ac:dyDescent="0.25">
      <c r="A43" s="11" t="s">
        <v>76</v>
      </c>
      <c r="B43">
        <v>2556.7673606335902</v>
      </c>
    </row>
    <row r="44" spans="1:2" x14ac:dyDescent="0.25">
      <c r="A44" s="11" t="s">
        <v>77</v>
      </c>
      <c r="B44">
        <v>7089.4742499341801</v>
      </c>
    </row>
    <row r="45" spans="1:2" x14ac:dyDescent="0.25">
      <c r="A45" s="11" t="s">
        <v>78</v>
      </c>
      <c r="B45">
        <v>7397.0710045871801</v>
      </c>
    </row>
    <row r="46" spans="1:2" x14ac:dyDescent="0.25">
      <c r="A46" s="11" t="s">
        <v>79</v>
      </c>
      <c r="B46">
        <v>8001.6132065190004</v>
      </c>
    </row>
    <row r="47" spans="1:2" x14ac:dyDescent="0.25">
      <c r="A47" s="11" t="s">
        <v>27</v>
      </c>
      <c r="B47">
        <v>2828.3487459757498</v>
      </c>
    </row>
    <row r="48" spans="1:2" x14ac:dyDescent="0.25">
      <c r="A48" s="11" t="s">
        <v>80</v>
      </c>
      <c r="B48">
        <v>5910.8853896688897</v>
      </c>
    </row>
    <row r="49" spans="1:2" x14ac:dyDescent="0.25">
      <c r="A49" s="11" t="s">
        <v>81</v>
      </c>
      <c r="B49">
        <v>9866.4654579796897</v>
      </c>
    </row>
    <row r="50" spans="1:2" x14ac:dyDescent="0.25">
      <c r="A50" s="11" t="s">
        <v>82</v>
      </c>
      <c r="B50">
        <v>9435.7626089121295</v>
      </c>
    </row>
    <row r="51" spans="1:2" x14ac:dyDescent="0.25">
      <c r="A51" s="11" t="s">
        <v>83</v>
      </c>
      <c r="B51">
        <v>8232.3348294258194</v>
      </c>
    </row>
    <row r="52" spans="1:2" x14ac:dyDescent="0.25">
      <c r="A52" s="11" t="s">
        <v>84</v>
      </c>
      <c r="B52">
        <v>6088.0214799408504</v>
      </c>
    </row>
    <row r="53" spans="1:2" x14ac:dyDescent="0.25">
      <c r="A53" s="11" t="s">
        <v>85</v>
      </c>
      <c r="B53">
        <v>2925.6751703038099</v>
      </c>
    </row>
    <row r="54" spans="1:2" x14ac:dyDescent="0.25">
      <c r="A54" s="11" t="s">
        <v>86</v>
      </c>
      <c r="B54">
        <v>4767.0204843441297</v>
      </c>
    </row>
    <row r="55" spans="1:2" x14ac:dyDescent="0.25">
      <c r="A55" s="11" t="s">
        <v>87</v>
      </c>
      <c r="B55">
        <v>1605.8669003924001</v>
      </c>
    </row>
    <row r="56" spans="1:2" x14ac:dyDescent="0.25">
      <c r="A56" s="11" t="s">
        <v>88</v>
      </c>
      <c r="B56">
        <v>2021.1498103371</v>
      </c>
    </row>
    <row r="57" spans="1:2" x14ac:dyDescent="0.25">
      <c r="A57" s="11" t="s">
        <v>89</v>
      </c>
      <c r="B57">
        <v>1061.6185230132801</v>
      </c>
    </row>
    <row r="58" spans="1:2" x14ac:dyDescent="0.25">
      <c r="A58" s="11" t="s">
        <v>30</v>
      </c>
      <c r="B58">
        <v>7823.4765595317303</v>
      </c>
    </row>
    <row r="59" spans="1:2" x14ac:dyDescent="0.25">
      <c r="A59" s="11" t="s">
        <v>90</v>
      </c>
      <c r="B59">
        <v>8864.0843495864301</v>
      </c>
    </row>
    <row r="60" spans="1:2" x14ac:dyDescent="0.25">
      <c r="A60" s="11" t="s">
        <v>91</v>
      </c>
      <c r="B60">
        <v>6885.5893508962499</v>
      </c>
    </row>
    <row r="61" spans="1:2" x14ac:dyDescent="0.25">
      <c r="A61" s="11" t="s">
        <v>92</v>
      </c>
      <c r="B61">
        <v>3899.7468337292198</v>
      </c>
    </row>
    <row r="62" spans="1:2" x14ac:dyDescent="0.25">
      <c r="A62" s="11" t="s">
        <v>93</v>
      </c>
      <c r="B62">
        <v>4256.9491408502199</v>
      </c>
    </row>
    <row r="63" spans="1:2" x14ac:dyDescent="0.25">
      <c r="A63" s="11" t="s">
        <v>94</v>
      </c>
      <c r="B63">
        <v>8458.7308783671706</v>
      </c>
    </row>
    <row r="64" spans="1:2" x14ac:dyDescent="0.25">
      <c r="A64" s="11" t="s">
        <v>95</v>
      </c>
      <c r="B64">
        <v>8354.5796864819895</v>
      </c>
    </row>
    <row r="65" spans="1:2" x14ac:dyDescent="0.25">
      <c r="A65" s="11" t="s">
        <v>96</v>
      </c>
      <c r="B65">
        <v>8367.7216180201503</v>
      </c>
    </row>
    <row r="66" spans="1:2" x14ac:dyDescent="0.25">
      <c r="A66" s="11" t="s">
        <v>97</v>
      </c>
      <c r="B66">
        <v>9473.7980325083299</v>
      </c>
    </row>
    <row r="67" spans="1:2" x14ac:dyDescent="0.25">
      <c r="A67" s="11" t="s">
        <v>98</v>
      </c>
      <c r="B67">
        <v>3550.21843278099</v>
      </c>
    </row>
    <row r="68" spans="1:2" x14ac:dyDescent="0.25">
      <c r="A68" s="11" t="s">
        <v>99</v>
      </c>
      <c r="B68">
        <v>1752.3810874841199</v>
      </c>
    </row>
    <row r="69" spans="1:2" x14ac:dyDescent="0.25">
      <c r="A69" s="11" t="s">
        <v>34</v>
      </c>
      <c r="B69">
        <v>8496.1038130898305</v>
      </c>
    </row>
    <row r="70" spans="1:2" x14ac:dyDescent="0.25">
      <c r="A70" s="11" t="s">
        <v>100</v>
      </c>
      <c r="B70">
        <v>7014.8879872033804</v>
      </c>
    </row>
    <row r="71" spans="1:2" x14ac:dyDescent="0.25">
      <c r="A71" s="11" t="s">
        <v>101</v>
      </c>
      <c r="B71">
        <v>8180.3370854254399</v>
      </c>
    </row>
    <row r="72" spans="1:2" x14ac:dyDescent="0.25">
      <c r="A72" s="11" t="s">
        <v>102</v>
      </c>
      <c r="B72">
        <v>2633.1219813122498</v>
      </c>
    </row>
    <row r="73" spans="1:2" x14ac:dyDescent="0.25">
      <c r="A73" s="11" t="s">
        <v>103</v>
      </c>
      <c r="B73">
        <v>7910.8869161406801</v>
      </c>
    </row>
    <row r="74" spans="1:2" x14ac:dyDescent="0.25">
      <c r="A74" s="11" t="s">
        <v>104</v>
      </c>
      <c r="B74">
        <v>5709.9452959692799</v>
      </c>
    </row>
    <row r="75" spans="1:2" x14ac:dyDescent="0.25">
      <c r="A75" s="11" t="s">
        <v>105</v>
      </c>
      <c r="B75">
        <v>1889.07358977933</v>
      </c>
    </row>
    <row r="76" spans="1:2" x14ac:dyDescent="0.25">
      <c r="A76" s="11" t="s">
        <v>106</v>
      </c>
      <c r="B76">
        <v>5328.3759842977497</v>
      </c>
    </row>
    <row r="77" spans="1:2" x14ac:dyDescent="0.25">
      <c r="A77" s="11" t="s">
        <v>107</v>
      </c>
      <c r="B77">
        <v>2483.7601775427902</v>
      </c>
    </row>
    <row r="78" spans="1:2" x14ac:dyDescent="0.25">
      <c r="A78" s="11" t="s">
        <v>108</v>
      </c>
      <c r="B78">
        <v>1292.45841793775</v>
      </c>
    </row>
    <row r="79" spans="1:2" x14ac:dyDescent="0.25">
      <c r="A79" s="11" t="s">
        <v>109</v>
      </c>
      <c r="B79">
        <v>7888.7232684270803</v>
      </c>
    </row>
    <row r="80" spans="1:2" x14ac:dyDescent="0.25">
      <c r="A80" s="11" t="s">
        <v>35</v>
      </c>
      <c r="B80">
        <v>7517.3632106311197</v>
      </c>
    </row>
    <row r="81" spans="1:2" x14ac:dyDescent="0.25">
      <c r="A81" s="11" t="s">
        <v>110</v>
      </c>
      <c r="B81">
        <v>8651.67268298206</v>
      </c>
    </row>
    <row r="82" spans="1:2" x14ac:dyDescent="0.25">
      <c r="A82" s="11" t="s">
        <v>111</v>
      </c>
      <c r="B82">
        <v>4384.4134000458598</v>
      </c>
    </row>
    <row r="83" spans="1:2" x14ac:dyDescent="0.25">
      <c r="A83" s="11" t="s">
        <v>112</v>
      </c>
      <c r="B83">
        <v>2943.3818676094502</v>
      </c>
    </row>
    <row r="84" spans="1:2" x14ac:dyDescent="0.25">
      <c r="A84" s="11" t="s">
        <v>113</v>
      </c>
      <c r="B84">
        <v>2411.7546321104901</v>
      </c>
    </row>
    <row r="85" spans="1:2" x14ac:dyDescent="0.25">
      <c r="A85" s="11" t="s">
        <v>114</v>
      </c>
      <c r="B85">
        <v>2048.2900998487098</v>
      </c>
    </row>
    <row r="86" spans="1:2" x14ac:dyDescent="0.25">
      <c r="A86" s="11" t="s">
        <v>115</v>
      </c>
      <c r="B86">
        <v>8684.6130592538502</v>
      </c>
    </row>
    <row r="87" spans="1:2" x14ac:dyDescent="0.25">
      <c r="A87" s="11" t="s">
        <v>116</v>
      </c>
      <c r="B87">
        <v>1229.59102856498</v>
      </c>
    </row>
    <row r="88" spans="1:2" x14ac:dyDescent="0.25">
      <c r="A88" s="11" t="s">
        <v>117</v>
      </c>
      <c r="B88">
        <v>5133.8467010866898</v>
      </c>
    </row>
    <row r="89" spans="1:2" x14ac:dyDescent="0.25">
      <c r="A89" s="11" t="s">
        <v>118</v>
      </c>
      <c r="B89">
        <v>9444.7420330629793</v>
      </c>
    </row>
    <row r="90" spans="1:2" x14ac:dyDescent="0.25">
      <c r="A90" s="11" t="s">
        <v>119</v>
      </c>
      <c r="B90">
        <v>5924.6825668532301</v>
      </c>
    </row>
    <row r="91" spans="1:2" x14ac:dyDescent="0.25">
      <c r="A91" s="11" t="s">
        <v>36</v>
      </c>
      <c r="B91">
        <v>4971.1459875855498</v>
      </c>
    </row>
    <row r="92" spans="1:2" x14ac:dyDescent="0.25">
      <c r="A92" s="11" t="s">
        <v>120</v>
      </c>
      <c r="B92">
        <v>9592.6335702803099</v>
      </c>
    </row>
    <row r="93" spans="1:2" x14ac:dyDescent="0.25">
      <c r="A93" s="11" t="s">
        <v>121</v>
      </c>
      <c r="B93">
        <v>1935.20679350759</v>
      </c>
    </row>
    <row r="94" spans="1:2" x14ac:dyDescent="0.25">
      <c r="A94" s="11" t="s">
        <v>122</v>
      </c>
      <c r="B94">
        <v>2100.1297546259302</v>
      </c>
    </row>
    <row r="95" spans="1:2" x14ac:dyDescent="0.25">
      <c r="A95" s="11" t="s">
        <v>123</v>
      </c>
      <c r="B95">
        <v>4531.4021336919004</v>
      </c>
    </row>
    <row r="96" spans="1:2" x14ac:dyDescent="0.25">
      <c r="A96" s="11" t="s">
        <v>124</v>
      </c>
      <c r="B96">
        <v>7888.3565466618702</v>
      </c>
    </row>
    <row r="97" spans="1:2" x14ac:dyDescent="0.25">
      <c r="A97" s="11" t="s">
        <v>125</v>
      </c>
      <c r="B97">
        <v>7386.3639440486604</v>
      </c>
    </row>
    <row r="98" spans="1:2" x14ac:dyDescent="0.25">
      <c r="A98" s="11" t="s">
        <v>126</v>
      </c>
      <c r="B98">
        <v>7698.4247656321104</v>
      </c>
    </row>
    <row r="99" spans="1:2" x14ac:dyDescent="0.25">
      <c r="A99" s="11" t="s">
        <v>127</v>
      </c>
      <c r="B99">
        <v>4370.9165799845296</v>
      </c>
    </row>
    <row r="100" spans="1:2" x14ac:dyDescent="0.25">
      <c r="A100" s="11" t="s">
        <v>128</v>
      </c>
      <c r="B100">
        <v>8525.9525596835192</v>
      </c>
    </row>
    <row r="101" spans="1:2" x14ac:dyDescent="0.25">
      <c r="A101" s="11" t="s">
        <v>129</v>
      </c>
      <c r="B101">
        <v>9185.1858291817007</v>
      </c>
    </row>
    <row r="102" spans="1:2" x14ac:dyDescent="0.25">
      <c r="A102" s="11" t="s">
        <v>155</v>
      </c>
      <c r="B102">
        <v>577604.81873800803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58E9-26E7-4C59-B0C2-C34CCE6E7465}">
  <dimension ref="A1:B102"/>
  <sheetViews>
    <sheetView workbookViewId="0">
      <selection activeCell="M14" sqref="M14"/>
    </sheetView>
  </sheetViews>
  <sheetFormatPr defaultRowHeight="15" x14ac:dyDescent="0.25"/>
  <cols>
    <col min="1" max="1" width="13.42578125" bestFit="1" customWidth="1"/>
    <col min="2" max="2" width="18.85546875" bestFit="1" customWidth="1"/>
  </cols>
  <sheetData>
    <row r="1" spans="1:2" x14ac:dyDescent="0.25">
      <c r="A1" s="10" t="s">
        <v>154</v>
      </c>
      <c r="B1" t="s">
        <v>159</v>
      </c>
    </row>
    <row r="2" spans="1:2" x14ac:dyDescent="0.25">
      <c r="A2" s="11" t="s">
        <v>1</v>
      </c>
      <c r="B2">
        <v>58</v>
      </c>
    </row>
    <row r="3" spans="1:2" x14ac:dyDescent="0.25">
      <c r="A3" s="11" t="s">
        <v>10</v>
      </c>
      <c r="B3">
        <v>53</v>
      </c>
    </row>
    <row r="4" spans="1:2" x14ac:dyDescent="0.25">
      <c r="A4" s="11" t="s">
        <v>39</v>
      </c>
      <c r="B4">
        <v>51</v>
      </c>
    </row>
    <row r="5" spans="1:2" x14ac:dyDescent="0.25">
      <c r="A5" s="11" t="s">
        <v>41</v>
      </c>
      <c r="B5">
        <v>46</v>
      </c>
    </row>
    <row r="6" spans="1:2" x14ac:dyDescent="0.25">
      <c r="A6" s="11" t="s">
        <v>42</v>
      </c>
      <c r="B6">
        <v>100</v>
      </c>
    </row>
    <row r="7" spans="1:2" x14ac:dyDescent="0.25">
      <c r="A7" s="11" t="s">
        <v>43</v>
      </c>
      <c r="B7">
        <v>80</v>
      </c>
    </row>
    <row r="8" spans="1:2" x14ac:dyDescent="0.25">
      <c r="A8" s="11" t="s">
        <v>44</v>
      </c>
      <c r="B8">
        <v>54</v>
      </c>
    </row>
    <row r="9" spans="1:2" x14ac:dyDescent="0.25">
      <c r="A9" s="11" t="s">
        <v>45</v>
      </c>
      <c r="B9">
        <v>9</v>
      </c>
    </row>
    <row r="10" spans="1:2" x14ac:dyDescent="0.25">
      <c r="A10" s="11" t="s">
        <v>46</v>
      </c>
      <c r="B10">
        <v>2</v>
      </c>
    </row>
    <row r="11" spans="1:2" x14ac:dyDescent="0.25">
      <c r="A11" s="11" t="s">
        <v>47</v>
      </c>
      <c r="B11">
        <v>45</v>
      </c>
    </row>
    <row r="12" spans="1:2" x14ac:dyDescent="0.25">
      <c r="A12" s="11" t="s">
        <v>48</v>
      </c>
      <c r="B12">
        <v>10</v>
      </c>
    </row>
    <row r="13" spans="1:2" x14ac:dyDescent="0.25">
      <c r="A13" s="11" t="s">
        <v>49</v>
      </c>
      <c r="B13">
        <v>48</v>
      </c>
    </row>
    <row r="14" spans="1:2" x14ac:dyDescent="0.25">
      <c r="A14" s="11" t="s">
        <v>13</v>
      </c>
      <c r="B14">
        <v>1</v>
      </c>
    </row>
    <row r="15" spans="1:2" x14ac:dyDescent="0.25">
      <c r="A15" s="11" t="s">
        <v>50</v>
      </c>
      <c r="B15">
        <v>27</v>
      </c>
    </row>
    <row r="16" spans="1:2" x14ac:dyDescent="0.25">
      <c r="A16" s="11" t="s">
        <v>51</v>
      </c>
      <c r="B16">
        <v>69</v>
      </c>
    </row>
    <row r="17" spans="1:2" x14ac:dyDescent="0.25">
      <c r="A17" s="11" t="s">
        <v>52</v>
      </c>
      <c r="B17">
        <v>71</v>
      </c>
    </row>
    <row r="18" spans="1:2" x14ac:dyDescent="0.25">
      <c r="A18" s="11" t="s">
        <v>53</v>
      </c>
      <c r="B18">
        <v>84</v>
      </c>
    </row>
    <row r="19" spans="1:2" x14ac:dyDescent="0.25">
      <c r="A19" s="11" t="s">
        <v>54</v>
      </c>
      <c r="B19">
        <v>4</v>
      </c>
    </row>
    <row r="20" spans="1:2" x14ac:dyDescent="0.25">
      <c r="A20" s="11" t="s">
        <v>55</v>
      </c>
      <c r="B20">
        <v>82</v>
      </c>
    </row>
    <row r="21" spans="1:2" x14ac:dyDescent="0.25">
      <c r="A21" s="11" t="s">
        <v>56</v>
      </c>
      <c r="B21">
        <v>59</v>
      </c>
    </row>
    <row r="22" spans="1:2" x14ac:dyDescent="0.25">
      <c r="A22" s="11" t="s">
        <v>57</v>
      </c>
      <c r="B22">
        <v>47</v>
      </c>
    </row>
    <row r="23" spans="1:2" x14ac:dyDescent="0.25">
      <c r="A23" s="11" t="s">
        <v>58</v>
      </c>
      <c r="B23">
        <v>48</v>
      </c>
    </row>
    <row r="24" spans="1:2" x14ac:dyDescent="0.25">
      <c r="A24" s="11" t="s">
        <v>59</v>
      </c>
      <c r="B24">
        <v>45</v>
      </c>
    </row>
    <row r="25" spans="1:2" x14ac:dyDescent="0.25">
      <c r="A25" s="11" t="s">
        <v>18</v>
      </c>
      <c r="B25">
        <v>23</v>
      </c>
    </row>
    <row r="26" spans="1:2" x14ac:dyDescent="0.25">
      <c r="A26" s="11" t="s">
        <v>60</v>
      </c>
      <c r="B26">
        <v>60</v>
      </c>
    </row>
    <row r="27" spans="1:2" x14ac:dyDescent="0.25">
      <c r="A27" s="11" t="s">
        <v>61</v>
      </c>
      <c r="B27">
        <v>6</v>
      </c>
    </row>
    <row r="28" spans="1:2" x14ac:dyDescent="0.25">
      <c r="A28" s="11" t="s">
        <v>62</v>
      </c>
      <c r="B28">
        <v>89</v>
      </c>
    </row>
    <row r="29" spans="1:2" x14ac:dyDescent="0.25">
      <c r="A29" s="11" t="s">
        <v>63</v>
      </c>
      <c r="B29">
        <v>4</v>
      </c>
    </row>
    <row r="30" spans="1:2" x14ac:dyDescent="0.25">
      <c r="A30" s="11" t="s">
        <v>64</v>
      </c>
      <c r="B30">
        <v>1</v>
      </c>
    </row>
    <row r="31" spans="1:2" x14ac:dyDescent="0.25">
      <c r="A31" s="11" t="s">
        <v>65</v>
      </c>
      <c r="B31">
        <v>42</v>
      </c>
    </row>
    <row r="32" spans="1:2" x14ac:dyDescent="0.25">
      <c r="A32" s="11" t="s">
        <v>66</v>
      </c>
      <c r="B32">
        <v>18</v>
      </c>
    </row>
    <row r="33" spans="1:2" x14ac:dyDescent="0.25">
      <c r="A33" s="11" t="s">
        <v>67</v>
      </c>
      <c r="B33">
        <v>25</v>
      </c>
    </row>
    <row r="34" spans="1:2" x14ac:dyDescent="0.25">
      <c r="A34" s="11" t="s">
        <v>68</v>
      </c>
      <c r="B34">
        <v>69</v>
      </c>
    </row>
    <row r="35" spans="1:2" x14ac:dyDescent="0.25">
      <c r="A35" s="11" t="s">
        <v>69</v>
      </c>
      <c r="B35">
        <v>78</v>
      </c>
    </row>
    <row r="36" spans="1:2" x14ac:dyDescent="0.25">
      <c r="A36" s="11" t="s">
        <v>25</v>
      </c>
      <c r="B36">
        <v>5</v>
      </c>
    </row>
    <row r="37" spans="1:2" x14ac:dyDescent="0.25">
      <c r="A37" s="11" t="s">
        <v>70</v>
      </c>
      <c r="B37">
        <v>90</v>
      </c>
    </row>
    <row r="38" spans="1:2" x14ac:dyDescent="0.25">
      <c r="A38" s="11" t="s">
        <v>71</v>
      </c>
      <c r="B38">
        <v>64</v>
      </c>
    </row>
    <row r="39" spans="1:2" x14ac:dyDescent="0.25">
      <c r="A39" s="11" t="s">
        <v>72</v>
      </c>
      <c r="B39">
        <v>22</v>
      </c>
    </row>
    <row r="40" spans="1:2" x14ac:dyDescent="0.25">
      <c r="A40" s="11" t="s">
        <v>73</v>
      </c>
      <c r="B40">
        <v>36</v>
      </c>
    </row>
    <row r="41" spans="1:2" x14ac:dyDescent="0.25">
      <c r="A41" s="11" t="s">
        <v>74</v>
      </c>
      <c r="B41">
        <v>13</v>
      </c>
    </row>
    <row r="42" spans="1:2" x14ac:dyDescent="0.25">
      <c r="A42" s="11" t="s">
        <v>75</v>
      </c>
      <c r="B42">
        <v>93</v>
      </c>
    </row>
    <row r="43" spans="1:2" x14ac:dyDescent="0.25">
      <c r="A43" s="11" t="s">
        <v>76</v>
      </c>
      <c r="B43">
        <v>92</v>
      </c>
    </row>
    <row r="44" spans="1:2" x14ac:dyDescent="0.25">
      <c r="A44" s="11" t="s">
        <v>77</v>
      </c>
      <c r="B44">
        <v>4</v>
      </c>
    </row>
    <row r="45" spans="1:2" x14ac:dyDescent="0.25">
      <c r="A45" s="11" t="s">
        <v>78</v>
      </c>
      <c r="B45">
        <v>30</v>
      </c>
    </row>
    <row r="46" spans="1:2" x14ac:dyDescent="0.25">
      <c r="A46" s="11" t="s">
        <v>79</v>
      </c>
      <c r="B46">
        <v>97</v>
      </c>
    </row>
    <row r="47" spans="1:2" x14ac:dyDescent="0.25">
      <c r="A47" s="11" t="s">
        <v>27</v>
      </c>
      <c r="B47">
        <v>90</v>
      </c>
    </row>
    <row r="48" spans="1:2" x14ac:dyDescent="0.25">
      <c r="A48" s="11" t="s">
        <v>80</v>
      </c>
      <c r="B48">
        <v>31</v>
      </c>
    </row>
    <row r="49" spans="1:2" x14ac:dyDescent="0.25">
      <c r="A49" s="11" t="s">
        <v>81</v>
      </c>
      <c r="B49">
        <v>100</v>
      </c>
    </row>
    <row r="50" spans="1:2" x14ac:dyDescent="0.25">
      <c r="A50" s="11" t="s">
        <v>82</v>
      </c>
      <c r="B50">
        <v>64</v>
      </c>
    </row>
    <row r="51" spans="1:2" x14ac:dyDescent="0.25">
      <c r="A51" s="11" t="s">
        <v>83</v>
      </c>
      <c r="B51">
        <v>96</v>
      </c>
    </row>
    <row r="52" spans="1:2" x14ac:dyDescent="0.25">
      <c r="A52" s="11" t="s">
        <v>84</v>
      </c>
      <c r="B52">
        <v>33</v>
      </c>
    </row>
    <row r="53" spans="1:2" x14ac:dyDescent="0.25">
      <c r="A53" s="11" t="s">
        <v>85</v>
      </c>
      <c r="B53">
        <v>97</v>
      </c>
    </row>
    <row r="54" spans="1:2" x14ac:dyDescent="0.25">
      <c r="A54" s="11" t="s">
        <v>86</v>
      </c>
      <c r="B54">
        <v>25</v>
      </c>
    </row>
    <row r="55" spans="1:2" x14ac:dyDescent="0.25">
      <c r="A55" s="11" t="s">
        <v>87</v>
      </c>
      <c r="B55">
        <v>5</v>
      </c>
    </row>
    <row r="56" spans="1:2" x14ac:dyDescent="0.25">
      <c r="A56" s="11" t="s">
        <v>88</v>
      </c>
      <c r="B56">
        <v>10</v>
      </c>
    </row>
    <row r="57" spans="1:2" x14ac:dyDescent="0.25">
      <c r="A57" s="11" t="s">
        <v>89</v>
      </c>
      <c r="B57">
        <v>100</v>
      </c>
    </row>
    <row r="58" spans="1:2" x14ac:dyDescent="0.25">
      <c r="A58" s="11" t="s">
        <v>30</v>
      </c>
      <c r="B58">
        <v>11</v>
      </c>
    </row>
    <row r="59" spans="1:2" x14ac:dyDescent="0.25">
      <c r="A59" s="11" t="s">
        <v>90</v>
      </c>
      <c r="B59">
        <v>41</v>
      </c>
    </row>
    <row r="60" spans="1:2" x14ac:dyDescent="0.25">
      <c r="A60" s="11" t="s">
        <v>91</v>
      </c>
      <c r="B60">
        <v>32</v>
      </c>
    </row>
    <row r="61" spans="1:2" x14ac:dyDescent="0.25">
      <c r="A61" s="11" t="s">
        <v>92</v>
      </c>
      <c r="B61">
        <v>86</v>
      </c>
    </row>
    <row r="62" spans="1:2" x14ac:dyDescent="0.25">
      <c r="A62" s="11" t="s">
        <v>93</v>
      </c>
      <c r="B62">
        <v>54</v>
      </c>
    </row>
    <row r="63" spans="1:2" x14ac:dyDescent="0.25">
      <c r="A63" s="11" t="s">
        <v>94</v>
      </c>
      <c r="B63">
        <v>73</v>
      </c>
    </row>
    <row r="64" spans="1:2" x14ac:dyDescent="0.25">
      <c r="A64" s="11" t="s">
        <v>95</v>
      </c>
      <c r="B64">
        <v>57</v>
      </c>
    </row>
    <row r="65" spans="1:2" x14ac:dyDescent="0.25">
      <c r="A65" s="11" t="s">
        <v>96</v>
      </c>
      <c r="B65">
        <v>13</v>
      </c>
    </row>
    <row r="66" spans="1:2" x14ac:dyDescent="0.25">
      <c r="A66" s="11" t="s">
        <v>97</v>
      </c>
      <c r="B66">
        <v>12</v>
      </c>
    </row>
    <row r="67" spans="1:2" x14ac:dyDescent="0.25">
      <c r="A67" s="11" t="s">
        <v>98</v>
      </c>
      <c r="B67">
        <v>0</v>
      </c>
    </row>
    <row r="68" spans="1:2" x14ac:dyDescent="0.25">
      <c r="A68" s="11" t="s">
        <v>99</v>
      </c>
      <c r="B68">
        <v>95</v>
      </c>
    </row>
    <row r="69" spans="1:2" x14ac:dyDescent="0.25">
      <c r="A69" s="11" t="s">
        <v>34</v>
      </c>
      <c r="B69">
        <v>93</v>
      </c>
    </row>
    <row r="70" spans="1:2" x14ac:dyDescent="0.25">
      <c r="A70" s="11" t="s">
        <v>100</v>
      </c>
      <c r="B70">
        <v>10</v>
      </c>
    </row>
    <row r="71" spans="1:2" x14ac:dyDescent="0.25">
      <c r="A71" s="11" t="s">
        <v>101</v>
      </c>
      <c r="B71">
        <v>76</v>
      </c>
    </row>
    <row r="72" spans="1:2" x14ac:dyDescent="0.25">
      <c r="A72" s="11" t="s">
        <v>102</v>
      </c>
      <c r="B72">
        <v>57</v>
      </c>
    </row>
    <row r="73" spans="1:2" x14ac:dyDescent="0.25">
      <c r="A73" s="11" t="s">
        <v>103</v>
      </c>
      <c r="B73">
        <v>17</v>
      </c>
    </row>
    <row r="74" spans="1:2" x14ac:dyDescent="0.25">
      <c r="A74" s="11" t="s">
        <v>104</v>
      </c>
      <c r="B74">
        <v>41</v>
      </c>
    </row>
    <row r="75" spans="1:2" x14ac:dyDescent="0.25">
      <c r="A75" s="11" t="s">
        <v>105</v>
      </c>
      <c r="B75">
        <v>16</v>
      </c>
    </row>
    <row r="76" spans="1:2" x14ac:dyDescent="0.25">
      <c r="A76" s="11" t="s">
        <v>106</v>
      </c>
      <c r="B76">
        <v>38</v>
      </c>
    </row>
    <row r="77" spans="1:2" x14ac:dyDescent="0.25">
      <c r="A77" s="11" t="s">
        <v>107</v>
      </c>
      <c r="B77">
        <v>96</v>
      </c>
    </row>
    <row r="78" spans="1:2" x14ac:dyDescent="0.25">
      <c r="A78" s="11" t="s">
        <v>108</v>
      </c>
      <c r="B78">
        <v>5</v>
      </c>
    </row>
    <row r="79" spans="1:2" x14ac:dyDescent="0.25">
      <c r="A79" s="11" t="s">
        <v>109</v>
      </c>
      <c r="B79">
        <v>31</v>
      </c>
    </row>
    <row r="80" spans="1:2" x14ac:dyDescent="0.25">
      <c r="A80" s="11" t="s">
        <v>35</v>
      </c>
      <c r="B80">
        <v>5</v>
      </c>
    </row>
    <row r="81" spans="1:2" x14ac:dyDescent="0.25">
      <c r="A81" s="11" t="s">
        <v>110</v>
      </c>
      <c r="B81">
        <v>39</v>
      </c>
    </row>
    <row r="82" spans="1:2" x14ac:dyDescent="0.25">
      <c r="A82" s="11" t="s">
        <v>111</v>
      </c>
      <c r="B82">
        <v>48</v>
      </c>
    </row>
    <row r="83" spans="1:2" x14ac:dyDescent="0.25">
      <c r="A83" s="11" t="s">
        <v>112</v>
      </c>
      <c r="B83">
        <v>42</v>
      </c>
    </row>
    <row r="84" spans="1:2" x14ac:dyDescent="0.25">
      <c r="A84" s="11" t="s">
        <v>113</v>
      </c>
      <c r="B84">
        <v>65</v>
      </c>
    </row>
    <row r="85" spans="1:2" x14ac:dyDescent="0.25">
      <c r="A85" s="11" t="s">
        <v>114</v>
      </c>
      <c r="B85">
        <v>73</v>
      </c>
    </row>
    <row r="86" spans="1:2" x14ac:dyDescent="0.25">
      <c r="A86" s="11" t="s">
        <v>115</v>
      </c>
      <c r="B86">
        <v>15</v>
      </c>
    </row>
    <row r="87" spans="1:2" x14ac:dyDescent="0.25">
      <c r="A87" s="11" t="s">
        <v>116</v>
      </c>
      <c r="B87">
        <v>32</v>
      </c>
    </row>
    <row r="88" spans="1:2" x14ac:dyDescent="0.25">
      <c r="A88" s="11" t="s">
        <v>117</v>
      </c>
      <c r="B88">
        <v>5</v>
      </c>
    </row>
    <row r="89" spans="1:2" x14ac:dyDescent="0.25">
      <c r="A89" s="11" t="s">
        <v>118</v>
      </c>
      <c r="B89">
        <v>60</v>
      </c>
    </row>
    <row r="90" spans="1:2" x14ac:dyDescent="0.25">
      <c r="A90" s="11" t="s">
        <v>119</v>
      </c>
      <c r="B90">
        <v>90</v>
      </c>
    </row>
    <row r="91" spans="1:2" x14ac:dyDescent="0.25">
      <c r="A91" s="11" t="s">
        <v>36</v>
      </c>
      <c r="B91">
        <v>14</v>
      </c>
    </row>
    <row r="92" spans="1:2" x14ac:dyDescent="0.25">
      <c r="A92" s="11" t="s">
        <v>120</v>
      </c>
      <c r="B92">
        <v>66</v>
      </c>
    </row>
    <row r="93" spans="1:2" x14ac:dyDescent="0.25">
      <c r="A93" s="11" t="s">
        <v>121</v>
      </c>
      <c r="B93">
        <v>98</v>
      </c>
    </row>
    <row r="94" spans="1:2" x14ac:dyDescent="0.25">
      <c r="A94" s="11" t="s">
        <v>122</v>
      </c>
      <c r="B94">
        <v>90</v>
      </c>
    </row>
    <row r="95" spans="1:2" x14ac:dyDescent="0.25">
      <c r="A95" s="11" t="s">
        <v>123</v>
      </c>
      <c r="B95">
        <v>63</v>
      </c>
    </row>
    <row r="96" spans="1:2" x14ac:dyDescent="0.25">
      <c r="A96" s="11" t="s">
        <v>124</v>
      </c>
      <c r="B96">
        <v>77</v>
      </c>
    </row>
    <row r="97" spans="1:2" x14ac:dyDescent="0.25">
      <c r="A97" s="11" t="s">
        <v>125</v>
      </c>
      <c r="B97">
        <v>15</v>
      </c>
    </row>
    <row r="98" spans="1:2" x14ac:dyDescent="0.25">
      <c r="A98" s="11" t="s">
        <v>126</v>
      </c>
      <c r="B98">
        <v>67</v>
      </c>
    </row>
    <row r="99" spans="1:2" x14ac:dyDescent="0.25">
      <c r="A99" s="11" t="s">
        <v>127</v>
      </c>
      <c r="B99">
        <v>46</v>
      </c>
    </row>
    <row r="100" spans="1:2" x14ac:dyDescent="0.25">
      <c r="A100" s="11" t="s">
        <v>128</v>
      </c>
      <c r="B100">
        <v>53</v>
      </c>
    </row>
    <row r="101" spans="1:2" x14ac:dyDescent="0.25">
      <c r="A101" s="11" t="s">
        <v>129</v>
      </c>
      <c r="B101">
        <v>55</v>
      </c>
    </row>
    <row r="102" spans="1:2" x14ac:dyDescent="0.25">
      <c r="A102" s="11" t="s">
        <v>155</v>
      </c>
      <c r="B102">
        <v>4777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F2F-C152-4CFF-9878-04AA4FFC2E56}">
  <dimension ref="A1:B102"/>
  <sheetViews>
    <sheetView workbookViewId="0"/>
  </sheetViews>
  <sheetFormatPr defaultRowHeight="15" x14ac:dyDescent="0.25"/>
  <cols>
    <col min="1" max="1" width="13.42578125" bestFit="1" customWidth="1"/>
    <col min="2" max="2" width="22.85546875" bestFit="1" customWidth="1"/>
  </cols>
  <sheetData>
    <row r="1" spans="1:2" x14ac:dyDescent="0.25">
      <c r="A1" s="10" t="s">
        <v>154</v>
      </c>
      <c r="B1" t="s">
        <v>160</v>
      </c>
    </row>
    <row r="2" spans="1:2" x14ac:dyDescent="0.25">
      <c r="A2" s="11" t="s">
        <v>1</v>
      </c>
      <c r="B2">
        <v>96</v>
      </c>
    </row>
    <row r="3" spans="1:2" x14ac:dyDescent="0.25">
      <c r="A3" s="11" t="s">
        <v>10</v>
      </c>
      <c r="B3">
        <v>37</v>
      </c>
    </row>
    <row r="4" spans="1:2" x14ac:dyDescent="0.25">
      <c r="A4" s="11" t="s">
        <v>39</v>
      </c>
      <c r="B4">
        <v>80</v>
      </c>
    </row>
    <row r="5" spans="1:2" x14ac:dyDescent="0.25">
      <c r="A5" s="11" t="s">
        <v>41</v>
      </c>
      <c r="B5">
        <v>60</v>
      </c>
    </row>
    <row r="6" spans="1:2" x14ac:dyDescent="0.25">
      <c r="A6" s="11" t="s">
        <v>42</v>
      </c>
      <c r="B6">
        <v>85</v>
      </c>
    </row>
    <row r="7" spans="1:2" x14ac:dyDescent="0.25">
      <c r="A7" s="11" t="s">
        <v>43</v>
      </c>
      <c r="B7">
        <v>48</v>
      </c>
    </row>
    <row r="8" spans="1:2" x14ac:dyDescent="0.25">
      <c r="A8" s="11" t="s">
        <v>44</v>
      </c>
      <c r="B8">
        <v>78</v>
      </c>
    </row>
    <row r="9" spans="1:2" x14ac:dyDescent="0.25">
      <c r="A9" s="11" t="s">
        <v>45</v>
      </c>
      <c r="B9">
        <v>69</v>
      </c>
    </row>
    <row r="10" spans="1:2" x14ac:dyDescent="0.25">
      <c r="A10" s="11" t="s">
        <v>46</v>
      </c>
      <c r="B10">
        <v>78</v>
      </c>
    </row>
    <row r="11" spans="1:2" x14ac:dyDescent="0.25">
      <c r="A11" s="11" t="s">
        <v>47</v>
      </c>
      <c r="B11">
        <v>85</v>
      </c>
    </row>
    <row r="12" spans="1:2" x14ac:dyDescent="0.25">
      <c r="A12" s="11" t="s">
        <v>48</v>
      </c>
      <c r="B12">
        <v>46</v>
      </c>
    </row>
    <row r="13" spans="1:2" x14ac:dyDescent="0.25">
      <c r="A13" s="11" t="s">
        <v>49</v>
      </c>
      <c r="B13">
        <v>94</v>
      </c>
    </row>
    <row r="14" spans="1:2" x14ac:dyDescent="0.25">
      <c r="A14" s="11" t="s">
        <v>13</v>
      </c>
      <c r="B14">
        <v>88</v>
      </c>
    </row>
    <row r="15" spans="1:2" x14ac:dyDescent="0.25">
      <c r="A15" s="11" t="s">
        <v>50</v>
      </c>
      <c r="B15">
        <v>68</v>
      </c>
    </row>
    <row r="16" spans="1:2" x14ac:dyDescent="0.25">
      <c r="A16" s="11" t="s">
        <v>51</v>
      </c>
      <c r="B16">
        <v>7</v>
      </c>
    </row>
    <row r="17" spans="1:2" x14ac:dyDescent="0.25">
      <c r="A17" s="11" t="s">
        <v>52</v>
      </c>
      <c r="B17">
        <v>63</v>
      </c>
    </row>
    <row r="18" spans="1:2" x14ac:dyDescent="0.25">
      <c r="A18" s="11" t="s">
        <v>53</v>
      </c>
      <c r="B18">
        <v>29</v>
      </c>
    </row>
    <row r="19" spans="1:2" x14ac:dyDescent="0.25">
      <c r="A19" s="11" t="s">
        <v>54</v>
      </c>
      <c r="B19">
        <v>2</v>
      </c>
    </row>
    <row r="20" spans="1:2" x14ac:dyDescent="0.25">
      <c r="A20" s="11" t="s">
        <v>55</v>
      </c>
      <c r="B20">
        <v>52</v>
      </c>
    </row>
    <row r="21" spans="1:2" x14ac:dyDescent="0.25">
      <c r="A21" s="11" t="s">
        <v>56</v>
      </c>
      <c r="B21">
        <v>48</v>
      </c>
    </row>
    <row r="22" spans="1:2" x14ac:dyDescent="0.25">
      <c r="A22" s="11" t="s">
        <v>57</v>
      </c>
      <c r="B22">
        <v>62</v>
      </c>
    </row>
    <row r="23" spans="1:2" x14ac:dyDescent="0.25">
      <c r="A23" s="11" t="s">
        <v>58</v>
      </c>
      <c r="B23">
        <v>24</v>
      </c>
    </row>
    <row r="24" spans="1:2" x14ac:dyDescent="0.25">
      <c r="A24" s="11" t="s">
        <v>59</v>
      </c>
      <c r="B24">
        <v>67</v>
      </c>
    </row>
    <row r="25" spans="1:2" x14ac:dyDescent="0.25">
      <c r="A25" s="11" t="s">
        <v>18</v>
      </c>
      <c r="B25">
        <v>59</v>
      </c>
    </row>
    <row r="26" spans="1:2" x14ac:dyDescent="0.25">
      <c r="A26" s="11" t="s">
        <v>60</v>
      </c>
      <c r="B26">
        <v>35</v>
      </c>
    </row>
    <row r="27" spans="1:2" x14ac:dyDescent="0.25">
      <c r="A27" s="11" t="s">
        <v>61</v>
      </c>
      <c r="B27">
        <v>44</v>
      </c>
    </row>
    <row r="28" spans="1:2" x14ac:dyDescent="0.25">
      <c r="A28" s="11" t="s">
        <v>62</v>
      </c>
      <c r="B28">
        <v>64</v>
      </c>
    </row>
    <row r="29" spans="1:2" x14ac:dyDescent="0.25">
      <c r="A29" s="11" t="s">
        <v>63</v>
      </c>
      <c r="B29">
        <v>95</v>
      </c>
    </row>
    <row r="30" spans="1:2" x14ac:dyDescent="0.25">
      <c r="A30" s="11" t="s">
        <v>64</v>
      </c>
      <c r="B30">
        <v>21</v>
      </c>
    </row>
    <row r="31" spans="1:2" x14ac:dyDescent="0.25">
      <c r="A31" s="11" t="s">
        <v>65</v>
      </c>
      <c r="B31">
        <v>85</v>
      </c>
    </row>
    <row r="32" spans="1:2" x14ac:dyDescent="0.25">
      <c r="A32" s="11" t="s">
        <v>66</v>
      </c>
      <c r="B32">
        <v>28</v>
      </c>
    </row>
    <row r="33" spans="1:2" x14ac:dyDescent="0.25">
      <c r="A33" s="11" t="s">
        <v>67</v>
      </c>
      <c r="B33">
        <v>21</v>
      </c>
    </row>
    <row r="34" spans="1:2" x14ac:dyDescent="0.25">
      <c r="A34" s="11" t="s">
        <v>68</v>
      </c>
      <c r="B34">
        <v>88</v>
      </c>
    </row>
    <row r="35" spans="1:2" x14ac:dyDescent="0.25">
      <c r="A35" s="11" t="s">
        <v>69</v>
      </c>
      <c r="B35">
        <v>34</v>
      </c>
    </row>
    <row r="36" spans="1:2" x14ac:dyDescent="0.25">
      <c r="A36" s="11" t="s">
        <v>25</v>
      </c>
      <c r="B36">
        <v>56</v>
      </c>
    </row>
    <row r="37" spans="1:2" x14ac:dyDescent="0.25">
      <c r="A37" s="11" t="s">
        <v>70</v>
      </c>
      <c r="B37">
        <v>39</v>
      </c>
    </row>
    <row r="38" spans="1:2" x14ac:dyDescent="0.25">
      <c r="A38" s="11" t="s">
        <v>71</v>
      </c>
      <c r="B38">
        <v>38</v>
      </c>
    </row>
    <row r="39" spans="1:2" x14ac:dyDescent="0.25">
      <c r="A39" s="11" t="s">
        <v>72</v>
      </c>
      <c r="B39">
        <v>57</v>
      </c>
    </row>
    <row r="40" spans="1:2" x14ac:dyDescent="0.25">
      <c r="A40" s="11" t="s">
        <v>73</v>
      </c>
      <c r="B40">
        <v>85</v>
      </c>
    </row>
    <row r="41" spans="1:2" x14ac:dyDescent="0.25">
      <c r="A41" s="11" t="s">
        <v>74</v>
      </c>
      <c r="B41">
        <v>72</v>
      </c>
    </row>
    <row r="42" spans="1:2" x14ac:dyDescent="0.25">
      <c r="A42" s="11" t="s">
        <v>75</v>
      </c>
      <c r="B42">
        <v>52</v>
      </c>
    </row>
    <row r="43" spans="1:2" x14ac:dyDescent="0.25">
      <c r="A43" s="11" t="s">
        <v>76</v>
      </c>
      <c r="B43">
        <v>6</v>
      </c>
    </row>
    <row r="44" spans="1:2" x14ac:dyDescent="0.25">
      <c r="A44" s="11" t="s">
        <v>77</v>
      </c>
      <c r="B44">
        <v>51</v>
      </c>
    </row>
    <row r="45" spans="1:2" x14ac:dyDescent="0.25">
      <c r="A45" s="11" t="s">
        <v>78</v>
      </c>
      <c r="B45">
        <v>9</v>
      </c>
    </row>
    <row r="46" spans="1:2" x14ac:dyDescent="0.25">
      <c r="A46" s="11" t="s">
        <v>79</v>
      </c>
      <c r="B46">
        <v>9</v>
      </c>
    </row>
    <row r="47" spans="1:2" x14ac:dyDescent="0.25">
      <c r="A47" s="11" t="s">
        <v>27</v>
      </c>
      <c r="B47">
        <v>66</v>
      </c>
    </row>
    <row r="48" spans="1:2" x14ac:dyDescent="0.25">
      <c r="A48" s="11" t="s">
        <v>80</v>
      </c>
      <c r="B48">
        <v>82</v>
      </c>
    </row>
    <row r="49" spans="1:2" x14ac:dyDescent="0.25">
      <c r="A49" s="11" t="s">
        <v>81</v>
      </c>
      <c r="B49">
        <v>52</v>
      </c>
    </row>
    <row r="50" spans="1:2" x14ac:dyDescent="0.25">
      <c r="A50" s="11" t="s">
        <v>82</v>
      </c>
      <c r="B50">
        <v>11</v>
      </c>
    </row>
    <row r="51" spans="1:2" x14ac:dyDescent="0.25">
      <c r="A51" s="11" t="s">
        <v>83</v>
      </c>
      <c r="B51">
        <v>54</v>
      </c>
    </row>
    <row r="52" spans="1:2" x14ac:dyDescent="0.25">
      <c r="A52" s="11" t="s">
        <v>84</v>
      </c>
      <c r="B52">
        <v>61</v>
      </c>
    </row>
    <row r="53" spans="1:2" x14ac:dyDescent="0.25">
      <c r="A53" s="11" t="s">
        <v>85</v>
      </c>
      <c r="B53">
        <v>11</v>
      </c>
    </row>
    <row r="54" spans="1:2" x14ac:dyDescent="0.25">
      <c r="A54" s="11" t="s">
        <v>86</v>
      </c>
      <c r="B54">
        <v>83</v>
      </c>
    </row>
    <row r="55" spans="1:2" x14ac:dyDescent="0.25">
      <c r="A55" s="11" t="s">
        <v>87</v>
      </c>
      <c r="B55">
        <v>51</v>
      </c>
    </row>
    <row r="56" spans="1:2" x14ac:dyDescent="0.25">
      <c r="A56" s="11" t="s">
        <v>88</v>
      </c>
      <c r="B56">
        <v>44</v>
      </c>
    </row>
    <row r="57" spans="1:2" x14ac:dyDescent="0.25">
      <c r="A57" s="11" t="s">
        <v>89</v>
      </c>
      <c r="B57">
        <v>26</v>
      </c>
    </row>
    <row r="58" spans="1:2" x14ac:dyDescent="0.25">
      <c r="A58" s="11" t="s">
        <v>30</v>
      </c>
      <c r="B58">
        <v>58</v>
      </c>
    </row>
    <row r="59" spans="1:2" x14ac:dyDescent="0.25">
      <c r="A59" s="11" t="s">
        <v>90</v>
      </c>
      <c r="B59">
        <v>72</v>
      </c>
    </row>
    <row r="60" spans="1:2" x14ac:dyDescent="0.25">
      <c r="A60" s="11" t="s">
        <v>91</v>
      </c>
      <c r="B60">
        <v>36</v>
      </c>
    </row>
    <row r="61" spans="1:2" x14ac:dyDescent="0.25">
      <c r="A61" s="11" t="s">
        <v>92</v>
      </c>
      <c r="B61">
        <v>40</v>
      </c>
    </row>
    <row r="62" spans="1:2" x14ac:dyDescent="0.25">
      <c r="A62" s="11" t="s">
        <v>93</v>
      </c>
      <c r="B62">
        <v>10</v>
      </c>
    </row>
    <row r="63" spans="1:2" x14ac:dyDescent="0.25">
      <c r="A63" s="11" t="s">
        <v>94</v>
      </c>
      <c r="B63">
        <v>75</v>
      </c>
    </row>
    <row r="64" spans="1:2" x14ac:dyDescent="0.25">
      <c r="A64" s="11" t="s">
        <v>95</v>
      </c>
      <c r="B64">
        <v>54</v>
      </c>
    </row>
    <row r="65" spans="1:2" x14ac:dyDescent="0.25">
      <c r="A65" s="11" t="s">
        <v>96</v>
      </c>
      <c r="B65">
        <v>19</v>
      </c>
    </row>
    <row r="66" spans="1:2" x14ac:dyDescent="0.25">
      <c r="A66" s="11" t="s">
        <v>97</v>
      </c>
      <c r="B66">
        <v>71</v>
      </c>
    </row>
    <row r="67" spans="1:2" x14ac:dyDescent="0.25">
      <c r="A67" s="11" t="s">
        <v>98</v>
      </c>
      <c r="B67">
        <v>58</v>
      </c>
    </row>
    <row r="68" spans="1:2" x14ac:dyDescent="0.25">
      <c r="A68" s="11" t="s">
        <v>99</v>
      </c>
      <c r="B68">
        <v>27</v>
      </c>
    </row>
    <row r="69" spans="1:2" x14ac:dyDescent="0.25">
      <c r="A69" s="11" t="s">
        <v>34</v>
      </c>
      <c r="B69">
        <v>11</v>
      </c>
    </row>
    <row r="70" spans="1:2" x14ac:dyDescent="0.25">
      <c r="A70" s="11" t="s">
        <v>100</v>
      </c>
      <c r="B70">
        <v>22</v>
      </c>
    </row>
    <row r="71" spans="1:2" x14ac:dyDescent="0.25">
      <c r="A71" s="11" t="s">
        <v>101</v>
      </c>
      <c r="B71">
        <v>26</v>
      </c>
    </row>
    <row r="72" spans="1:2" x14ac:dyDescent="0.25">
      <c r="A72" s="11" t="s">
        <v>102</v>
      </c>
      <c r="B72">
        <v>77</v>
      </c>
    </row>
    <row r="73" spans="1:2" x14ac:dyDescent="0.25">
      <c r="A73" s="11" t="s">
        <v>103</v>
      </c>
      <c r="B73">
        <v>66</v>
      </c>
    </row>
    <row r="74" spans="1:2" x14ac:dyDescent="0.25">
      <c r="A74" s="11" t="s">
        <v>104</v>
      </c>
      <c r="B74">
        <v>1</v>
      </c>
    </row>
    <row r="75" spans="1:2" x14ac:dyDescent="0.25">
      <c r="A75" s="11" t="s">
        <v>105</v>
      </c>
      <c r="B75">
        <v>56</v>
      </c>
    </row>
    <row r="76" spans="1:2" x14ac:dyDescent="0.25">
      <c r="A76" s="11" t="s">
        <v>106</v>
      </c>
      <c r="B76">
        <v>22</v>
      </c>
    </row>
    <row r="77" spans="1:2" x14ac:dyDescent="0.25">
      <c r="A77" s="11" t="s">
        <v>107</v>
      </c>
      <c r="B77">
        <v>57</v>
      </c>
    </row>
    <row r="78" spans="1:2" x14ac:dyDescent="0.25">
      <c r="A78" s="11" t="s">
        <v>108</v>
      </c>
      <c r="B78">
        <v>51</v>
      </c>
    </row>
    <row r="79" spans="1:2" x14ac:dyDescent="0.25">
      <c r="A79" s="11" t="s">
        <v>109</v>
      </c>
      <c r="B79">
        <v>20</v>
      </c>
    </row>
    <row r="80" spans="1:2" x14ac:dyDescent="0.25">
      <c r="A80" s="11" t="s">
        <v>35</v>
      </c>
      <c r="B80">
        <v>15</v>
      </c>
    </row>
    <row r="81" spans="1:2" x14ac:dyDescent="0.25">
      <c r="A81" s="11" t="s">
        <v>110</v>
      </c>
      <c r="B81">
        <v>41</v>
      </c>
    </row>
    <row r="82" spans="1:2" x14ac:dyDescent="0.25">
      <c r="A82" s="11" t="s">
        <v>111</v>
      </c>
      <c r="B82">
        <v>8</v>
      </c>
    </row>
    <row r="83" spans="1:2" x14ac:dyDescent="0.25">
      <c r="A83" s="11" t="s">
        <v>112</v>
      </c>
      <c r="B83">
        <v>72</v>
      </c>
    </row>
    <row r="84" spans="1:2" x14ac:dyDescent="0.25">
      <c r="A84" s="11" t="s">
        <v>113</v>
      </c>
      <c r="B84">
        <v>7</v>
      </c>
    </row>
    <row r="85" spans="1:2" x14ac:dyDescent="0.25">
      <c r="A85" s="11" t="s">
        <v>114</v>
      </c>
      <c r="B85">
        <v>80</v>
      </c>
    </row>
    <row r="86" spans="1:2" x14ac:dyDescent="0.25">
      <c r="A86" s="11" t="s">
        <v>115</v>
      </c>
      <c r="B86">
        <v>66</v>
      </c>
    </row>
    <row r="87" spans="1:2" x14ac:dyDescent="0.25">
      <c r="A87" s="11" t="s">
        <v>116</v>
      </c>
      <c r="B87">
        <v>22</v>
      </c>
    </row>
    <row r="88" spans="1:2" x14ac:dyDescent="0.25">
      <c r="A88" s="11" t="s">
        <v>117</v>
      </c>
      <c r="B88">
        <v>55</v>
      </c>
    </row>
    <row r="89" spans="1:2" x14ac:dyDescent="0.25">
      <c r="A89" s="11" t="s">
        <v>118</v>
      </c>
      <c r="B89">
        <v>85</v>
      </c>
    </row>
    <row r="90" spans="1:2" x14ac:dyDescent="0.25">
      <c r="A90" s="11" t="s">
        <v>119</v>
      </c>
      <c r="B90">
        <v>27</v>
      </c>
    </row>
    <row r="91" spans="1:2" x14ac:dyDescent="0.25">
      <c r="A91" s="11" t="s">
        <v>36</v>
      </c>
      <c r="B91">
        <v>83</v>
      </c>
    </row>
    <row r="92" spans="1:2" x14ac:dyDescent="0.25">
      <c r="A92" s="11" t="s">
        <v>120</v>
      </c>
      <c r="B92">
        <v>96</v>
      </c>
    </row>
    <row r="93" spans="1:2" x14ac:dyDescent="0.25">
      <c r="A93" s="11" t="s">
        <v>121</v>
      </c>
      <c r="B93">
        <v>85</v>
      </c>
    </row>
    <row r="94" spans="1:2" x14ac:dyDescent="0.25">
      <c r="A94" s="11" t="s">
        <v>122</v>
      </c>
      <c r="B94">
        <v>10</v>
      </c>
    </row>
    <row r="95" spans="1:2" x14ac:dyDescent="0.25">
      <c r="A95" s="11" t="s">
        <v>123</v>
      </c>
      <c r="B95">
        <v>66</v>
      </c>
    </row>
    <row r="96" spans="1:2" x14ac:dyDescent="0.25">
      <c r="A96" s="11" t="s">
        <v>124</v>
      </c>
      <c r="B96">
        <v>72</v>
      </c>
    </row>
    <row r="97" spans="1:2" x14ac:dyDescent="0.25">
      <c r="A97" s="11" t="s">
        <v>125</v>
      </c>
      <c r="B97">
        <v>26</v>
      </c>
    </row>
    <row r="98" spans="1:2" x14ac:dyDescent="0.25">
      <c r="A98" s="11" t="s">
        <v>126</v>
      </c>
      <c r="B98">
        <v>32</v>
      </c>
    </row>
    <row r="99" spans="1:2" x14ac:dyDescent="0.25">
      <c r="A99" s="11" t="s">
        <v>127</v>
      </c>
      <c r="B99">
        <v>4</v>
      </c>
    </row>
    <row r="100" spans="1:2" x14ac:dyDescent="0.25">
      <c r="A100" s="11" t="s">
        <v>128</v>
      </c>
      <c r="B100">
        <v>27</v>
      </c>
    </row>
    <row r="101" spans="1:2" x14ac:dyDescent="0.25">
      <c r="A101" s="11" t="s">
        <v>129</v>
      </c>
      <c r="B101">
        <v>59</v>
      </c>
    </row>
    <row r="102" spans="1:2" x14ac:dyDescent="0.25">
      <c r="A102" s="11" t="s">
        <v>155</v>
      </c>
      <c r="B102">
        <v>4922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FD0D-605E-42E2-8A18-C21119A8593D}">
  <dimension ref="A1:B12"/>
  <sheetViews>
    <sheetView workbookViewId="0">
      <selection activeCell="A13" sqref="A13"/>
    </sheetView>
  </sheetViews>
  <sheetFormatPr defaultRowHeight="15" x14ac:dyDescent="0.25"/>
  <cols>
    <col min="1" max="1" width="13.42578125" bestFit="1" customWidth="1"/>
    <col min="2" max="2" width="24.42578125" bestFit="1" customWidth="1"/>
  </cols>
  <sheetData>
    <row r="1" spans="1:2" x14ac:dyDescent="0.25">
      <c r="A1" s="10" t="s">
        <v>154</v>
      </c>
      <c r="B1" t="s">
        <v>179</v>
      </c>
    </row>
    <row r="2" spans="1:2" x14ac:dyDescent="0.25">
      <c r="A2" s="11" t="s">
        <v>12</v>
      </c>
      <c r="B2">
        <v>5.5549225216512665</v>
      </c>
    </row>
    <row r="3" spans="1:2" x14ac:dyDescent="0.25">
      <c r="A3" s="11" t="s">
        <v>3</v>
      </c>
      <c r="B3">
        <v>5.5092469689287276</v>
      </c>
    </row>
    <row r="4" spans="1:2" x14ac:dyDescent="0.25">
      <c r="A4" s="11" t="s">
        <v>19</v>
      </c>
      <c r="B4">
        <v>5.5992916183375021</v>
      </c>
    </row>
    <row r="5" spans="1:2" x14ac:dyDescent="0.25">
      <c r="A5" s="11" t="s">
        <v>155</v>
      </c>
      <c r="B5">
        <v>5.5481490720195845</v>
      </c>
    </row>
    <row r="11" spans="1:2" x14ac:dyDescent="0.25">
      <c r="A11" t="s">
        <v>180</v>
      </c>
    </row>
    <row r="12" spans="1:2" x14ac:dyDescent="0.25">
      <c r="A12">
        <f>GETPIVOTDATA("Shipping costs",$A$1)</f>
        <v>5.5481490720195845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8DDB-2944-4583-ABED-1F2C93BB2974}">
  <dimension ref="A1:B6"/>
  <sheetViews>
    <sheetView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1" spans="1:2" x14ac:dyDescent="0.25">
      <c r="A1" s="10" t="s">
        <v>154</v>
      </c>
      <c r="B1" t="s">
        <v>161</v>
      </c>
    </row>
    <row r="2" spans="1:2" x14ac:dyDescent="0.25">
      <c r="A2" s="11" t="s">
        <v>16</v>
      </c>
      <c r="B2">
        <v>14604.527497613768</v>
      </c>
    </row>
    <row r="3" spans="1:2" x14ac:dyDescent="0.25">
      <c r="A3" s="11" t="s">
        <v>23</v>
      </c>
      <c r="B3">
        <v>15168.931558531671</v>
      </c>
    </row>
    <row r="4" spans="1:2" x14ac:dyDescent="0.25">
      <c r="A4" s="11" t="s">
        <v>7</v>
      </c>
      <c r="B4">
        <v>16048.193639194949</v>
      </c>
    </row>
    <row r="5" spans="1:2" x14ac:dyDescent="0.25">
      <c r="A5" s="11" t="s">
        <v>32</v>
      </c>
      <c r="B5">
        <v>7102.9255204736692</v>
      </c>
    </row>
    <row r="6" spans="1:2" x14ac:dyDescent="0.25">
      <c r="A6" s="11" t="s">
        <v>155</v>
      </c>
      <c r="B6">
        <v>52924.578215814057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6916-F62F-424D-B75D-D117E35BC888}">
  <dimension ref="A1:M15"/>
  <sheetViews>
    <sheetView workbookViewId="0">
      <selection activeCell="L18" sqref="L18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1" spans="1:13" x14ac:dyDescent="0.25">
      <c r="A1" s="10" t="s">
        <v>154</v>
      </c>
      <c r="B1" t="s">
        <v>162</v>
      </c>
    </row>
    <row r="2" spans="1:13" x14ac:dyDescent="0.25">
      <c r="A2" s="11" t="s">
        <v>33</v>
      </c>
      <c r="B2">
        <v>1.9192869782813149</v>
      </c>
    </row>
    <row r="3" spans="1:13" x14ac:dyDescent="0.25">
      <c r="A3" s="11" t="s">
        <v>0</v>
      </c>
      <c r="B3">
        <v>2.4831501929246214</v>
      </c>
    </row>
    <row r="4" spans="1:13" x14ac:dyDescent="0.25">
      <c r="A4" s="11" t="s">
        <v>9</v>
      </c>
      <c r="B4">
        <v>2.3346807819802327</v>
      </c>
    </row>
    <row r="5" spans="1:13" x14ac:dyDescent="0.25">
      <c r="A5" s="11" t="s">
        <v>155</v>
      </c>
      <c r="B5">
        <v>2.277157992739606</v>
      </c>
    </row>
    <row r="14" spans="1:13" x14ac:dyDescent="0.25">
      <c r="M14" t="s">
        <v>178</v>
      </c>
    </row>
    <row r="15" spans="1:13" x14ac:dyDescent="0.25">
      <c r="M15">
        <f>GETPIVOTDATA("Defect rates",$A$1)</f>
        <v>2.277157992739606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D968-76B4-4BB9-8607-A600E8DC1E0A}">
  <dimension ref="A1:G27"/>
  <sheetViews>
    <sheetView workbookViewId="0">
      <selection activeCell="L19" sqref="L19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1" spans="1:7" x14ac:dyDescent="0.25">
      <c r="A1" s="10" t="s">
        <v>154</v>
      </c>
      <c r="B1" t="s">
        <v>162</v>
      </c>
    </row>
    <row r="2" spans="1:7" x14ac:dyDescent="0.25">
      <c r="A2" s="11" t="s">
        <v>16</v>
      </c>
      <c r="B2">
        <v>1.8239235457132916</v>
      </c>
    </row>
    <row r="3" spans="1:7" x14ac:dyDescent="0.25">
      <c r="A3" s="11" t="s">
        <v>23</v>
      </c>
      <c r="B3">
        <v>2.3188139085148154</v>
      </c>
    </row>
    <row r="4" spans="1:7" x14ac:dyDescent="0.25">
      <c r="A4" s="11" t="s">
        <v>7</v>
      </c>
      <c r="B4">
        <v>2.6209384707029098</v>
      </c>
    </row>
    <row r="5" spans="1:7" x14ac:dyDescent="0.25">
      <c r="A5" s="11" t="s">
        <v>32</v>
      </c>
      <c r="B5">
        <v>2.3152812939185772</v>
      </c>
    </row>
    <row r="6" spans="1:7" x14ac:dyDescent="0.25">
      <c r="A6" s="11" t="s">
        <v>155</v>
      </c>
      <c r="B6">
        <v>2.2771579927396051</v>
      </c>
    </row>
    <row r="10" spans="1:7" x14ac:dyDescent="0.25">
      <c r="E10" s="4"/>
      <c r="F10" s="1"/>
      <c r="G10" s="8"/>
    </row>
    <row r="11" spans="1:7" x14ac:dyDescent="0.25">
      <c r="E11" s="6"/>
      <c r="F11" s="2"/>
      <c r="G11" s="7"/>
    </row>
    <row r="12" spans="1:7" x14ac:dyDescent="0.25">
      <c r="E12" s="6"/>
      <c r="F12" s="2"/>
      <c r="G12" s="7"/>
    </row>
    <row r="13" spans="1:7" x14ac:dyDescent="0.25">
      <c r="E13" s="6"/>
      <c r="F13" s="2"/>
      <c r="G13" s="7"/>
    </row>
    <row r="14" spans="1:7" x14ac:dyDescent="0.25">
      <c r="E14" s="6"/>
      <c r="F14" s="2"/>
      <c r="G14" s="7"/>
    </row>
    <row r="15" spans="1:7" x14ac:dyDescent="0.25">
      <c r="E15" s="6"/>
      <c r="F15" s="2"/>
      <c r="G15" s="7"/>
    </row>
    <row r="16" spans="1:7" x14ac:dyDescent="0.25">
      <c r="E16" s="6"/>
      <c r="F16" s="2"/>
      <c r="G16" s="7"/>
    </row>
    <row r="17" spans="5:7" x14ac:dyDescent="0.25">
      <c r="E17" s="6"/>
      <c r="F17" s="2"/>
      <c r="G17" s="7"/>
    </row>
    <row r="18" spans="5:7" x14ac:dyDescent="0.25">
      <c r="E18" s="6"/>
      <c r="F18" s="2"/>
      <c r="G18" s="7"/>
    </row>
    <row r="19" spans="5:7" x14ac:dyDescent="0.25">
      <c r="E19" s="6"/>
      <c r="F19" s="2"/>
      <c r="G19" s="7"/>
    </row>
    <row r="20" spans="5:7" x14ac:dyDescent="0.25">
      <c r="E20" s="6"/>
      <c r="F20" s="2"/>
      <c r="G20" s="7"/>
    </row>
    <row r="21" spans="5:7" x14ac:dyDescent="0.25">
      <c r="E21" s="6"/>
      <c r="F21" s="2"/>
      <c r="G21" s="7"/>
    </row>
    <row r="22" spans="5:7" x14ac:dyDescent="0.25">
      <c r="E22" s="6"/>
      <c r="F22" s="2"/>
      <c r="G22" s="7"/>
    </row>
    <row r="23" spans="5:7" x14ac:dyDescent="0.25">
      <c r="E23" s="6"/>
      <c r="F23" s="2"/>
      <c r="G23" s="7"/>
    </row>
    <row r="24" spans="5:7" x14ac:dyDescent="0.25">
      <c r="E24" s="6"/>
      <c r="F24" s="2"/>
      <c r="G24" s="7"/>
    </row>
    <row r="25" spans="5:7" x14ac:dyDescent="0.25">
      <c r="E25" s="6"/>
      <c r="F25" s="2"/>
      <c r="G25" s="7"/>
    </row>
    <row r="26" spans="5:7" x14ac:dyDescent="0.25">
      <c r="E26" s="6"/>
      <c r="F26" s="2"/>
      <c r="G26" s="7"/>
    </row>
    <row r="27" spans="5:7" x14ac:dyDescent="0.25">
      <c r="E27" s="5"/>
      <c r="F27" s="9"/>
      <c r="G27" s="3"/>
    </row>
  </sheetData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6ECA-1941-491C-8FB3-BA05774A43D6}">
  <dimension ref="B5:L23"/>
  <sheetViews>
    <sheetView topLeftCell="E3" workbookViewId="0">
      <selection activeCell="K18" sqref="K18"/>
    </sheetView>
  </sheetViews>
  <sheetFormatPr defaultRowHeight="15" x14ac:dyDescent="0.25"/>
  <cols>
    <col min="2" max="2" width="13.42578125" bestFit="1" customWidth="1"/>
    <col min="3" max="3" width="26.28515625" bestFit="1" customWidth="1"/>
    <col min="7" max="7" width="13.42578125" bestFit="1" customWidth="1"/>
    <col min="8" max="8" width="25.85546875" bestFit="1" customWidth="1"/>
    <col min="10" max="10" width="13.42578125" bestFit="1" customWidth="1"/>
    <col min="11" max="11" width="21" bestFit="1" customWidth="1"/>
    <col min="12" max="12" width="33.28515625" bestFit="1" customWidth="1"/>
  </cols>
  <sheetData>
    <row r="5" spans="2:12" x14ac:dyDescent="0.25">
      <c r="B5" s="10" t="s">
        <v>154</v>
      </c>
      <c r="C5" t="s">
        <v>171</v>
      </c>
    </row>
    <row r="6" spans="2:12" x14ac:dyDescent="0.25">
      <c r="B6" s="11" t="s">
        <v>33</v>
      </c>
      <c r="C6">
        <v>12461</v>
      </c>
    </row>
    <row r="7" spans="2:12" x14ac:dyDescent="0.25">
      <c r="B7" s="11" t="s">
        <v>0</v>
      </c>
      <c r="C7">
        <v>19957</v>
      </c>
    </row>
    <row r="8" spans="2:12" x14ac:dyDescent="0.25">
      <c r="B8" s="11" t="s">
        <v>9</v>
      </c>
      <c r="C8">
        <v>24366</v>
      </c>
      <c r="F8" t="s">
        <v>172</v>
      </c>
    </row>
    <row r="9" spans="2:12" x14ac:dyDescent="0.25">
      <c r="B9" s="11" t="s">
        <v>155</v>
      </c>
      <c r="C9">
        <v>56784</v>
      </c>
      <c r="F9">
        <f>GETPIVOTDATA("Production volumes",$B$5,"Product type","cosmetics")+GETPIVOTDATA("Production volumes",$B$5,"Product type","haircare")+GETPIVOTDATA("Production volumes",$B$5,"Product type","skincare")</f>
        <v>56784</v>
      </c>
    </row>
    <row r="11" spans="2:12" x14ac:dyDescent="0.25">
      <c r="J11" t="s">
        <v>173</v>
      </c>
    </row>
    <row r="12" spans="2:12" x14ac:dyDescent="0.25">
      <c r="J12" t="str">
        <f>INDEX(G16:G18,MATCH(MAX(H16:H18),H16:H18,0))</f>
        <v>skincare</v>
      </c>
    </row>
    <row r="13" spans="2:12" x14ac:dyDescent="0.25">
      <c r="K13" s="20"/>
    </row>
    <row r="15" spans="2:12" x14ac:dyDescent="0.25">
      <c r="B15" s="10" t="s">
        <v>154</v>
      </c>
      <c r="C15" t="s">
        <v>157</v>
      </c>
      <c r="G15" s="10" t="s">
        <v>154</v>
      </c>
      <c r="H15" t="s">
        <v>157</v>
      </c>
    </row>
    <row r="16" spans="2:12" x14ac:dyDescent="0.25">
      <c r="B16" s="11" t="s">
        <v>33</v>
      </c>
      <c r="C16">
        <v>161521.26599948306</v>
      </c>
      <c r="G16" s="11" t="s">
        <v>33</v>
      </c>
      <c r="H16">
        <v>161521.26599948306</v>
      </c>
      <c r="J16" s="10" t="s">
        <v>154</v>
      </c>
      <c r="K16" t="s">
        <v>176</v>
      </c>
      <c r="L16" t="s">
        <v>158</v>
      </c>
    </row>
    <row r="17" spans="2:12" x14ac:dyDescent="0.25">
      <c r="B17" s="11" t="s">
        <v>0</v>
      </c>
      <c r="C17">
        <v>174455.39060546222</v>
      </c>
      <c r="G17" s="11" t="s">
        <v>0</v>
      </c>
      <c r="H17">
        <v>174455.39060546222</v>
      </c>
      <c r="J17" s="11" t="s">
        <v>33</v>
      </c>
      <c r="K17">
        <v>15.384615384615385</v>
      </c>
      <c r="L17">
        <v>13.307692307692308</v>
      </c>
    </row>
    <row r="18" spans="2:12" x14ac:dyDescent="0.25">
      <c r="B18" s="11" t="s">
        <v>9</v>
      </c>
      <c r="C18">
        <v>241628.16213306302</v>
      </c>
      <c r="G18" s="11" t="s">
        <v>9</v>
      </c>
      <c r="H18">
        <v>241628.16213306302</v>
      </c>
      <c r="J18" s="11" t="s">
        <v>0</v>
      </c>
      <c r="K18">
        <v>15.529411764705882</v>
      </c>
      <c r="L18">
        <v>17.058823529411764</v>
      </c>
    </row>
    <row r="19" spans="2:12" x14ac:dyDescent="0.25">
      <c r="B19" s="11" t="s">
        <v>155</v>
      </c>
      <c r="C19">
        <v>577604.81873800838</v>
      </c>
      <c r="G19" s="11" t="s">
        <v>155</v>
      </c>
      <c r="H19">
        <v>577604.81873800838</v>
      </c>
      <c r="J19" s="11" t="s">
        <v>9</v>
      </c>
      <c r="K19">
        <v>16.7</v>
      </c>
      <c r="L19">
        <v>13.775</v>
      </c>
    </row>
    <row r="20" spans="2:12" x14ac:dyDescent="0.25">
      <c r="J20" s="11" t="s">
        <v>155</v>
      </c>
      <c r="K20">
        <v>15.96</v>
      </c>
      <c r="L20">
        <v>14.77</v>
      </c>
    </row>
    <row r="21" spans="2:12" x14ac:dyDescent="0.25">
      <c r="B21" t="s">
        <v>167</v>
      </c>
    </row>
    <row r="22" spans="2:12" x14ac:dyDescent="0.25">
      <c r="B22">
        <f>GETPIVOTDATA("Revenue generated",$B$15,"Product type","cosmetics")+GETPIVOTDATA("Revenue generated",$B$15,"Product type","haircare")+GETPIVOTDATA("Revenue generated",$B$15,"Product type","skincare")</f>
        <v>577604.81873800838</v>
      </c>
      <c r="C22">
        <f>GETPIVOTDATA("Revenue generated",$B$15,"Product type","cosmetics")+GETPIVOTDATA("Revenue generated",$B$15,"Product type","haircare")+GETPIVOTDATA("Revenue generated",$B$15,"Product type","skincare")</f>
        <v>577604.81873800838</v>
      </c>
      <c r="K22" t="s">
        <v>175</v>
      </c>
      <c r="L22" t="s">
        <v>177</v>
      </c>
    </row>
    <row r="23" spans="2:12" x14ac:dyDescent="0.25">
      <c r="K23">
        <f>GETPIVOTDATA("Average of Lead times",$J$16)</f>
        <v>15.96</v>
      </c>
      <c r="L23">
        <f>GETPIVOTDATA("Average of Manufacturing lead time",$J$16)</f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DASHBOARDS</vt:lpstr>
      <vt:lpstr>DATA</vt:lpstr>
      <vt:lpstr>REVENUE GENERATED BY LOCATION</vt:lpstr>
      <vt:lpstr>PRICES PER REVENUE GENERATED</vt:lpstr>
      <vt:lpstr>REVENUE GENERATED BY EACH PROD</vt:lpstr>
      <vt:lpstr>SHIPPING CARRIERS REVENUE GEN</vt:lpstr>
      <vt:lpstr>AVERAGE MANUFACTURING &amp;LEAD TIM</vt:lpstr>
      <vt:lpstr>REVENUE GENERATED PER SKU</vt:lpstr>
      <vt:lpstr>STOCK PER SKU</vt:lpstr>
      <vt:lpstr>ORDER PER SKU</vt:lpstr>
      <vt:lpstr>CARRIER SHIPPING COST</vt:lpstr>
      <vt:lpstr>TRANSPORTATION COST</vt:lpstr>
      <vt:lpstr>AVERAGE DEFECT RATE</vt:lpstr>
      <vt:lpstr>DEFECT RATE BASED ON MODE OF TR</vt:lpstr>
      <vt:lpstr>OTHER 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Ayiku George</dc:creator>
  <cp:lastModifiedBy>Daniel Ayiku George</cp:lastModifiedBy>
  <dcterms:created xsi:type="dcterms:W3CDTF">2024-02-21T12:39:01Z</dcterms:created>
  <dcterms:modified xsi:type="dcterms:W3CDTF">2024-03-02T16:38:26Z</dcterms:modified>
</cp:coreProperties>
</file>