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Sheet1!$A$7:$J$96</definedName>
  </definedNames>
  <calcPr/>
</workbook>
</file>

<file path=xl/sharedStrings.xml><?xml version="1.0" encoding="utf-8"?>
<sst xmlns="http://schemas.openxmlformats.org/spreadsheetml/2006/main" count="296" uniqueCount="25">
  <si>
    <t>Flights that make impossible to board the second flight</t>
  </si>
  <si>
    <t>Weekday</t>
  </si>
  <si>
    <t>Description</t>
  </si>
  <si>
    <t>B738</t>
  </si>
  <si>
    <t>General Humberto Delgado Airport (LIS / LPPT)</t>
  </si>
  <si>
    <t>Adolfo Suárez Madrid-Barajas (MAD / LEMD)</t>
  </si>
  <si>
    <t>Flight departed by the end of the day</t>
  </si>
  <si>
    <t>Next flight departure time</t>
  </si>
  <si>
    <t>Expected Arrival</t>
  </si>
  <si>
    <t>Date</t>
  </si>
  <si>
    <t>Aircraft</t>
  </si>
  <si>
    <t>Origin</t>
  </si>
  <si>
    <t>Destination</t>
  </si>
  <si>
    <t>Departure</t>
  </si>
  <si>
    <t>Arrival</t>
  </si>
  <si>
    <t>Duration</t>
  </si>
  <si>
    <t>Time to 2nd Flight</t>
  </si>
  <si>
    <t>Late</t>
  </si>
  <si>
    <t>Late flights</t>
  </si>
  <si>
    <t>% Lost second flight</t>
  </si>
  <si>
    <t>Average</t>
  </si>
  <si>
    <t>Median</t>
  </si>
  <si>
    <t>Min</t>
  </si>
  <si>
    <t>Average Wednesday</t>
  </si>
  <si>
    <t>Median Wednesday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</si>
</sst>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-yyyy"/>
    <numFmt numFmtId="165" formatCode="hh:mm"/>
    <numFmt numFmtId="166" formatCode="dd-mmm-yyyy"/>
  </numFmts>
  <fonts count="11">
    <font>
      <sz val="10.0"/>
      <color rgb="FF000000"/>
      <name val="Arial"/>
      <scheme val="minor"/>
    </font>
    <font>
      <sz val="11.0"/>
      <color rgb="FFFFFFFF"/>
      <name val="Roboto"/>
    </font>
    <font/>
    <font>
      <u/>
      <sz val="9.0"/>
      <color rgb="FF0077CC"/>
      <name val="Roboto"/>
    </font>
    <font>
      <sz val="9.0"/>
      <color rgb="FF000000"/>
      <name val="Roboto"/>
    </font>
    <font>
      <u/>
      <sz val="9.0"/>
      <color rgb="FF000000"/>
      <name val="Roboto"/>
    </font>
    <font>
      <color theme="1"/>
      <name val="Arial"/>
      <scheme val="minor"/>
    </font>
    <font>
      <u/>
      <sz val="9.0"/>
      <color rgb="FF0077CC"/>
      <name val="Roboto"/>
    </font>
    <font>
      <u/>
      <sz val="9.0"/>
      <color rgb="FF000000"/>
      <name val="Roboto"/>
    </font>
    <font>
      <u/>
      <sz val="9.0"/>
      <color rgb="FF0077CC"/>
      <name val="Roboto"/>
    </font>
    <font>
      <u/>
      <sz val="9.0"/>
      <color rgb="FF0077CC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B2B2B2"/>
      </left>
      <right style="thin">
        <color rgb="FFB2B2B2"/>
      </right>
      <bottom style="thin">
        <color rgb="FFB2B2B2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left" readingOrder="0"/>
    </xf>
    <xf borderId="4" fillId="3" fontId="3" numFmtId="164" xfId="0" applyAlignment="1" applyBorder="1" applyFill="1" applyFont="1" applyNumberFormat="1">
      <alignment horizontal="left" readingOrder="0" shrinkToFit="0" wrapText="0"/>
    </xf>
    <xf borderId="4" fillId="3" fontId="4" numFmtId="0" xfId="0" applyAlignment="1" applyBorder="1" applyFont="1">
      <alignment horizontal="left" readingOrder="0"/>
    </xf>
    <xf borderId="4" fillId="3" fontId="5" numFmtId="0" xfId="0" applyAlignment="1" applyBorder="1" applyFont="1">
      <alignment horizontal="left" readingOrder="0"/>
    </xf>
    <xf borderId="4" fillId="3" fontId="4" numFmtId="165" xfId="0" applyAlignment="1" applyBorder="1" applyFont="1" applyNumberFormat="1">
      <alignment horizontal="left" readingOrder="0"/>
    </xf>
    <xf borderId="0" fillId="0" fontId="6" numFmtId="0" xfId="0" applyFont="1"/>
    <xf borderId="0" fillId="0" fontId="6" numFmtId="0" xfId="0" applyAlignment="1" applyFont="1">
      <alignment readingOrder="0"/>
    </xf>
    <xf borderId="4" fillId="4" fontId="7" numFmtId="164" xfId="0" applyAlignment="1" applyBorder="1" applyFill="1" applyFont="1" applyNumberFormat="1">
      <alignment horizontal="left" readingOrder="0" shrinkToFit="0" wrapText="0"/>
    </xf>
    <xf borderId="4" fillId="4" fontId="4" numFmtId="0" xfId="0" applyAlignment="1" applyBorder="1" applyFont="1">
      <alignment horizontal="left" readingOrder="0"/>
    </xf>
    <xf borderId="4" fillId="4" fontId="8" numFmtId="0" xfId="0" applyAlignment="1" applyBorder="1" applyFont="1">
      <alignment horizontal="left" readingOrder="0"/>
    </xf>
    <xf borderId="4" fillId="4" fontId="4" numFmtId="165" xfId="0" applyAlignment="1" applyBorder="1" applyFont="1" applyNumberFormat="1">
      <alignment horizontal="left" readingOrder="0"/>
    </xf>
    <xf borderId="0" fillId="0" fontId="6" numFmtId="165" xfId="0" applyAlignment="1" applyFont="1" applyNumberFormat="1">
      <alignment readingOrder="0"/>
    </xf>
    <xf borderId="0" fillId="0" fontId="6" numFmtId="10" xfId="0" applyFont="1" applyNumberFormat="1"/>
    <xf borderId="0" fillId="0" fontId="6" numFmtId="165" xfId="0" applyFont="1" applyNumberFormat="1"/>
    <xf borderId="4" fillId="4" fontId="9" numFmtId="166" xfId="0" applyAlignment="1" applyBorder="1" applyFont="1" applyNumberFormat="1">
      <alignment horizontal="left" readingOrder="0" shrinkToFit="0" wrapText="0"/>
    </xf>
    <xf borderId="4" fillId="3" fontId="10" numFmtId="166" xfId="0" applyAlignment="1" applyBorder="1" applyFont="1" applyNumberForma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Landing and Departure difference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Sheet1!$A$8:$A$96</c:f>
            </c:numRef>
          </c:xVal>
          <c:yVal>
            <c:numRef>
              <c:f>Sheet1!$H$8:$H$96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620878"/>
        <c:axId val="1249601182"/>
      </c:scatterChart>
      <c:valAx>
        <c:axId val="19056208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601182"/>
      </c:valAx>
      <c:valAx>
        <c:axId val="1249601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to SDO Flight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620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14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lightaware.com/live/flight/AEA1150/history/20240403/1045Z/LPPT/LEMD" TargetMode="External"/><Relationship Id="rId190" Type="http://schemas.openxmlformats.org/officeDocument/2006/relationships/hyperlink" Target="https://www.flightaware.com/live/flight/AEA1150/history/20240213/1145Z/LPPT/LEMD" TargetMode="External"/><Relationship Id="rId42" Type="http://schemas.openxmlformats.org/officeDocument/2006/relationships/hyperlink" Target="https://www.flightaware.com/live/airport/LEMD" TargetMode="External"/><Relationship Id="rId41" Type="http://schemas.openxmlformats.org/officeDocument/2006/relationships/hyperlink" Target="https://www.flightaware.com/live/airport/LPPT" TargetMode="External"/><Relationship Id="rId44" Type="http://schemas.openxmlformats.org/officeDocument/2006/relationships/hyperlink" Target="https://www.flightaware.com/live/airport/LPPT" TargetMode="External"/><Relationship Id="rId194" Type="http://schemas.openxmlformats.org/officeDocument/2006/relationships/hyperlink" Target="https://www.flightaware.com/live/airport/LPPT" TargetMode="External"/><Relationship Id="rId43" Type="http://schemas.openxmlformats.org/officeDocument/2006/relationships/hyperlink" Target="https://www.flightaware.com/live/flight/AEA1150/history/20240402/1045Z/LPPT/LEMD" TargetMode="External"/><Relationship Id="rId193" Type="http://schemas.openxmlformats.org/officeDocument/2006/relationships/hyperlink" Target="https://www.flightaware.com/live/flight/AEA1150/history/20240212/1145Z/LPPT/LEMD" TargetMode="External"/><Relationship Id="rId46" Type="http://schemas.openxmlformats.org/officeDocument/2006/relationships/hyperlink" Target="https://www.flightaware.com/live/flight/AEA1150/history/20240401/1045Z/LPPT/LEMD" TargetMode="External"/><Relationship Id="rId192" Type="http://schemas.openxmlformats.org/officeDocument/2006/relationships/hyperlink" Target="https://www.flightaware.com/live/airport/LEMD" TargetMode="External"/><Relationship Id="rId45" Type="http://schemas.openxmlformats.org/officeDocument/2006/relationships/hyperlink" Target="https://www.flightaware.com/live/airport/LEMD" TargetMode="External"/><Relationship Id="rId191" Type="http://schemas.openxmlformats.org/officeDocument/2006/relationships/hyperlink" Target="https://www.flightaware.com/live/airport/LPPT" TargetMode="External"/><Relationship Id="rId48" Type="http://schemas.openxmlformats.org/officeDocument/2006/relationships/hyperlink" Target="https://www.flightaware.com/live/airport/LEMD" TargetMode="External"/><Relationship Id="rId187" Type="http://schemas.openxmlformats.org/officeDocument/2006/relationships/hyperlink" Target="https://www.flightaware.com/live/flight/AEA1150/history/20240214/1145Z/LPPT/LEMD" TargetMode="External"/><Relationship Id="rId47" Type="http://schemas.openxmlformats.org/officeDocument/2006/relationships/hyperlink" Target="https://www.flightaware.com/live/airport/LPPT" TargetMode="External"/><Relationship Id="rId186" Type="http://schemas.openxmlformats.org/officeDocument/2006/relationships/hyperlink" Target="https://www.flightaware.com/live/airport/LEMD" TargetMode="External"/><Relationship Id="rId185" Type="http://schemas.openxmlformats.org/officeDocument/2006/relationships/hyperlink" Target="https://www.flightaware.com/live/airport/LPPT" TargetMode="External"/><Relationship Id="rId49" Type="http://schemas.openxmlformats.org/officeDocument/2006/relationships/hyperlink" Target="https://www.flightaware.com/live/flight/AEA1150/history/20240331/1056Z/LPPT/LEMD" TargetMode="External"/><Relationship Id="rId184" Type="http://schemas.openxmlformats.org/officeDocument/2006/relationships/hyperlink" Target="https://www.flightaware.com/live/flight/AEA1150/history/20240215/1145Z/LPPT/LEMD" TargetMode="External"/><Relationship Id="rId189" Type="http://schemas.openxmlformats.org/officeDocument/2006/relationships/hyperlink" Target="https://www.flightaware.com/live/airport/LEMD" TargetMode="External"/><Relationship Id="rId188" Type="http://schemas.openxmlformats.org/officeDocument/2006/relationships/hyperlink" Target="https://www.flightaware.com/live/airport/LPPT" TargetMode="External"/><Relationship Id="rId31" Type="http://schemas.openxmlformats.org/officeDocument/2006/relationships/hyperlink" Target="https://www.flightaware.com/live/flight/AEA1150/history/20240406/1045Z/LPPT/LEMD" TargetMode="External"/><Relationship Id="rId30" Type="http://schemas.openxmlformats.org/officeDocument/2006/relationships/hyperlink" Target="https://www.flightaware.com/live/airport/LEMD" TargetMode="External"/><Relationship Id="rId33" Type="http://schemas.openxmlformats.org/officeDocument/2006/relationships/hyperlink" Target="https://www.flightaware.com/live/airport/LEMD" TargetMode="External"/><Relationship Id="rId183" Type="http://schemas.openxmlformats.org/officeDocument/2006/relationships/hyperlink" Target="https://www.flightaware.com/live/airport/LEMD" TargetMode="External"/><Relationship Id="rId32" Type="http://schemas.openxmlformats.org/officeDocument/2006/relationships/hyperlink" Target="https://www.flightaware.com/live/airport/LPPT" TargetMode="External"/><Relationship Id="rId182" Type="http://schemas.openxmlformats.org/officeDocument/2006/relationships/hyperlink" Target="https://www.flightaware.com/live/airport/LPPT" TargetMode="External"/><Relationship Id="rId35" Type="http://schemas.openxmlformats.org/officeDocument/2006/relationships/hyperlink" Target="https://www.flightaware.com/live/airport/LPPT" TargetMode="External"/><Relationship Id="rId181" Type="http://schemas.openxmlformats.org/officeDocument/2006/relationships/hyperlink" Target="https://www.flightaware.com/live/flight/AEA1150/history/20240216/1145Z/LPPT/LEMD" TargetMode="External"/><Relationship Id="rId34" Type="http://schemas.openxmlformats.org/officeDocument/2006/relationships/hyperlink" Target="https://www.flightaware.com/live/flight/AEA1150/history/20240405/1045Z/LPPT/LEMD" TargetMode="External"/><Relationship Id="rId180" Type="http://schemas.openxmlformats.org/officeDocument/2006/relationships/hyperlink" Target="https://www.flightaware.com/live/airport/LEMD" TargetMode="External"/><Relationship Id="rId37" Type="http://schemas.openxmlformats.org/officeDocument/2006/relationships/hyperlink" Target="https://www.flightaware.com/live/flight/AEA1150/history/20240404/1045Z/LPPT/LEMD" TargetMode="External"/><Relationship Id="rId176" Type="http://schemas.openxmlformats.org/officeDocument/2006/relationships/hyperlink" Target="https://www.flightaware.com/live/airport/LPPT" TargetMode="External"/><Relationship Id="rId36" Type="http://schemas.openxmlformats.org/officeDocument/2006/relationships/hyperlink" Target="https://www.flightaware.com/live/airport/LEMD" TargetMode="External"/><Relationship Id="rId175" Type="http://schemas.openxmlformats.org/officeDocument/2006/relationships/hyperlink" Target="https://www.flightaware.com/live/flight/AEA1150/history/20240218/1145Z/LPPT/LEMD" TargetMode="External"/><Relationship Id="rId39" Type="http://schemas.openxmlformats.org/officeDocument/2006/relationships/hyperlink" Target="https://www.flightaware.com/live/airport/LEMD" TargetMode="External"/><Relationship Id="rId174" Type="http://schemas.openxmlformats.org/officeDocument/2006/relationships/hyperlink" Target="https://www.flightaware.com/live/airport/LEMD" TargetMode="External"/><Relationship Id="rId38" Type="http://schemas.openxmlformats.org/officeDocument/2006/relationships/hyperlink" Target="https://www.flightaware.com/live/airport/LPPT" TargetMode="External"/><Relationship Id="rId173" Type="http://schemas.openxmlformats.org/officeDocument/2006/relationships/hyperlink" Target="https://www.flightaware.com/live/airport/LPPT" TargetMode="External"/><Relationship Id="rId179" Type="http://schemas.openxmlformats.org/officeDocument/2006/relationships/hyperlink" Target="https://www.flightaware.com/live/airport/LPPT" TargetMode="External"/><Relationship Id="rId178" Type="http://schemas.openxmlformats.org/officeDocument/2006/relationships/hyperlink" Target="https://www.flightaware.com/live/flight/AEA1150/history/20240217/1145Z/LPPT/LEMD" TargetMode="External"/><Relationship Id="rId177" Type="http://schemas.openxmlformats.org/officeDocument/2006/relationships/hyperlink" Target="https://www.flightaware.com/live/airport/LEMD" TargetMode="External"/><Relationship Id="rId20" Type="http://schemas.openxmlformats.org/officeDocument/2006/relationships/hyperlink" Target="https://www.flightaware.com/live/airport/LPPT" TargetMode="External"/><Relationship Id="rId22" Type="http://schemas.openxmlformats.org/officeDocument/2006/relationships/hyperlink" Target="https://www.flightaware.com/live/flight/AEA1150/history/20240409/1045Z/LPPT/LEMD" TargetMode="External"/><Relationship Id="rId21" Type="http://schemas.openxmlformats.org/officeDocument/2006/relationships/hyperlink" Target="https://www.flightaware.com/live/airport/LEMD" TargetMode="External"/><Relationship Id="rId24" Type="http://schemas.openxmlformats.org/officeDocument/2006/relationships/hyperlink" Target="https://www.flightaware.com/live/airport/LEMD" TargetMode="External"/><Relationship Id="rId23" Type="http://schemas.openxmlformats.org/officeDocument/2006/relationships/hyperlink" Target="https://www.flightaware.com/live/airport/LPPT" TargetMode="External"/><Relationship Id="rId26" Type="http://schemas.openxmlformats.org/officeDocument/2006/relationships/hyperlink" Target="https://www.flightaware.com/live/airport/LPPT" TargetMode="External"/><Relationship Id="rId25" Type="http://schemas.openxmlformats.org/officeDocument/2006/relationships/hyperlink" Target="https://www.flightaware.com/live/flight/AEA1150/history/20240408/1045Z/LPPT/LEMD" TargetMode="External"/><Relationship Id="rId28" Type="http://schemas.openxmlformats.org/officeDocument/2006/relationships/hyperlink" Target="https://www.flightaware.com/live/flight/AEA1150/history/20240407/1045Z/LPPT/LEMD" TargetMode="External"/><Relationship Id="rId27" Type="http://schemas.openxmlformats.org/officeDocument/2006/relationships/hyperlink" Target="https://www.flightaware.com/live/airport/LEMD" TargetMode="External"/><Relationship Id="rId29" Type="http://schemas.openxmlformats.org/officeDocument/2006/relationships/hyperlink" Target="https://www.flightaware.com/live/airport/LPPT" TargetMode="External"/><Relationship Id="rId11" Type="http://schemas.openxmlformats.org/officeDocument/2006/relationships/hyperlink" Target="https://www.flightaware.com/live/airport/LPPT" TargetMode="External"/><Relationship Id="rId10" Type="http://schemas.openxmlformats.org/officeDocument/2006/relationships/hyperlink" Target="https://www.flightaware.com/live/flight/AEA1150/history/20240414/1045Z/LPPT/LEMD" TargetMode="External"/><Relationship Id="rId13" Type="http://schemas.openxmlformats.org/officeDocument/2006/relationships/hyperlink" Target="https://www.flightaware.com/live/flight/AEA1150/history/20240413/1045Z/LPPT/LEMD" TargetMode="External"/><Relationship Id="rId12" Type="http://schemas.openxmlformats.org/officeDocument/2006/relationships/hyperlink" Target="https://www.flightaware.com/live/airport/LEMD" TargetMode="External"/><Relationship Id="rId15" Type="http://schemas.openxmlformats.org/officeDocument/2006/relationships/hyperlink" Target="https://www.flightaware.com/live/airport/LEMD" TargetMode="External"/><Relationship Id="rId198" Type="http://schemas.openxmlformats.org/officeDocument/2006/relationships/hyperlink" Target="https://www.flightaware.com/live/airport/LEMD" TargetMode="External"/><Relationship Id="rId14" Type="http://schemas.openxmlformats.org/officeDocument/2006/relationships/hyperlink" Target="https://www.flightaware.com/live/airport/LPPT" TargetMode="External"/><Relationship Id="rId197" Type="http://schemas.openxmlformats.org/officeDocument/2006/relationships/hyperlink" Target="https://www.flightaware.com/live/airport/LPPT" TargetMode="External"/><Relationship Id="rId17" Type="http://schemas.openxmlformats.org/officeDocument/2006/relationships/hyperlink" Target="https://www.flightaware.com/live/airport/LPPT" TargetMode="External"/><Relationship Id="rId196" Type="http://schemas.openxmlformats.org/officeDocument/2006/relationships/hyperlink" Target="https://www.flightaware.com/live/flight/AEA1150/history/20240210/1145Z/LPPT/LEMD" TargetMode="External"/><Relationship Id="rId16" Type="http://schemas.openxmlformats.org/officeDocument/2006/relationships/hyperlink" Target="https://www.flightaware.com/live/flight/AEA1150/history/20240411/1045Z/LPPT/LEMD" TargetMode="External"/><Relationship Id="rId195" Type="http://schemas.openxmlformats.org/officeDocument/2006/relationships/hyperlink" Target="https://www.flightaware.com/live/airport/LEMD" TargetMode="External"/><Relationship Id="rId19" Type="http://schemas.openxmlformats.org/officeDocument/2006/relationships/hyperlink" Target="https://www.flightaware.com/live/flight/AEA1150/history/20240410/1045Z/LPPT/LEMD" TargetMode="External"/><Relationship Id="rId18" Type="http://schemas.openxmlformats.org/officeDocument/2006/relationships/hyperlink" Target="https://www.flightaware.com/live/airport/LEMD" TargetMode="External"/><Relationship Id="rId199" Type="http://schemas.openxmlformats.org/officeDocument/2006/relationships/hyperlink" Target="https://www.flightaware.com/live/flight/AEA1150/history/20240209/1145Z/LPPT/LEMD" TargetMode="External"/><Relationship Id="rId84" Type="http://schemas.openxmlformats.org/officeDocument/2006/relationships/hyperlink" Target="https://www.flightaware.com/live/airport/LEMD" TargetMode="External"/><Relationship Id="rId83" Type="http://schemas.openxmlformats.org/officeDocument/2006/relationships/hyperlink" Target="https://www.flightaware.com/live/airport/LPPT" TargetMode="External"/><Relationship Id="rId86" Type="http://schemas.openxmlformats.org/officeDocument/2006/relationships/hyperlink" Target="https://www.flightaware.com/live/airport/LPPT" TargetMode="External"/><Relationship Id="rId85" Type="http://schemas.openxmlformats.org/officeDocument/2006/relationships/hyperlink" Target="https://www.flightaware.com/live/flight/AEA1150/history/20240319/1145Z/LPPT/LEMD" TargetMode="External"/><Relationship Id="rId88" Type="http://schemas.openxmlformats.org/officeDocument/2006/relationships/hyperlink" Target="https://www.flightaware.com/live/flight/AEA1150/history/20240318/1145Z/LPPT/LEMD" TargetMode="External"/><Relationship Id="rId150" Type="http://schemas.openxmlformats.org/officeDocument/2006/relationships/hyperlink" Target="https://www.flightaware.com/live/airport/LEMD" TargetMode="External"/><Relationship Id="rId271" Type="http://schemas.openxmlformats.org/officeDocument/2006/relationships/hyperlink" Target="https://www.flightaware.com/live/flight/AEA1150/history/20240116/1145Z/LPPT/LEMD" TargetMode="External"/><Relationship Id="rId87" Type="http://schemas.openxmlformats.org/officeDocument/2006/relationships/hyperlink" Target="https://www.flightaware.com/live/airport/LEMD" TargetMode="External"/><Relationship Id="rId270" Type="http://schemas.openxmlformats.org/officeDocument/2006/relationships/hyperlink" Target="https://www.flightaware.com/live/airport/LEMD" TargetMode="External"/><Relationship Id="rId89" Type="http://schemas.openxmlformats.org/officeDocument/2006/relationships/hyperlink" Target="https://www.flightaware.com/live/airport/LPPT" TargetMode="External"/><Relationship Id="rId80" Type="http://schemas.openxmlformats.org/officeDocument/2006/relationships/hyperlink" Target="https://www.flightaware.com/live/airport/LPPT" TargetMode="External"/><Relationship Id="rId82" Type="http://schemas.openxmlformats.org/officeDocument/2006/relationships/hyperlink" Target="https://www.flightaware.com/live/flight/AEA1150/history/20240320/1145Z/LPPT/LEMD" TargetMode="External"/><Relationship Id="rId81" Type="http://schemas.openxmlformats.org/officeDocument/2006/relationships/hyperlink" Target="https://www.flightaware.com/live/airport/LEMD" TargetMode="External"/><Relationship Id="rId1" Type="http://schemas.openxmlformats.org/officeDocument/2006/relationships/hyperlink" Target="https://www.flightaware.com/live/flight/AEA1150/history/20240412/1045Z/LPPT/LEMD" TargetMode="External"/><Relationship Id="rId2" Type="http://schemas.openxmlformats.org/officeDocument/2006/relationships/hyperlink" Target="https://www.flightaware.com/live/airport/LPPT" TargetMode="External"/><Relationship Id="rId3" Type="http://schemas.openxmlformats.org/officeDocument/2006/relationships/hyperlink" Target="https://www.flightaware.com/live/airport/LEMD" TargetMode="External"/><Relationship Id="rId149" Type="http://schemas.openxmlformats.org/officeDocument/2006/relationships/hyperlink" Target="https://www.flightaware.com/live/airport/LPPT" TargetMode="External"/><Relationship Id="rId4" Type="http://schemas.openxmlformats.org/officeDocument/2006/relationships/hyperlink" Target="https://www.flightaware.com/live/flight/AEA1150/history/20240211/1145Z/LPPT/LEMD" TargetMode="External"/><Relationship Id="rId148" Type="http://schemas.openxmlformats.org/officeDocument/2006/relationships/hyperlink" Target="https://www.flightaware.com/live/flight/AEA1150/history/20240227/1145Z/LPPT/LEMD" TargetMode="External"/><Relationship Id="rId269" Type="http://schemas.openxmlformats.org/officeDocument/2006/relationships/hyperlink" Target="https://www.flightaware.com/live/airport/LPPT" TargetMode="External"/><Relationship Id="rId9" Type="http://schemas.openxmlformats.org/officeDocument/2006/relationships/hyperlink" Target="https://www.flightaware.com/live/airport/LEMD" TargetMode="External"/><Relationship Id="rId143" Type="http://schemas.openxmlformats.org/officeDocument/2006/relationships/hyperlink" Target="https://www.flightaware.com/live/airport/LPPT" TargetMode="External"/><Relationship Id="rId264" Type="http://schemas.openxmlformats.org/officeDocument/2006/relationships/hyperlink" Target="https://www.flightaware.com/live/airport/LEMD" TargetMode="External"/><Relationship Id="rId142" Type="http://schemas.openxmlformats.org/officeDocument/2006/relationships/hyperlink" Target="https://www.flightaware.com/live/flight/AEA1150/history/20240229/1145Z/LPPT/LEMD" TargetMode="External"/><Relationship Id="rId263" Type="http://schemas.openxmlformats.org/officeDocument/2006/relationships/hyperlink" Target="https://www.flightaware.com/live/airport/LPPT" TargetMode="External"/><Relationship Id="rId141" Type="http://schemas.openxmlformats.org/officeDocument/2006/relationships/hyperlink" Target="https://www.flightaware.com/live/airport/LEMD" TargetMode="External"/><Relationship Id="rId262" Type="http://schemas.openxmlformats.org/officeDocument/2006/relationships/hyperlink" Target="https://www.flightaware.com/live/flight/AEA1150/history/20240119/1145Z/LPPT/LEMD" TargetMode="External"/><Relationship Id="rId140" Type="http://schemas.openxmlformats.org/officeDocument/2006/relationships/hyperlink" Target="https://www.flightaware.com/live/airport/LPPT" TargetMode="External"/><Relationship Id="rId261" Type="http://schemas.openxmlformats.org/officeDocument/2006/relationships/hyperlink" Target="https://www.flightaware.com/live/airport/LEMD" TargetMode="External"/><Relationship Id="rId5" Type="http://schemas.openxmlformats.org/officeDocument/2006/relationships/hyperlink" Target="https://www.flightaware.com/live/airport/LPPT" TargetMode="External"/><Relationship Id="rId147" Type="http://schemas.openxmlformats.org/officeDocument/2006/relationships/hyperlink" Target="https://www.flightaware.com/live/airport/LEMD" TargetMode="External"/><Relationship Id="rId268" Type="http://schemas.openxmlformats.org/officeDocument/2006/relationships/hyperlink" Target="https://www.flightaware.com/live/flight/AEA1150/history/20240117/1145Z/LPPT/LEMD" TargetMode="External"/><Relationship Id="rId6" Type="http://schemas.openxmlformats.org/officeDocument/2006/relationships/hyperlink" Target="https://www.flightaware.com/live/airport/LEMD" TargetMode="External"/><Relationship Id="rId146" Type="http://schemas.openxmlformats.org/officeDocument/2006/relationships/hyperlink" Target="https://www.flightaware.com/live/airport/LPPT" TargetMode="External"/><Relationship Id="rId267" Type="http://schemas.openxmlformats.org/officeDocument/2006/relationships/hyperlink" Target="https://www.flightaware.com/live/airport/LEMD" TargetMode="External"/><Relationship Id="rId7" Type="http://schemas.openxmlformats.org/officeDocument/2006/relationships/hyperlink" Target="https://www.flightaware.com/live/flight/AEA1150/history/20240415/1045Z/LPPT/LEMD" TargetMode="External"/><Relationship Id="rId145" Type="http://schemas.openxmlformats.org/officeDocument/2006/relationships/hyperlink" Target="https://www.flightaware.com/live/flight/AEA1150/history/20240228/1145Z/LPPT/LEMD" TargetMode="External"/><Relationship Id="rId266" Type="http://schemas.openxmlformats.org/officeDocument/2006/relationships/hyperlink" Target="https://www.flightaware.com/live/airport/LPPT" TargetMode="External"/><Relationship Id="rId8" Type="http://schemas.openxmlformats.org/officeDocument/2006/relationships/hyperlink" Target="https://www.flightaware.com/live/airport/LPPT" TargetMode="External"/><Relationship Id="rId144" Type="http://schemas.openxmlformats.org/officeDocument/2006/relationships/hyperlink" Target="https://www.flightaware.com/live/airport/LEMD" TargetMode="External"/><Relationship Id="rId265" Type="http://schemas.openxmlformats.org/officeDocument/2006/relationships/hyperlink" Target="https://www.flightaware.com/live/flight/AEA1150/history/20240118/1145Z/LPPT/LEMD" TargetMode="External"/><Relationship Id="rId73" Type="http://schemas.openxmlformats.org/officeDocument/2006/relationships/hyperlink" Target="https://www.flightaware.com/live/flight/AEA1150/history/20240323/1145Z/LPPT/LEMD" TargetMode="External"/><Relationship Id="rId72" Type="http://schemas.openxmlformats.org/officeDocument/2006/relationships/hyperlink" Target="https://www.flightaware.com/live/airport/LEMD" TargetMode="External"/><Relationship Id="rId75" Type="http://schemas.openxmlformats.org/officeDocument/2006/relationships/hyperlink" Target="https://www.flightaware.com/live/airport/LEMD" TargetMode="External"/><Relationship Id="rId74" Type="http://schemas.openxmlformats.org/officeDocument/2006/relationships/hyperlink" Target="https://www.flightaware.com/live/airport/LPPT" TargetMode="External"/><Relationship Id="rId77" Type="http://schemas.openxmlformats.org/officeDocument/2006/relationships/hyperlink" Target="https://www.flightaware.com/live/airport/LPPT" TargetMode="External"/><Relationship Id="rId260" Type="http://schemas.openxmlformats.org/officeDocument/2006/relationships/hyperlink" Target="https://www.flightaware.com/live/airport/LPPT" TargetMode="External"/><Relationship Id="rId76" Type="http://schemas.openxmlformats.org/officeDocument/2006/relationships/hyperlink" Target="https://www.flightaware.com/live/flight/AEA1150/history/20240322/1145Z/LPPT/LEMD" TargetMode="External"/><Relationship Id="rId79" Type="http://schemas.openxmlformats.org/officeDocument/2006/relationships/hyperlink" Target="https://www.flightaware.com/live/flight/AEA1150/history/20240321/1145Z/LPPT/LEMD" TargetMode="External"/><Relationship Id="rId78" Type="http://schemas.openxmlformats.org/officeDocument/2006/relationships/hyperlink" Target="https://www.flightaware.com/live/airport/LEMD" TargetMode="External"/><Relationship Id="rId71" Type="http://schemas.openxmlformats.org/officeDocument/2006/relationships/hyperlink" Target="https://www.flightaware.com/live/airport/LPPT" TargetMode="External"/><Relationship Id="rId70" Type="http://schemas.openxmlformats.org/officeDocument/2006/relationships/hyperlink" Target="https://www.flightaware.com/live/flight/AEA1150/history/20240324/1145Z/LPPT/LEMD" TargetMode="External"/><Relationship Id="rId139" Type="http://schemas.openxmlformats.org/officeDocument/2006/relationships/hyperlink" Target="https://www.flightaware.com/live/flight/AEA1150/history/20240301/1145Z/LPPT/LEMD" TargetMode="External"/><Relationship Id="rId138" Type="http://schemas.openxmlformats.org/officeDocument/2006/relationships/hyperlink" Target="https://www.flightaware.com/live/airport/LEMD" TargetMode="External"/><Relationship Id="rId259" Type="http://schemas.openxmlformats.org/officeDocument/2006/relationships/hyperlink" Target="https://www.flightaware.com/live/flight/AEA1150/history/20240120/1145Z/LPPT/LEMD" TargetMode="External"/><Relationship Id="rId137" Type="http://schemas.openxmlformats.org/officeDocument/2006/relationships/hyperlink" Target="https://www.flightaware.com/live/airport/LPPT" TargetMode="External"/><Relationship Id="rId258" Type="http://schemas.openxmlformats.org/officeDocument/2006/relationships/hyperlink" Target="https://www.flightaware.com/live/airport/LEMD" TargetMode="External"/><Relationship Id="rId132" Type="http://schemas.openxmlformats.org/officeDocument/2006/relationships/hyperlink" Target="https://www.flightaware.com/live/airport/LEMD" TargetMode="External"/><Relationship Id="rId253" Type="http://schemas.openxmlformats.org/officeDocument/2006/relationships/hyperlink" Target="https://www.flightaware.com/live/flight/AEA1150/history/20240122/1145Z/LPPT/LEMD" TargetMode="External"/><Relationship Id="rId131" Type="http://schemas.openxmlformats.org/officeDocument/2006/relationships/hyperlink" Target="https://www.flightaware.com/live/airport/LPPT" TargetMode="External"/><Relationship Id="rId252" Type="http://schemas.openxmlformats.org/officeDocument/2006/relationships/hyperlink" Target="https://www.flightaware.com/live/airport/LEMD" TargetMode="External"/><Relationship Id="rId130" Type="http://schemas.openxmlformats.org/officeDocument/2006/relationships/hyperlink" Target="https://www.flightaware.com/live/flight/AEA1150/history/20240304/1145Z/LPPT/LEMD" TargetMode="External"/><Relationship Id="rId251" Type="http://schemas.openxmlformats.org/officeDocument/2006/relationships/hyperlink" Target="https://www.flightaware.com/live/airport/LPPT" TargetMode="External"/><Relationship Id="rId250" Type="http://schemas.openxmlformats.org/officeDocument/2006/relationships/hyperlink" Target="https://www.flightaware.com/live/flight/AEA1150/history/20240123/1145Z/LPPT/LEMD" TargetMode="External"/><Relationship Id="rId136" Type="http://schemas.openxmlformats.org/officeDocument/2006/relationships/hyperlink" Target="https://www.flightaware.com/live/flight/AEA1150/history/20240302/1145Z/LPPT/LEMD" TargetMode="External"/><Relationship Id="rId257" Type="http://schemas.openxmlformats.org/officeDocument/2006/relationships/hyperlink" Target="https://www.flightaware.com/live/airport/LPPT" TargetMode="External"/><Relationship Id="rId135" Type="http://schemas.openxmlformats.org/officeDocument/2006/relationships/hyperlink" Target="https://www.flightaware.com/live/airport/LEMD" TargetMode="External"/><Relationship Id="rId256" Type="http://schemas.openxmlformats.org/officeDocument/2006/relationships/hyperlink" Target="https://www.flightaware.com/live/flight/AEA1150/history/20240121/1145Z/LPPT/LEMD" TargetMode="External"/><Relationship Id="rId134" Type="http://schemas.openxmlformats.org/officeDocument/2006/relationships/hyperlink" Target="https://www.flightaware.com/live/airport/LPPT" TargetMode="External"/><Relationship Id="rId255" Type="http://schemas.openxmlformats.org/officeDocument/2006/relationships/hyperlink" Target="https://www.flightaware.com/live/airport/LEMD" TargetMode="External"/><Relationship Id="rId133" Type="http://schemas.openxmlformats.org/officeDocument/2006/relationships/hyperlink" Target="https://www.flightaware.com/live/flight/AEA1150/history/20240303/1145Z/LPPT/LEMD" TargetMode="External"/><Relationship Id="rId254" Type="http://schemas.openxmlformats.org/officeDocument/2006/relationships/hyperlink" Target="https://www.flightaware.com/live/airport/LPPT" TargetMode="External"/><Relationship Id="rId62" Type="http://schemas.openxmlformats.org/officeDocument/2006/relationships/hyperlink" Target="https://www.flightaware.com/live/airport/LPPT" TargetMode="External"/><Relationship Id="rId61" Type="http://schemas.openxmlformats.org/officeDocument/2006/relationships/hyperlink" Target="https://www.flightaware.com/live/flight/AEA1150/history/20240327/1145Z/LPPT/LEMD" TargetMode="External"/><Relationship Id="rId64" Type="http://schemas.openxmlformats.org/officeDocument/2006/relationships/hyperlink" Target="https://www.flightaware.com/live/flight/AEA1150/history/20240326/1145Z/LPPT/LEMD" TargetMode="External"/><Relationship Id="rId63" Type="http://schemas.openxmlformats.org/officeDocument/2006/relationships/hyperlink" Target="https://www.flightaware.com/live/airport/LEMD" TargetMode="External"/><Relationship Id="rId66" Type="http://schemas.openxmlformats.org/officeDocument/2006/relationships/hyperlink" Target="https://www.flightaware.com/live/airport/LEMD" TargetMode="External"/><Relationship Id="rId172" Type="http://schemas.openxmlformats.org/officeDocument/2006/relationships/hyperlink" Target="https://www.flightaware.com/live/flight/AEA1150/history/20240219/1145Z/LPPT/LEMD" TargetMode="External"/><Relationship Id="rId65" Type="http://schemas.openxmlformats.org/officeDocument/2006/relationships/hyperlink" Target="https://www.flightaware.com/live/airport/LPPT" TargetMode="External"/><Relationship Id="rId171" Type="http://schemas.openxmlformats.org/officeDocument/2006/relationships/hyperlink" Target="https://www.flightaware.com/live/airport/LEMD" TargetMode="External"/><Relationship Id="rId68" Type="http://schemas.openxmlformats.org/officeDocument/2006/relationships/hyperlink" Target="https://www.flightaware.com/live/airport/LPPT" TargetMode="External"/><Relationship Id="rId170" Type="http://schemas.openxmlformats.org/officeDocument/2006/relationships/hyperlink" Target="https://www.flightaware.com/live/airport/LPPT" TargetMode="External"/><Relationship Id="rId67" Type="http://schemas.openxmlformats.org/officeDocument/2006/relationships/hyperlink" Target="https://www.flightaware.com/live/flight/AEA1150/history/20240325/1145Z/LPPT/LEMD" TargetMode="External"/><Relationship Id="rId60" Type="http://schemas.openxmlformats.org/officeDocument/2006/relationships/hyperlink" Target="https://www.flightaware.com/live/airport/LEMD" TargetMode="External"/><Relationship Id="rId165" Type="http://schemas.openxmlformats.org/officeDocument/2006/relationships/hyperlink" Target="https://www.flightaware.com/live/airport/LEMD" TargetMode="External"/><Relationship Id="rId69" Type="http://schemas.openxmlformats.org/officeDocument/2006/relationships/hyperlink" Target="https://www.flightaware.com/live/airport/LEMD" TargetMode="External"/><Relationship Id="rId164" Type="http://schemas.openxmlformats.org/officeDocument/2006/relationships/hyperlink" Target="https://www.flightaware.com/live/airport/LPPT" TargetMode="External"/><Relationship Id="rId163" Type="http://schemas.openxmlformats.org/officeDocument/2006/relationships/hyperlink" Target="https://www.flightaware.com/live/flight/AEA1150/history/20240222/1145Z/LPPT/LEMD" TargetMode="External"/><Relationship Id="rId162" Type="http://schemas.openxmlformats.org/officeDocument/2006/relationships/hyperlink" Target="https://www.flightaware.com/live/airport/LEMD" TargetMode="External"/><Relationship Id="rId169" Type="http://schemas.openxmlformats.org/officeDocument/2006/relationships/hyperlink" Target="https://www.flightaware.com/live/flight/AEA1150/history/20240220/1145Z/LPPT/LEMD" TargetMode="External"/><Relationship Id="rId168" Type="http://schemas.openxmlformats.org/officeDocument/2006/relationships/hyperlink" Target="https://www.flightaware.com/live/airport/LEMD" TargetMode="External"/><Relationship Id="rId167" Type="http://schemas.openxmlformats.org/officeDocument/2006/relationships/hyperlink" Target="https://www.flightaware.com/live/airport/LPPT" TargetMode="External"/><Relationship Id="rId166" Type="http://schemas.openxmlformats.org/officeDocument/2006/relationships/hyperlink" Target="https://www.flightaware.com/live/flight/AEA1150/history/20240221/1145Z/LPPT/LEMD" TargetMode="External"/><Relationship Id="rId51" Type="http://schemas.openxmlformats.org/officeDocument/2006/relationships/hyperlink" Target="https://www.flightaware.com/live/airport/LEMD" TargetMode="External"/><Relationship Id="rId50" Type="http://schemas.openxmlformats.org/officeDocument/2006/relationships/hyperlink" Target="https://www.flightaware.com/live/airport/LPPT" TargetMode="External"/><Relationship Id="rId53" Type="http://schemas.openxmlformats.org/officeDocument/2006/relationships/hyperlink" Target="https://www.flightaware.com/live/airport/LPPT" TargetMode="External"/><Relationship Id="rId52" Type="http://schemas.openxmlformats.org/officeDocument/2006/relationships/hyperlink" Target="https://www.flightaware.com/live/flight/AEA1150/history/20240330/1145Z/LPPT/LEMD" TargetMode="External"/><Relationship Id="rId55" Type="http://schemas.openxmlformats.org/officeDocument/2006/relationships/hyperlink" Target="https://www.flightaware.com/live/flight/AEA1150/history/20240329/1145Z/LPPT/LEMD" TargetMode="External"/><Relationship Id="rId161" Type="http://schemas.openxmlformats.org/officeDocument/2006/relationships/hyperlink" Target="https://www.flightaware.com/live/airport/LPPT" TargetMode="External"/><Relationship Id="rId54" Type="http://schemas.openxmlformats.org/officeDocument/2006/relationships/hyperlink" Target="https://www.flightaware.com/live/airport/LEMD" TargetMode="External"/><Relationship Id="rId160" Type="http://schemas.openxmlformats.org/officeDocument/2006/relationships/hyperlink" Target="https://www.flightaware.com/live/flight/AEA1150/history/20240223/1145Z/LPPT/LEMD" TargetMode="External"/><Relationship Id="rId57" Type="http://schemas.openxmlformats.org/officeDocument/2006/relationships/hyperlink" Target="https://www.flightaware.com/live/airport/LEMD" TargetMode="External"/><Relationship Id="rId56" Type="http://schemas.openxmlformats.org/officeDocument/2006/relationships/hyperlink" Target="https://www.flightaware.com/live/airport/LPPT" TargetMode="External"/><Relationship Id="rId159" Type="http://schemas.openxmlformats.org/officeDocument/2006/relationships/hyperlink" Target="https://www.flightaware.com/live/airport/LEMD" TargetMode="External"/><Relationship Id="rId59" Type="http://schemas.openxmlformats.org/officeDocument/2006/relationships/hyperlink" Target="https://www.flightaware.com/live/airport/LPPT" TargetMode="External"/><Relationship Id="rId154" Type="http://schemas.openxmlformats.org/officeDocument/2006/relationships/hyperlink" Target="https://www.flightaware.com/live/flight/AEA1150/history/20240225/1145Z/LPPT/LEMD" TargetMode="External"/><Relationship Id="rId58" Type="http://schemas.openxmlformats.org/officeDocument/2006/relationships/hyperlink" Target="https://www.flightaware.com/live/flight/AEA1150/history/20240328/1145Z/LPPT/LEMD" TargetMode="External"/><Relationship Id="rId153" Type="http://schemas.openxmlformats.org/officeDocument/2006/relationships/hyperlink" Target="https://www.flightaware.com/live/airport/LEMD" TargetMode="External"/><Relationship Id="rId274" Type="http://schemas.openxmlformats.org/officeDocument/2006/relationships/drawing" Target="../drawings/drawing1.xml"/><Relationship Id="rId152" Type="http://schemas.openxmlformats.org/officeDocument/2006/relationships/hyperlink" Target="https://www.flightaware.com/live/airport/LPPT" TargetMode="External"/><Relationship Id="rId273" Type="http://schemas.openxmlformats.org/officeDocument/2006/relationships/hyperlink" Target="https://www.flightaware.com/live/airport/LEMD" TargetMode="External"/><Relationship Id="rId151" Type="http://schemas.openxmlformats.org/officeDocument/2006/relationships/hyperlink" Target="https://www.flightaware.com/live/flight/AEA1150/history/20240226/1145Z/LPPT/LEMD" TargetMode="External"/><Relationship Id="rId272" Type="http://schemas.openxmlformats.org/officeDocument/2006/relationships/hyperlink" Target="https://www.flightaware.com/live/airport/LPPT" TargetMode="External"/><Relationship Id="rId158" Type="http://schemas.openxmlformats.org/officeDocument/2006/relationships/hyperlink" Target="https://www.flightaware.com/live/airport/LPPT" TargetMode="External"/><Relationship Id="rId157" Type="http://schemas.openxmlformats.org/officeDocument/2006/relationships/hyperlink" Target="https://www.flightaware.com/live/flight/AEA1150/history/20240224/1145Z/LPPT/LEMD" TargetMode="External"/><Relationship Id="rId156" Type="http://schemas.openxmlformats.org/officeDocument/2006/relationships/hyperlink" Target="https://www.flightaware.com/live/airport/LEMD" TargetMode="External"/><Relationship Id="rId155" Type="http://schemas.openxmlformats.org/officeDocument/2006/relationships/hyperlink" Target="https://www.flightaware.com/live/airport/LPPT" TargetMode="External"/><Relationship Id="rId107" Type="http://schemas.openxmlformats.org/officeDocument/2006/relationships/hyperlink" Target="https://www.flightaware.com/live/airport/LPPT" TargetMode="External"/><Relationship Id="rId228" Type="http://schemas.openxmlformats.org/officeDocument/2006/relationships/hyperlink" Target="https://www.flightaware.com/live/airport/LEMD" TargetMode="External"/><Relationship Id="rId106" Type="http://schemas.openxmlformats.org/officeDocument/2006/relationships/hyperlink" Target="https://www.flightaware.com/live/flight/AEA1150/history/20240312/1145Z/LPPT/LEMD" TargetMode="External"/><Relationship Id="rId227" Type="http://schemas.openxmlformats.org/officeDocument/2006/relationships/hyperlink" Target="https://www.flightaware.com/live/airport/LPPT" TargetMode="External"/><Relationship Id="rId105" Type="http://schemas.openxmlformats.org/officeDocument/2006/relationships/hyperlink" Target="https://www.flightaware.com/live/airport/LEMD" TargetMode="External"/><Relationship Id="rId226" Type="http://schemas.openxmlformats.org/officeDocument/2006/relationships/hyperlink" Target="https://www.flightaware.com/live/flight/AEA1150/history/20240131/1145Z/LPPT/LEMD" TargetMode="External"/><Relationship Id="rId104" Type="http://schemas.openxmlformats.org/officeDocument/2006/relationships/hyperlink" Target="https://www.flightaware.com/live/airport/LPPT" TargetMode="External"/><Relationship Id="rId225" Type="http://schemas.openxmlformats.org/officeDocument/2006/relationships/hyperlink" Target="https://www.flightaware.com/live/airport/LEMD" TargetMode="External"/><Relationship Id="rId109" Type="http://schemas.openxmlformats.org/officeDocument/2006/relationships/hyperlink" Target="https://www.flightaware.com/live/flight/AEA1150/history/20240311/1145Z/LPPT/LEMD" TargetMode="External"/><Relationship Id="rId108" Type="http://schemas.openxmlformats.org/officeDocument/2006/relationships/hyperlink" Target="https://www.flightaware.com/live/airport/LEMD" TargetMode="External"/><Relationship Id="rId229" Type="http://schemas.openxmlformats.org/officeDocument/2006/relationships/hyperlink" Target="https://www.flightaware.com/live/flight/AEA1150/history/20240130/1145Z/LPPT/LEMD" TargetMode="External"/><Relationship Id="rId220" Type="http://schemas.openxmlformats.org/officeDocument/2006/relationships/hyperlink" Target="https://www.flightaware.com/live/flight/AEA1150/history/20240202/1145Z/LPPT/LEMD" TargetMode="External"/><Relationship Id="rId103" Type="http://schemas.openxmlformats.org/officeDocument/2006/relationships/hyperlink" Target="https://www.flightaware.com/live/flight/AEA1150/history/20240313/1145Z/LPPT/LEMD" TargetMode="External"/><Relationship Id="rId224" Type="http://schemas.openxmlformats.org/officeDocument/2006/relationships/hyperlink" Target="https://www.flightaware.com/live/airport/LPPT" TargetMode="External"/><Relationship Id="rId102" Type="http://schemas.openxmlformats.org/officeDocument/2006/relationships/hyperlink" Target="https://www.flightaware.com/live/airport/LEMD" TargetMode="External"/><Relationship Id="rId223" Type="http://schemas.openxmlformats.org/officeDocument/2006/relationships/hyperlink" Target="https://www.flightaware.com/live/flight/AEA1150/history/20240201/1145Z/LPPT/LEMD" TargetMode="External"/><Relationship Id="rId101" Type="http://schemas.openxmlformats.org/officeDocument/2006/relationships/hyperlink" Target="https://www.flightaware.com/live/airport/LPPT" TargetMode="External"/><Relationship Id="rId222" Type="http://schemas.openxmlformats.org/officeDocument/2006/relationships/hyperlink" Target="https://www.flightaware.com/live/airport/LEMD" TargetMode="External"/><Relationship Id="rId100" Type="http://schemas.openxmlformats.org/officeDocument/2006/relationships/hyperlink" Target="https://www.flightaware.com/live/flight/AEA1150/history/20240314/1145Z/LPPT/LEMD" TargetMode="External"/><Relationship Id="rId221" Type="http://schemas.openxmlformats.org/officeDocument/2006/relationships/hyperlink" Target="https://www.flightaware.com/live/airport/LPPT" TargetMode="External"/><Relationship Id="rId217" Type="http://schemas.openxmlformats.org/officeDocument/2006/relationships/hyperlink" Target="https://www.flightaware.com/live/flight/AEA1150/history/20240203/1145Z/LPPT/LEMD" TargetMode="External"/><Relationship Id="rId216" Type="http://schemas.openxmlformats.org/officeDocument/2006/relationships/hyperlink" Target="https://www.flightaware.com/live/airport/LEMD" TargetMode="External"/><Relationship Id="rId215" Type="http://schemas.openxmlformats.org/officeDocument/2006/relationships/hyperlink" Target="https://www.flightaware.com/live/airport/LPPT" TargetMode="External"/><Relationship Id="rId214" Type="http://schemas.openxmlformats.org/officeDocument/2006/relationships/hyperlink" Target="https://www.flightaware.com/live/flight/AEA1150/history/20240204/1145Z/LPPT/LEMD" TargetMode="External"/><Relationship Id="rId219" Type="http://schemas.openxmlformats.org/officeDocument/2006/relationships/hyperlink" Target="https://www.flightaware.com/live/airport/LEMD" TargetMode="External"/><Relationship Id="rId218" Type="http://schemas.openxmlformats.org/officeDocument/2006/relationships/hyperlink" Target="https://www.flightaware.com/live/airport/LPPT" TargetMode="External"/><Relationship Id="rId213" Type="http://schemas.openxmlformats.org/officeDocument/2006/relationships/hyperlink" Target="https://www.flightaware.com/live/airport/LEMD" TargetMode="External"/><Relationship Id="rId212" Type="http://schemas.openxmlformats.org/officeDocument/2006/relationships/hyperlink" Target="https://www.flightaware.com/live/airport/LPPT" TargetMode="External"/><Relationship Id="rId211" Type="http://schemas.openxmlformats.org/officeDocument/2006/relationships/hyperlink" Target="https://www.flightaware.com/live/flight/AEA1150/history/20240205/1145Z/LPPT/LEMD" TargetMode="External"/><Relationship Id="rId210" Type="http://schemas.openxmlformats.org/officeDocument/2006/relationships/hyperlink" Target="https://www.flightaware.com/live/airport/LEMD" TargetMode="External"/><Relationship Id="rId129" Type="http://schemas.openxmlformats.org/officeDocument/2006/relationships/hyperlink" Target="https://www.flightaware.com/live/airport/LEMD" TargetMode="External"/><Relationship Id="rId128" Type="http://schemas.openxmlformats.org/officeDocument/2006/relationships/hyperlink" Target="https://www.flightaware.com/live/airport/LPPT" TargetMode="External"/><Relationship Id="rId249" Type="http://schemas.openxmlformats.org/officeDocument/2006/relationships/hyperlink" Target="https://www.flightaware.com/live/airport/LEMD" TargetMode="External"/><Relationship Id="rId127" Type="http://schemas.openxmlformats.org/officeDocument/2006/relationships/hyperlink" Target="https://www.flightaware.com/live/flight/AEA1150/history/20240305/1145Z/LPPT/LEMD" TargetMode="External"/><Relationship Id="rId248" Type="http://schemas.openxmlformats.org/officeDocument/2006/relationships/hyperlink" Target="https://www.flightaware.com/live/airport/LPPT" TargetMode="External"/><Relationship Id="rId126" Type="http://schemas.openxmlformats.org/officeDocument/2006/relationships/hyperlink" Target="https://www.flightaware.com/live/airport/LEMD" TargetMode="External"/><Relationship Id="rId247" Type="http://schemas.openxmlformats.org/officeDocument/2006/relationships/hyperlink" Target="https://www.flightaware.com/live/flight/AEA1150/history/20240124/1145Z/LPPT/LEMD" TargetMode="External"/><Relationship Id="rId121" Type="http://schemas.openxmlformats.org/officeDocument/2006/relationships/hyperlink" Target="https://www.flightaware.com/live/flight/AEA1150/history/20240307/1145Z/LPPT/LEMD" TargetMode="External"/><Relationship Id="rId242" Type="http://schemas.openxmlformats.org/officeDocument/2006/relationships/hyperlink" Target="https://www.flightaware.com/live/airport/LPPT" TargetMode="External"/><Relationship Id="rId120" Type="http://schemas.openxmlformats.org/officeDocument/2006/relationships/hyperlink" Target="https://www.flightaware.com/live/airport/LEMD" TargetMode="External"/><Relationship Id="rId241" Type="http://schemas.openxmlformats.org/officeDocument/2006/relationships/hyperlink" Target="https://www.flightaware.com/live/flight/AEA1150/history/20240126/1145Z/LPPT/LEMD" TargetMode="External"/><Relationship Id="rId240" Type="http://schemas.openxmlformats.org/officeDocument/2006/relationships/hyperlink" Target="https://www.flightaware.com/live/airport/LEMD" TargetMode="External"/><Relationship Id="rId125" Type="http://schemas.openxmlformats.org/officeDocument/2006/relationships/hyperlink" Target="https://www.flightaware.com/live/airport/LPPT" TargetMode="External"/><Relationship Id="rId246" Type="http://schemas.openxmlformats.org/officeDocument/2006/relationships/hyperlink" Target="https://www.flightaware.com/live/airport/LEMD" TargetMode="External"/><Relationship Id="rId124" Type="http://schemas.openxmlformats.org/officeDocument/2006/relationships/hyperlink" Target="https://www.flightaware.com/live/flight/AEA1150/history/20240306/1145Z/LPPT/LEMD" TargetMode="External"/><Relationship Id="rId245" Type="http://schemas.openxmlformats.org/officeDocument/2006/relationships/hyperlink" Target="https://www.flightaware.com/live/airport/LPPT" TargetMode="External"/><Relationship Id="rId123" Type="http://schemas.openxmlformats.org/officeDocument/2006/relationships/hyperlink" Target="https://www.flightaware.com/live/airport/LEMD" TargetMode="External"/><Relationship Id="rId244" Type="http://schemas.openxmlformats.org/officeDocument/2006/relationships/hyperlink" Target="https://www.flightaware.com/live/flight/AEA1150/history/20240125/1145Z/LPPT/LEMD" TargetMode="External"/><Relationship Id="rId122" Type="http://schemas.openxmlformats.org/officeDocument/2006/relationships/hyperlink" Target="https://www.flightaware.com/live/airport/LPPT" TargetMode="External"/><Relationship Id="rId243" Type="http://schemas.openxmlformats.org/officeDocument/2006/relationships/hyperlink" Target="https://www.flightaware.com/live/airport/LEMD" TargetMode="External"/><Relationship Id="rId95" Type="http://schemas.openxmlformats.org/officeDocument/2006/relationships/hyperlink" Target="https://www.flightaware.com/live/airport/LPPT" TargetMode="External"/><Relationship Id="rId94" Type="http://schemas.openxmlformats.org/officeDocument/2006/relationships/hyperlink" Target="https://www.flightaware.com/live/flight/AEA1150/history/20240316/1145Z/LPPT/LEMD" TargetMode="External"/><Relationship Id="rId97" Type="http://schemas.openxmlformats.org/officeDocument/2006/relationships/hyperlink" Target="https://www.flightaware.com/live/flight/AEA1150/history/20240315/1145Z/LPPT/LEMD" TargetMode="External"/><Relationship Id="rId96" Type="http://schemas.openxmlformats.org/officeDocument/2006/relationships/hyperlink" Target="https://www.flightaware.com/live/airport/LEMD" TargetMode="External"/><Relationship Id="rId99" Type="http://schemas.openxmlformats.org/officeDocument/2006/relationships/hyperlink" Target="https://www.flightaware.com/live/airport/LEMD" TargetMode="External"/><Relationship Id="rId98" Type="http://schemas.openxmlformats.org/officeDocument/2006/relationships/hyperlink" Target="https://www.flightaware.com/live/airport/LPPT" TargetMode="External"/><Relationship Id="rId91" Type="http://schemas.openxmlformats.org/officeDocument/2006/relationships/hyperlink" Target="https://www.flightaware.com/live/flight/AEA1150/history/20240317/1145Z/LPPT/LEMD" TargetMode="External"/><Relationship Id="rId90" Type="http://schemas.openxmlformats.org/officeDocument/2006/relationships/hyperlink" Target="https://www.flightaware.com/live/airport/LEMD" TargetMode="External"/><Relationship Id="rId93" Type="http://schemas.openxmlformats.org/officeDocument/2006/relationships/hyperlink" Target="https://www.flightaware.com/live/airport/LEMD" TargetMode="External"/><Relationship Id="rId92" Type="http://schemas.openxmlformats.org/officeDocument/2006/relationships/hyperlink" Target="https://www.flightaware.com/live/airport/LPPT" TargetMode="External"/><Relationship Id="rId118" Type="http://schemas.openxmlformats.org/officeDocument/2006/relationships/hyperlink" Target="https://www.flightaware.com/live/flight/AEA1150/history/20240308/1145Z/LPPT/LEMD" TargetMode="External"/><Relationship Id="rId239" Type="http://schemas.openxmlformats.org/officeDocument/2006/relationships/hyperlink" Target="https://www.flightaware.com/live/airport/LPPT" TargetMode="External"/><Relationship Id="rId117" Type="http://schemas.openxmlformats.org/officeDocument/2006/relationships/hyperlink" Target="https://www.flightaware.com/live/airport/LEMD" TargetMode="External"/><Relationship Id="rId238" Type="http://schemas.openxmlformats.org/officeDocument/2006/relationships/hyperlink" Target="https://www.flightaware.com/live/flight/AEA1150/history/20240127/1145Z/LPPT/LEMD" TargetMode="External"/><Relationship Id="rId116" Type="http://schemas.openxmlformats.org/officeDocument/2006/relationships/hyperlink" Target="https://www.flightaware.com/live/airport/LPPT" TargetMode="External"/><Relationship Id="rId237" Type="http://schemas.openxmlformats.org/officeDocument/2006/relationships/hyperlink" Target="https://www.flightaware.com/live/airport/LEMD" TargetMode="External"/><Relationship Id="rId115" Type="http://schemas.openxmlformats.org/officeDocument/2006/relationships/hyperlink" Target="https://www.flightaware.com/live/flight/AEA1150/history/20240309/1145Z/LPPT/LEMD" TargetMode="External"/><Relationship Id="rId236" Type="http://schemas.openxmlformats.org/officeDocument/2006/relationships/hyperlink" Target="https://www.flightaware.com/live/airport/LPPT" TargetMode="External"/><Relationship Id="rId119" Type="http://schemas.openxmlformats.org/officeDocument/2006/relationships/hyperlink" Target="https://www.flightaware.com/live/airport/LPPT" TargetMode="External"/><Relationship Id="rId110" Type="http://schemas.openxmlformats.org/officeDocument/2006/relationships/hyperlink" Target="https://www.flightaware.com/live/airport/LPPT" TargetMode="External"/><Relationship Id="rId231" Type="http://schemas.openxmlformats.org/officeDocument/2006/relationships/hyperlink" Target="https://www.flightaware.com/live/airport/LEMD" TargetMode="External"/><Relationship Id="rId230" Type="http://schemas.openxmlformats.org/officeDocument/2006/relationships/hyperlink" Target="https://www.flightaware.com/live/airport/LPPT" TargetMode="External"/><Relationship Id="rId114" Type="http://schemas.openxmlformats.org/officeDocument/2006/relationships/hyperlink" Target="https://www.flightaware.com/live/airport/LEMD" TargetMode="External"/><Relationship Id="rId235" Type="http://schemas.openxmlformats.org/officeDocument/2006/relationships/hyperlink" Target="https://www.flightaware.com/live/flight/AEA1150/history/20240128/1145Z/LPPT/LEMD" TargetMode="External"/><Relationship Id="rId113" Type="http://schemas.openxmlformats.org/officeDocument/2006/relationships/hyperlink" Target="https://www.flightaware.com/live/airport/LPPT" TargetMode="External"/><Relationship Id="rId234" Type="http://schemas.openxmlformats.org/officeDocument/2006/relationships/hyperlink" Target="https://www.flightaware.com/live/airport/LEMD" TargetMode="External"/><Relationship Id="rId112" Type="http://schemas.openxmlformats.org/officeDocument/2006/relationships/hyperlink" Target="https://www.flightaware.com/live/flight/AEA1150/history/20240310/1145Z/LPPT/LEMD" TargetMode="External"/><Relationship Id="rId233" Type="http://schemas.openxmlformats.org/officeDocument/2006/relationships/hyperlink" Target="https://www.flightaware.com/live/airport/LPPT" TargetMode="External"/><Relationship Id="rId111" Type="http://schemas.openxmlformats.org/officeDocument/2006/relationships/hyperlink" Target="https://www.flightaware.com/live/airport/LEMD" TargetMode="External"/><Relationship Id="rId232" Type="http://schemas.openxmlformats.org/officeDocument/2006/relationships/hyperlink" Target="https://www.flightaware.com/live/flight/AEA1150/history/20240129/1145Z/LPPT/LEMD" TargetMode="External"/><Relationship Id="rId206" Type="http://schemas.openxmlformats.org/officeDocument/2006/relationships/hyperlink" Target="https://www.flightaware.com/live/airport/LPPT" TargetMode="External"/><Relationship Id="rId205" Type="http://schemas.openxmlformats.org/officeDocument/2006/relationships/hyperlink" Target="https://www.flightaware.com/live/flight/AEA1150/history/20240207/1145Z/LPPT/LEMD" TargetMode="External"/><Relationship Id="rId204" Type="http://schemas.openxmlformats.org/officeDocument/2006/relationships/hyperlink" Target="https://www.flightaware.com/live/airport/LEMD" TargetMode="External"/><Relationship Id="rId203" Type="http://schemas.openxmlformats.org/officeDocument/2006/relationships/hyperlink" Target="https://www.flightaware.com/live/airport/LPPT" TargetMode="External"/><Relationship Id="rId209" Type="http://schemas.openxmlformats.org/officeDocument/2006/relationships/hyperlink" Target="https://www.flightaware.com/live/airport/LPPT" TargetMode="External"/><Relationship Id="rId208" Type="http://schemas.openxmlformats.org/officeDocument/2006/relationships/hyperlink" Target="https://www.flightaware.com/live/flight/AEA1150/history/20240206/1145Z/LPPT/LEMD" TargetMode="External"/><Relationship Id="rId207" Type="http://schemas.openxmlformats.org/officeDocument/2006/relationships/hyperlink" Target="https://www.flightaware.com/live/airport/LEMD" TargetMode="External"/><Relationship Id="rId202" Type="http://schemas.openxmlformats.org/officeDocument/2006/relationships/hyperlink" Target="https://www.flightaware.com/live/flight/AEA1150/history/20240208/1145Z/LPPT/LEMD" TargetMode="External"/><Relationship Id="rId201" Type="http://schemas.openxmlformats.org/officeDocument/2006/relationships/hyperlink" Target="https://www.flightaware.com/live/airport/LEMD" TargetMode="External"/><Relationship Id="rId200" Type="http://schemas.openxmlformats.org/officeDocument/2006/relationships/hyperlink" Target="https://www.flightaware.com/live/airport/LP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63"/>
    <col customWidth="1" min="9" max="9" width="13.25"/>
    <col customWidth="1" min="11" max="11" width="13.13"/>
    <col customWidth="1" min="12" max="12" width="16.38"/>
  </cols>
  <sheetData>
    <row r="1">
      <c r="A1" s="1" t="s">
        <v>0</v>
      </c>
      <c r="B1" s="2"/>
      <c r="C1" s="2"/>
      <c r="D1" s="2"/>
      <c r="E1" s="2"/>
      <c r="F1" s="2"/>
      <c r="G1" s="3"/>
      <c r="H1" s="4" t="s">
        <v>1</v>
      </c>
      <c r="I1" s="4" t="s">
        <v>2</v>
      </c>
    </row>
    <row r="2">
      <c r="A2" s="5">
        <v>45394.0</v>
      </c>
      <c r="B2" s="6" t="s">
        <v>3</v>
      </c>
      <c r="C2" s="7" t="s">
        <v>4</v>
      </c>
      <c r="D2" s="7" t="s">
        <v>5</v>
      </c>
      <c r="E2" s="8">
        <v>0.2791666666666667</v>
      </c>
      <c r="F2" s="8">
        <v>0.3576388888888889</v>
      </c>
      <c r="G2" s="8">
        <v>0.03680555555555556</v>
      </c>
      <c r="H2" s="9">
        <f t="shared" ref="H2:H3" si="1">WEEKDAY(A2)</f>
        <v>6</v>
      </c>
      <c r="I2" s="10" t="s">
        <v>6</v>
      </c>
    </row>
    <row r="3">
      <c r="A3" s="11">
        <v>45333.0</v>
      </c>
      <c r="B3" s="12" t="s">
        <v>3</v>
      </c>
      <c r="C3" s="13" t="s">
        <v>4</v>
      </c>
      <c r="D3" s="13" t="s">
        <v>5</v>
      </c>
      <c r="E3" s="14">
        <v>0.08819444444444445</v>
      </c>
      <c r="F3" s="14">
        <v>0.16666666666666666</v>
      </c>
      <c r="G3" s="14">
        <v>0.03611111111111111</v>
      </c>
      <c r="H3" s="9">
        <f t="shared" si="1"/>
        <v>1</v>
      </c>
    </row>
    <row r="4">
      <c r="H4" s="10"/>
      <c r="I4" s="15"/>
      <c r="K4" s="10"/>
      <c r="L4" s="15"/>
    </row>
    <row r="5">
      <c r="H5" s="10" t="s">
        <v>7</v>
      </c>
      <c r="I5" s="15">
        <v>0.14930555555555555</v>
      </c>
      <c r="K5" s="10" t="s">
        <v>8</v>
      </c>
      <c r="L5" s="15">
        <v>0.0763888888888889</v>
      </c>
    </row>
    <row r="7">
      <c r="A7" s="4" t="s">
        <v>9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4" t="s">
        <v>15</v>
      </c>
      <c r="H7" s="4" t="s">
        <v>16</v>
      </c>
      <c r="I7" s="4" t="s">
        <v>1</v>
      </c>
      <c r="J7" s="4" t="s">
        <v>17</v>
      </c>
      <c r="K7" s="10"/>
      <c r="L7" s="10" t="s">
        <v>18</v>
      </c>
      <c r="M7" s="16">
        <f>(COUNTIF(J8:J96,"=1")+2)/(count(J8:J96)+2)</f>
        <v>0.5164835165</v>
      </c>
    </row>
    <row r="8">
      <c r="A8" s="11">
        <v>45397.0</v>
      </c>
      <c r="B8" s="12" t="s">
        <v>3</v>
      </c>
      <c r="C8" s="13" t="s">
        <v>4</v>
      </c>
      <c r="D8" s="13" t="s">
        <v>5</v>
      </c>
      <c r="E8" s="14">
        <v>0.4930555555555556</v>
      </c>
      <c r="F8" s="14">
        <v>0.07430555555555556</v>
      </c>
      <c r="G8" s="14">
        <v>0.03958333333333333</v>
      </c>
      <c r="H8" s="17">
        <f t="shared" ref="H8:H96" si="2">$I$5-F8</f>
        <v>0.075</v>
      </c>
      <c r="I8" s="9">
        <f t="shared" ref="I8:I96" si="3">WEEKDAY(A8)</f>
        <v>2</v>
      </c>
      <c r="J8" s="9">
        <f t="shared" ref="J8:J96" si="4">if(F8&lt;=$L$5,0,1)</f>
        <v>0</v>
      </c>
      <c r="K8" s="10"/>
      <c r="L8" s="10" t="s">
        <v>19</v>
      </c>
      <c r="M8" s="16">
        <f>2/91</f>
        <v>0.02197802198</v>
      </c>
    </row>
    <row r="9">
      <c r="A9" s="5">
        <v>45396.0</v>
      </c>
      <c r="B9" s="6" t="s">
        <v>3</v>
      </c>
      <c r="C9" s="7" t="s">
        <v>4</v>
      </c>
      <c r="D9" s="7" t="s">
        <v>5</v>
      </c>
      <c r="E9" s="8">
        <v>0.49930555555555556</v>
      </c>
      <c r="F9" s="8">
        <v>0.0763888888888889</v>
      </c>
      <c r="G9" s="8">
        <v>0.035416666666666666</v>
      </c>
      <c r="H9" s="17">
        <f t="shared" si="2"/>
        <v>0.07291666667</v>
      </c>
      <c r="I9" s="9">
        <f t="shared" si="3"/>
        <v>1</v>
      </c>
      <c r="J9" s="9">
        <f t="shared" si="4"/>
        <v>0</v>
      </c>
      <c r="K9" s="10"/>
      <c r="L9" s="10" t="s">
        <v>20</v>
      </c>
      <c r="M9" s="17">
        <f>AVERAGE(H8:H96)</f>
        <v>0.07020911361</v>
      </c>
    </row>
    <row r="10">
      <c r="A10" s="11">
        <v>45395.0</v>
      </c>
      <c r="B10" s="12" t="s">
        <v>3</v>
      </c>
      <c r="C10" s="13" t="s">
        <v>4</v>
      </c>
      <c r="D10" s="13" t="s">
        <v>5</v>
      </c>
      <c r="E10" s="14">
        <v>0.4930555555555556</v>
      </c>
      <c r="F10" s="14">
        <v>0.07152777777777777</v>
      </c>
      <c r="G10" s="14">
        <v>0.03680555555555556</v>
      </c>
      <c r="H10" s="17">
        <f t="shared" si="2"/>
        <v>0.07777777778</v>
      </c>
      <c r="I10" s="9">
        <f t="shared" si="3"/>
        <v>7</v>
      </c>
      <c r="J10" s="9">
        <f t="shared" si="4"/>
        <v>0</v>
      </c>
      <c r="K10" s="10"/>
      <c r="L10" s="10" t="s">
        <v>21</v>
      </c>
      <c r="M10" s="17">
        <f>MEDIAN(H8:H96)</f>
        <v>0.07222222222</v>
      </c>
    </row>
    <row r="11">
      <c r="A11" s="11">
        <v>45393.0</v>
      </c>
      <c r="B11" s="12" t="s">
        <v>3</v>
      </c>
      <c r="C11" s="13" t="s">
        <v>4</v>
      </c>
      <c r="D11" s="13" t="s">
        <v>5</v>
      </c>
      <c r="E11" s="14">
        <v>0.5027777777777778</v>
      </c>
      <c r="F11" s="14">
        <v>0.07916666666666666</v>
      </c>
      <c r="G11" s="14">
        <v>0.034722222222222224</v>
      </c>
      <c r="H11" s="17">
        <f t="shared" si="2"/>
        <v>0.07013888889</v>
      </c>
      <c r="I11" s="9">
        <f t="shared" si="3"/>
        <v>5</v>
      </c>
      <c r="J11" s="9">
        <f t="shared" si="4"/>
        <v>1</v>
      </c>
      <c r="L11" s="10" t="s">
        <v>22</v>
      </c>
      <c r="M11" s="17">
        <f>min(H8:H96)</f>
        <v>0.02430555556</v>
      </c>
    </row>
    <row r="12">
      <c r="A12" s="5">
        <v>45392.0</v>
      </c>
      <c r="B12" s="6" t="s">
        <v>3</v>
      </c>
      <c r="C12" s="7" t="s">
        <v>4</v>
      </c>
      <c r="D12" s="7" t="s">
        <v>5</v>
      </c>
      <c r="E12" s="8">
        <v>0.49375</v>
      </c>
      <c r="F12" s="8">
        <v>0.0798611111111111</v>
      </c>
      <c r="G12" s="8">
        <v>0.04375</v>
      </c>
      <c r="H12" s="17">
        <f t="shared" si="2"/>
        <v>0.06944444444</v>
      </c>
      <c r="I12" s="9">
        <f t="shared" si="3"/>
        <v>4</v>
      </c>
      <c r="J12" s="9">
        <f t="shared" si="4"/>
        <v>1</v>
      </c>
      <c r="L12" s="10" t="s">
        <v>23</v>
      </c>
      <c r="M12" s="17">
        <f>(H13+H20+H27+H34+H41+H48+H55+H62+H69+H75+H82+H89+H96)/13</f>
        <v>0.07003205128</v>
      </c>
    </row>
    <row r="13">
      <c r="A13" s="18">
        <v>45391.0</v>
      </c>
      <c r="B13" s="12" t="s">
        <v>3</v>
      </c>
      <c r="C13" s="13" t="s">
        <v>4</v>
      </c>
      <c r="D13" s="13" t="s">
        <v>5</v>
      </c>
      <c r="E13" s="14">
        <v>0.4930555555555556</v>
      </c>
      <c r="F13" s="14">
        <v>0.07708333333333334</v>
      </c>
      <c r="G13" s="14">
        <v>0.041666666666666664</v>
      </c>
      <c r="H13" s="17">
        <f t="shared" si="2"/>
        <v>0.07222222222</v>
      </c>
      <c r="I13" s="9">
        <f t="shared" si="3"/>
        <v>3</v>
      </c>
      <c r="J13" s="9">
        <f t="shared" si="4"/>
        <v>1</v>
      </c>
      <c r="L13" s="10" t="s">
        <v>24</v>
      </c>
      <c r="M13" s="17">
        <f>MEDIAN(H13,H20,H27,H34,H41,H48,H55,H62,H69,H75,H82,H89,H96)</f>
        <v>0.07152777778</v>
      </c>
    </row>
    <row r="14">
      <c r="A14" s="19">
        <v>45390.0</v>
      </c>
      <c r="B14" s="6" t="s">
        <v>3</v>
      </c>
      <c r="C14" s="7" t="s">
        <v>4</v>
      </c>
      <c r="D14" s="7" t="s">
        <v>5</v>
      </c>
      <c r="E14" s="8">
        <v>0.53125</v>
      </c>
      <c r="F14" s="8">
        <v>0.11180555555555556</v>
      </c>
      <c r="G14" s="8">
        <v>0.03819444444444445</v>
      </c>
      <c r="H14" s="17">
        <f t="shared" si="2"/>
        <v>0.0375</v>
      </c>
      <c r="I14" s="9">
        <f t="shared" si="3"/>
        <v>2</v>
      </c>
      <c r="J14" s="9">
        <f t="shared" si="4"/>
        <v>1</v>
      </c>
    </row>
    <row r="15">
      <c r="A15" s="18">
        <v>45389.0</v>
      </c>
      <c r="B15" s="12" t="s">
        <v>3</v>
      </c>
      <c r="C15" s="13" t="s">
        <v>4</v>
      </c>
      <c r="D15" s="13" t="s">
        <v>5</v>
      </c>
      <c r="E15" s="14">
        <v>0.5069444444444444</v>
      </c>
      <c r="F15" s="14">
        <v>0.09027777777777778</v>
      </c>
      <c r="G15" s="14">
        <v>0.041666666666666664</v>
      </c>
      <c r="H15" s="17">
        <f t="shared" si="2"/>
        <v>0.05902777778</v>
      </c>
      <c r="I15" s="9">
        <f t="shared" si="3"/>
        <v>1</v>
      </c>
      <c r="J15" s="9">
        <f t="shared" si="4"/>
        <v>1</v>
      </c>
    </row>
    <row r="16">
      <c r="A16" s="19">
        <v>45388.0</v>
      </c>
      <c r="B16" s="6" t="s">
        <v>3</v>
      </c>
      <c r="C16" s="7" t="s">
        <v>4</v>
      </c>
      <c r="D16" s="7" t="s">
        <v>5</v>
      </c>
      <c r="E16" s="8">
        <v>0.5069444444444444</v>
      </c>
      <c r="F16" s="8">
        <v>0.08472222222222223</v>
      </c>
      <c r="G16" s="8">
        <v>0.035416666666666666</v>
      </c>
      <c r="H16" s="17">
        <f t="shared" si="2"/>
        <v>0.06458333333</v>
      </c>
      <c r="I16" s="9">
        <f t="shared" si="3"/>
        <v>7</v>
      </c>
      <c r="J16" s="9">
        <f t="shared" si="4"/>
        <v>1</v>
      </c>
    </row>
    <row r="17">
      <c r="A17" s="18">
        <v>45387.0</v>
      </c>
      <c r="B17" s="12" t="s">
        <v>3</v>
      </c>
      <c r="C17" s="13" t="s">
        <v>4</v>
      </c>
      <c r="D17" s="13" t="s">
        <v>5</v>
      </c>
      <c r="E17" s="14">
        <v>0.05</v>
      </c>
      <c r="F17" s="14">
        <v>0.125</v>
      </c>
      <c r="G17" s="14">
        <v>0.03333333333333333</v>
      </c>
      <c r="H17" s="17">
        <f t="shared" si="2"/>
        <v>0.02430555556</v>
      </c>
      <c r="I17" s="9">
        <f t="shared" si="3"/>
        <v>6</v>
      </c>
      <c r="J17" s="9">
        <f t="shared" si="4"/>
        <v>1</v>
      </c>
    </row>
    <row r="18">
      <c r="A18" s="19">
        <v>45386.0</v>
      </c>
      <c r="B18" s="6" t="s">
        <v>3</v>
      </c>
      <c r="C18" s="7" t="s">
        <v>4</v>
      </c>
      <c r="D18" s="7" t="s">
        <v>5</v>
      </c>
      <c r="E18" s="8">
        <v>0.5256944444444445</v>
      </c>
      <c r="F18" s="8">
        <v>0.10972222222222222</v>
      </c>
      <c r="G18" s="8">
        <v>0.04236111111111111</v>
      </c>
      <c r="H18" s="17">
        <f t="shared" si="2"/>
        <v>0.03958333333</v>
      </c>
      <c r="I18" s="9">
        <f t="shared" si="3"/>
        <v>5</v>
      </c>
      <c r="J18" s="9">
        <f t="shared" si="4"/>
        <v>1</v>
      </c>
    </row>
    <row r="19">
      <c r="A19" s="18">
        <v>45385.0</v>
      </c>
      <c r="B19" s="12" t="s">
        <v>3</v>
      </c>
      <c r="C19" s="13" t="s">
        <v>4</v>
      </c>
      <c r="D19" s="13" t="s">
        <v>5</v>
      </c>
      <c r="E19" s="14">
        <v>0.5208333333333334</v>
      </c>
      <c r="F19" s="14">
        <v>0.10138888888888889</v>
      </c>
      <c r="G19" s="14">
        <v>0.03888888888888889</v>
      </c>
      <c r="H19" s="17">
        <f t="shared" si="2"/>
        <v>0.04791666667</v>
      </c>
      <c r="I19" s="9">
        <f t="shared" si="3"/>
        <v>4</v>
      </c>
      <c r="J19" s="9">
        <f t="shared" si="4"/>
        <v>1</v>
      </c>
    </row>
    <row r="20">
      <c r="A20" s="19">
        <v>45384.0</v>
      </c>
      <c r="B20" s="6" t="s">
        <v>3</v>
      </c>
      <c r="C20" s="7" t="s">
        <v>4</v>
      </c>
      <c r="D20" s="7" t="s">
        <v>5</v>
      </c>
      <c r="E20" s="8">
        <v>0.4986111111111111</v>
      </c>
      <c r="F20" s="8">
        <v>0.08680555555555555</v>
      </c>
      <c r="G20" s="8">
        <v>0.04583333333333333</v>
      </c>
      <c r="H20" s="17">
        <f t="shared" si="2"/>
        <v>0.0625</v>
      </c>
      <c r="I20" s="9">
        <f t="shared" si="3"/>
        <v>3</v>
      </c>
      <c r="J20" s="9">
        <f t="shared" si="4"/>
        <v>1</v>
      </c>
    </row>
    <row r="21">
      <c r="A21" s="18">
        <v>45383.0</v>
      </c>
      <c r="B21" s="12" t="s">
        <v>3</v>
      </c>
      <c r="C21" s="13" t="s">
        <v>4</v>
      </c>
      <c r="D21" s="13" t="s">
        <v>5</v>
      </c>
      <c r="E21" s="14">
        <v>0.49722222222222223</v>
      </c>
      <c r="F21" s="14">
        <v>0.07708333333333334</v>
      </c>
      <c r="G21" s="14">
        <v>0.03819444444444445</v>
      </c>
      <c r="H21" s="17">
        <f t="shared" si="2"/>
        <v>0.07222222222</v>
      </c>
      <c r="I21" s="9">
        <f t="shared" si="3"/>
        <v>2</v>
      </c>
      <c r="J21" s="9">
        <f t="shared" si="4"/>
        <v>1</v>
      </c>
    </row>
    <row r="22">
      <c r="A22" s="5">
        <v>45382.0</v>
      </c>
      <c r="B22" s="6" t="s">
        <v>3</v>
      </c>
      <c r="C22" s="7" t="s">
        <v>4</v>
      </c>
      <c r="D22" s="7" t="s">
        <v>5</v>
      </c>
      <c r="E22" s="8">
        <v>0.49722222222222223</v>
      </c>
      <c r="F22" s="8">
        <v>0.075</v>
      </c>
      <c r="G22" s="8">
        <v>0.03611111111111111</v>
      </c>
      <c r="H22" s="17">
        <f t="shared" si="2"/>
        <v>0.07430555556</v>
      </c>
      <c r="I22" s="9">
        <f t="shared" si="3"/>
        <v>1</v>
      </c>
      <c r="J22" s="9">
        <f t="shared" si="4"/>
        <v>0</v>
      </c>
    </row>
    <row r="23">
      <c r="A23" s="11">
        <v>45381.0</v>
      </c>
      <c r="B23" s="12" t="s">
        <v>3</v>
      </c>
      <c r="C23" s="13" t="s">
        <v>4</v>
      </c>
      <c r="D23" s="13" t="s">
        <v>5</v>
      </c>
      <c r="E23" s="14">
        <v>0.49166666666666664</v>
      </c>
      <c r="F23" s="14">
        <v>0.07847222222222222</v>
      </c>
      <c r="G23" s="14">
        <v>0.04513888888888889</v>
      </c>
      <c r="H23" s="17">
        <f t="shared" si="2"/>
        <v>0.07083333333</v>
      </c>
      <c r="I23" s="9">
        <f t="shared" si="3"/>
        <v>7</v>
      </c>
      <c r="J23" s="9">
        <f t="shared" si="4"/>
        <v>1</v>
      </c>
    </row>
    <row r="24">
      <c r="A24" s="5">
        <v>45380.0</v>
      </c>
      <c r="B24" s="6" t="s">
        <v>3</v>
      </c>
      <c r="C24" s="7" t="s">
        <v>4</v>
      </c>
      <c r="D24" s="7" t="s">
        <v>5</v>
      </c>
      <c r="E24" s="8">
        <v>0.4979166666666667</v>
      </c>
      <c r="F24" s="8">
        <v>0.08402777777777778</v>
      </c>
      <c r="G24" s="8">
        <v>0.04375</v>
      </c>
      <c r="H24" s="17">
        <f t="shared" si="2"/>
        <v>0.06527777778</v>
      </c>
      <c r="I24" s="9">
        <f t="shared" si="3"/>
        <v>6</v>
      </c>
      <c r="J24" s="9">
        <f t="shared" si="4"/>
        <v>1</v>
      </c>
    </row>
    <row r="25">
      <c r="A25" s="11">
        <v>45379.0</v>
      </c>
      <c r="B25" s="12" t="s">
        <v>3</v>
      </c>
      <c r="C25" s="13" t="s">
        <v>4</v>
      </c>
      <c r="D25" s="13" t="s">
        <v>5</v>
      </c>
      <c r="E25" s="14">
        <v>0.5125</v>
      </c>
      <c r="F25" s="14">
        <v>0.09236111111111112</v>
      </c>
      <c r="G25" s="14">
        <v>0.0375</v>
      </c>
      <c r="H25" s="17">
        <f t="shared" si="2"/>
        <v>0.05694444444</v>
      </c>
      <c r="I25" s="9">
        <f t="shared" si="3"/>
        <v>5</v>
      </c>
      <c r="J25" s="9">
        <f t="shared" si="4"/>
        <v>1</v>
      </c>
    </row>
    <row r="26">
      <c r="A26" s="5">
        <v>45378.0</v>
      </c>
      <c r="B26" s="6" t="s">
        <v>3</v>
      </c>
      <c r="C26" s="7" t="s">
        <v>4</v>
      </c>
      <c r="D26" s="7" t="s">
        <v>5</v>
      </c>
      <c r="E26" s="8">
        <v>0.4986111111111111</v>
      </c>
      <c r="F26" s="8">
        <v>0.08055555555555556</v>
      </c>
      <c r="G26" s="8">
        <v>0.04027777777777778</v>
      </c>
      <c r="H26" s="17">
        <f t="shared" si="2"/>
        <v>0.06875</v>
      </c>
      <c r="I26" s="9">
        <f t="shared" si="3"/>
        <v>4</v>
      </c>
      <c r="J26" s="9">
        <f t="shared" si="4"/>
        <v>1</v>
      </c>
    </row>
    <row r="27">
      <c r="A27" s="11">
        <v>45377.0</v>
      </c>
      <c r="B27" s="12" t="s">
        <v>3</v>
      </c>
      <c r="C27" s="13" t="s">
        <v>4</v>
      </c>
      <c r="D27" s="13" t="s">
        <v>5</v>
      </c>
      <c r="E27" s="14">
        <v>0.4986111111111111</v>
      </c>
      <c r="F27" s="14">
        <v>0.08263888888888889</v>
      </c>
      <c r="G27" s="14">
        <v>0.041666666666666664</v>
      </c>
      <c r="H27" s="17">
        <f t="shared" si="2"/>
        <v>0.06666666667</v>
      </c>
      <c r="I27" s="9">
        <f t="shared" si="3"/>
        <v>3</v>
      </c>
      <c r="J27" s="9">
        <f t="shared" si="4"/>
        <v>1</v>
      </c>
    </row>
    <row r="28">
      <c r="A28" s="5">
        <v>45376.0</v>
      </c>
      <c r="B28" s="6" t="s">
        <v>3</v>
      </c>
      <c r="C28" s="7" t="s">
        <v>4</v>
      </c>
      <c r="D28" s="7" t="s">
        <v>5</v>
      </c>
      <c r="E28" s="8">
        <v>0.4847222222222222</v>
      </c>
      <c r="F28" s="8">
        <v>0.059027777777777776</v>
      </c>
      <c r="G28" s="8">
        <v>0.03194444444444444</v>
      </c>
      <c r="H28" s="17">
        <f t="shared" si="2"/>
        <v>0.09027777778</v>
      </c>
      <c r="I28" s="9">
        <f t="shared" si="3"/>
        <v>2</v>
      </c>
      <c r="J28" s="9">
        <f t="shared" si="4"/>
        <v>0</v>
      </c>
    </row>
    <row r="29">
      <c r="A29" s="11">
        <v>45375.0</v>
      </c>
      <c r="B29" s="12" t="s">
        <v>3</v>
      </c>
      <c r="C29" s="13" t="s">
        <v>4</v>
      </c>
      <c r="D29" s="13" t="s">
        <v>5</v>
      </c>
      <c r="E29" s="14">
        <v>0.49166666666666664</v>
      </c>
      <c r="F29" s="14">
        <v>0.07152777777777777</v>
      </c>
      <c r="G29" s="14">
        <v>0.0375</v>
      </c>
      <c r="H29" s="17">
        <f t="shared" si="2"/>
        <v>0.07777777778</v>
      </c>
      <c r="I29" s="9">
        <f t="shared" si="3"/>
        <v>1</v>
      </c>
      <c r="J29" s="9">
        <f t="shared" si="4"/>
        <v>0</v>
      </c>
    </row>
    <row r="30">
      <c r="A30" s="5">
        <v>45374.0</v>
      </c>
      <c r="B30" s="6" t="s">
        <v>3</v>
      </c>
      <c r="C30" s="7" t="s">
        <v>4</v>
      </c>
      <c r="D30" s="7" t="s">
        <v>5</v>
      </c>
      <c r="E30" s="8">
        <v>0.4875</v>
      </c>
      <c r="F30" s="8">
        <v>0.06527777777777778</v>
      </c>
      <c r="G30" s="8">
        <v>0.03611111111111111</v>
      </c>
      <c r="H30" s="17">
        <f t="shared" si="2"/>
        <v>0.08402777778</v>
      </c>
      <c r="I30" s="9">
        <f t="shared" si="3"/>
        <v>7</v>
      </c>
      <c r="J30" s="9">
        <f t="shared" si="4"/>
        <v>0</v>
      </c>
    </row>
    <row r="31">
      <c r="A31" s="11">
        <v>45373.0</v>
      </c>
      <c r="B31" s="12" t="s">
        <v>3</v>
      </c>
      <c r="C31" s="13" t="s">
        <v>4</v>
      </c>
      <c r="D31" s="13" t="s">
        <v>5</v>
      </c>
      <c r="E31" s="14">
        <v>0.4965277777777778</v>
      </c>
      <c r="F31" s="14">
        <v>0.07847222222222222</v>
      </c>
      <c r="G31" s="14">
        <v>0.03958333333333333</v>
      </c>
      <c r="H31" s="17">
        <f t="shared" si="2"/>
        <v>0.07083333333</v>
      </c>
      <c r="I31" s="9">
        <f t="shared" si="3"/>
        <v>6</v>
      </c>
      <c r="J31" s="9">
        <f t="shared" si="4"/>
        <v>1</v>
      </c>
    </row>
    <row r="32">
      <c r="A32" s="5">
        <v>45372.0</v>
      </c>
      <c r="B32" s="6" t="s">
        <v>3</v>
      </c>
      <c r="C32" s="7" t="s">
        <v>4</v>
      </c>
      <c r="D32" s="7" t="s">
        <v>5</v>
      </c>
      <c r="E32" s="8">
        <v>0.5027777777777778</v>
      </c>
      <c r="F32" s="8">
        <v>0.08680555555555555</v>
      </c>
      <c r="G32" s="8">
        <v>0.04236111111111111</v>
      </c>
      <c r="H32" s="17">
        <f t="shared" si="2"/>
        <v>0.0625</v>
      </c>
      <c r="I32" s="9">
        <f t="shared" si="3"/>
        <v>5</v>
      </c>
      <c r="J32" s="9">
        <f t="shared" si="4"/>
        <v>1</v>
      </c>
    </row>
    <row r="33">
      <c r="A33" s="11">
        <v>45371.0</v>
      </c>
      <c r="B33" s="12" t="s">
        <v>3</v>
      </c>
      <c r="C33" s="13" t="s">
        <v>4</v>
      </c>
      <c r="D33" s="13" t="s">
        <v>5</v>
      </c>
      <c r="E33" s="14">
        <v>0.49375</v>
      </c>
      <c r="F33" s="14">
        <v>0.07291666666666667</v>
      </c>
      <c r="G33" s="14">
        <v>0.0375</v>
      </c>
      <c r="H33" s="17">
        <f t="shared" si="2"/>
        <v>0.07638888889</v>
      </c>
      <c r="I33" s="9">
        <f t="shared" si="3"/>
        <v>4</v>
      </c>
      <c r="J33" s="9">
        <f t="shared" si="4"/>
        <v>0</v>
      </c>
    </row>
    <row r="34">
      <c r="A34" s="5">
        <v>45370.0</v>
      </c>
      <c r="B34" s="6" t="s">
        <v>3</v>
      </c>
      <c r="C34" s="7" t="s">
        <v>4</v>
      </c>
      <c r="D34" s="7" t="s">
        <v>5</v>
      </c>
      <c r="E34" s="8">
        <v>0.49722222222222223</v>
      </c>
      <c r="F34" s="8">
        <v>0.07777777777777778</v>
      </c>
      <c r="G34" s="8">
        <v>0.03819444444444445</v>
      </c>
      <c r="H34" s="17">
        <f t="shared" si="2"/>
        <v>0.07152777778</v>
      </c>
      <c r="I34" s="9">
        <f t="shared" si="3"/>
        <v>3</v>
      </c>
      <c r="J34" s="9">
        <f t="shared" si="4"/>
        <v>1</v>
      </c>
    </row>
    <row r="35">
      <c r="A35" s="11">
        <v>45369.0</v>
      </c>
      <c r="B35" s="12" t="s">
        <v>3</v>
      </c>
      <c r="C35" s="13" t="s">
        <v>4</v>
      </c>
      <c r="D35" s="13" t="s">
        <v>5</v>
      </c>
      <c r="E35" s="14">
        <v>0.4875</v>
      </c>
      <c r="F35" s="14">
        <v>0.0625</v>
      </c>
      <c r="G35" s="14">
        <v>0.03263888888888889</v>
      </c>
      <c r="H35" s="17">
        <f t="shared" si="2"/>
        <v>0.08680555556</v>
      </c>
      <c r="I35" s="9">
        <f t="shared" si="3"/>
        <v>2</v>
      </c>
      <c r="J35" s="9">
        <f t="shared" si="4"/>
        <v>0</v>
      </c>
    </row>
    <row r="36">
      <c r="A36" s="5">
        <v>45368.0</v>
      </c>
      <c r="B36" s="6" t="s">
        <v>3</v>
      </c>
      <c r="C36" s="7" t="s">
        <v>4</v>
      </c>
      <c r="D36" s="7" t="s">
        <v>5</v>
      </c>
      <c r="E36" s="8">
        <v>0.4930555555555556</v>
      </c>
      <c r="F36" s="8">
        <v>0.07708333333333334</v>
      </c>
      <c r="G36" s="8">
        <v>0.04236111111111111</v>
      </c>
      <c r="H36" s="17">
        <f t="shared" si="2"/>
        <v>0.07222222222</v>
      </c>
      <c r="I36" s="9">
        <f t="shared" si="3"/>
        <v>1</v>
      </c>
      <c r="J36" s="9">
        <f t="shared" si="4"/>
        <v>1</v>
      </c>
    </row>
    <row r="37">
      <c r="A37" s="11">
        <v>45367.0</v>
      </c>
      <c r="B37" s="12" t="s">
        <v>3</v>
      </c>
      <c r="C37" s="13" t="s">
        <v>4</v>
      </c>
      <c r="D37" s="13" t="s">
        <v>5</v>
      </c>
      <c r="E37" s="14">
        <v>0.5173611111111112</v>
      </c>
      <c r="F37" s="14">
        <v>0.09375</v>
      </c>
      <c r="G37" s="14">
        <v>0.034722222222222224</v>
      </c>
      <c r="H37" s="17">
        <f t="shared" si="2"/>
        <v>0.05555555556</v>
      </c>
      <c r="I37" s="9">
        <f t="shared" si="3"/>
        <v>7</v>
      </c>
      <c r="J37" s="9">
        <f t="shared" si="4"/>
        <v>1</v>
      </c>
    </row>
    <row r="38">
      <c r="A38" s="5">
        <v>45366.0</v>
      </c>
      <c r="B38" s="6" t="s">
        <v>3</v>
      </c>
      <c r="C38" s="7" t="s">
        <v>4</v>
      </c>
      <c r="D38" s="7" t="s">
        <v>5</v>
      </c>
      <c r="E38" s="8">
        <v>0.5034722222222222</v>
      </c>
      <c r="F38" s="8">
        <v>0.08194444444444444</v>
      </c>
      <c r="G38" s="8">
        <v>0.03680555555555556</v>
      </c>
      <c r="H38" s="17">
        <f t="shared" si="2"/>
        <v>0.06736111111</v>
      </c>
      <c r="I38" s="9">
        <f t="shared" si="3"/>
        <v>6</v>
      </c>
      <c r="J38" s="9">
        <f t="shared" si="4"/>
        <v>1</v>
      </c>
    </row>
    <row r="39">
      <c r="A39" s="11">
        <v>45365.0</v>
      </c>
      <c r="B39" s="12" t="s">
        <v>3</v>
      </c>
      <c r="C39" s="13" t="s">
        <v>4</v>
      </c>
      <c r="D39" s="13" t="s">
        <v>5</v>
      </c>
      <c r="E39" s="14">
        <v>0.5166666666666667</v>
      </c>
      <c r="F39" s="14">
        <v>0.09513888888888888</v>
      </c>
      <c r="G39" s="14">
        <v>0.03611111111111111</v>
      </c>
      <c r="H39" s="17">
        <f t="shared" si="2"/>
        <v>0.05416666667</v>
      </c>
      <c r="I39" s="9">
        <f t="shared" si="3"/>
        <v>5</v>
      </c>
      <c r="J39" s="9">
        <f t="shared" si="4"/>
        <v>1</v>
      </c>
    </row>
    <row r="40">
      <c r="A40" s="5">
        <v>45364.0</v>
      </c>
      <c r="B40" s="6" t="s">
        <v>3</v>
      </c>
      <c r="C40" s="7" t="s">
        <v>4</v>
      </c>
      <c r="D40" s="7" t="s">
        <v>5</v>
      </c>
      <c r="E40" s="8">
        <v>0.48680555555555555</v>
      </c>
      <c r="F40" s="8">
        <v>0.06527777777777778</v>
      </c>
      <c r="G40" s="8">
        <v>0.03611111111111111</v>
      </c>
      <c r="H40" s="17">
        <f t="shared" si="2"/>
        <v>0.08402777778</v>
      </c>
      <c r="I40" s="9">
        <f t="shared" si="3"/>
        <v>4</v>
      </c>
      <c r="J40" s="9">
        <f t="shared" si="4"/>
        <v>0</v>
      </c>
    </row>
    <row r="41">
      <c r="A41" s="11">
        <v>45363.0</v>
      </c>
      <c r="B41" s="12" t="s">
        <v>3</v>
      </c>
      <c r="C41" s="13" t="s">
        <v>4</v>
      </c>
      <c r="D41" s="13" t="s">
        <v>5</v>
      </c>
      <c r="E41" s="14">
        <v>0.5006944444444444</v>
      </c>
      <c r="F41" s="14">
        <v>0.07916666666666666</v>
      </c>
      <c r="G41" s="14">
        <v>0.03680555555555556</v>
      </c>
      <c r="H41" s="17">
        <f t="shared" si="2"/>
        <v>0.07013888889</v>
      </c>
      <c r="I41" s="9">
        <f t="shared" si="3"/>
        <v>3</v>
      </c>
      <c r="J41" s="9">
        <f t="shared" si="4"/>
        <v>1</v>
      </c>
    </row>
    <row r="42">
      <c r="A42" s="5">
        <v>45362.0</v>
      </c>
      <c r="B42" s="6" t="s">
        <v>3</v>
      </c>
      <c r="C42" s="7" t="s">
        <v>4</v>
      </c>
      <c r="D42" s="7" t="s">
        <v>5</v>
      </c>
      <c r="E42" s="8">
        <v>0.5048611111111111</v>
      </c>
      <c r="F42" s="8">
        <v>0.08194444444444444</v>
      </c>
      <c r="G42" s="8">
        <v>0.034722222222222224</v>
      </c>
      <c r="H42" s="17">
        <f t="shared" si="2"/>
        <v>0.06736111111</v>
      </c>
      <c r="I42" s="9">
        <f t="shared" si="3"/>
        <v>2</v>
      </c>
      <c r="J42" s="9">
        <f t="shared" si="4"/>
        <v>1</v>
      </c>
    </row>
    <row r="43">
      <c r="A43" s="11">
        <v>45361.0</v>
      </c>
      <c r="B43" s="12" t="s">
        <v>3</v>
      </c>
      <c r="C43" s="13" t="s">
        <v>4</v>
      </c>
      <c r="D43" s="13" t="s">
        <v>5</v>
      </c>
      <c r="E43" s="14">
        <v>0.49930555555555556</v>
      </c>
      <c r="F43" s="14">
        <v>0.08680555555555555</v>
      </c>
      <c r="G43" s="14">
        <v>0.04513888888888889</v>
      </c>
      <c r="H43" s="17">
        <f t="shared" si="2"/>
        <v>0.0625</v>
      </c>
      <c r="I43" s="9">
        <f t="shared" si="3"/>
        <v>1</v>
      </c>
      <c r="J43" s="9">
        <f t="shared" si="4"/>
        <v>1</v>
      </c>
    </row>
    <row r="44">
      <c r="A44" s="19">
        <v>45360.0</v>
      </c>
      <c r="B44" s="6" t="s">
        <v>3</v>
      </c>
      <c r="C44" s="7" t="s">
        <v>4</v>
      </c>
      <c r="D44" s="7" t="s">
        <v>5</v>
      </c>
      <c r="E44" s="8">
        <v>0.5125</v>
      </c>
      <c r="F44" s="8">
        <v>0.09027777777777778</v>
      </c>
      <c r="G44" s="8">
        <v>0.03611111111111111</v>
      </c>
      <c r="H44" s="17">
        <f t="shared" si="2"/>
        <v>0.05902777778</v>
      </c>
      <c r="I44" s="9">
        <f t="shared" si="3"/>
        <v>7</v>
      </c>
      <c r="J44" s="9">
        <f t="shared" si="4"/>
        <v>1</v>
      </c>
    </row>
    <row r="45">
      <c r="A45" s="18">
        <v>45359.0</v>
      </c>
      <c r="B45" s="12" t="s">
        <v>3</v>
      </c>
      <c r="C45" s="13" t="s">
        <v>4</v>
      </c>
      <c r="D45" s="13" t="s">
        <v>5</v>
      </c>
      <c r="E45" s="14">
        <v>0.5111111111111111</v>
      </c>
      <c r="F45" s="14">
        <v>0.09236111111111112</v>
      </c>
      <c r="G45" s="14">
        <v>0.03958333333333333</v>
      </c>
      <c r="H45" s="17">
        <f t="shared" si="2"/>
        <v>0.05694444444</v>
      </c>
      <c r="I45" s="9">
        <f t="shared" si="3"/>
        <v>6</v>
      </c>
      <c r="J45" s="9">
        <f t="shared" si="4"/>
        <v>1</v>
      </c>
    </row>
    <row r="46">
      <c r="A46" s="19">
        <v>45358.0</v>
      </c>
      <c r="B46" s="6" t="s">
        <v>3</v>
      </c>
      <c r="C46" s="7" t="s">
        <v>4</v>
      </c>
      <c r="D46" s="7" t="s">
        <v>5</v>
      </c>
      <c r="E46" s="8">
        <v>0.5159722222222223</v>
      </c>
      <c r="F46" s="8">
        <v>0.09861111111111111</v>
      </c>
      <c r="G46" s="8">
        <v>0.04097222222222222</v>
      </c>
      <c r="H46" s="17">
        <f t="shared" si="2"/>
        <v>0.05069444444</v>
      </c>
      <c r="I46" s="9">
        <f t="shared" si="3"/>
        <v>5</v>
      </c>
      <c r="J46" s="9">
        <f t="shared" si="4"/>
        <v>1</v>
      </c>
    </row>
    <row r="47">
      <c r="A47" s="18">
        <v>45357.0</v>
      </c>
      <c r="B47" s="12" t="s">
        <v>3</v>
      </c>
      <c r="C47" s="13" t="s">
        <v>4</v>
      </c>
      <c r="D47" s="13" t="s">
        <v>5</v>
      </c>
      <c r="E47" s="14">
        <v>0.49027777777777776</v>
      </c>
      <c r="F47" s="14">
        <v>0.06597222222222222</v>
      </c>
      <c r="G47" s="14">
        <v>0.034027777777777775</v>
      </c>
      <c r="H47" s="17">
        <f t="shared" si="2"/>
        <v>0.08333333333</v>
      </c>
      <c r="I47" s="9">
        <f t="shared" si="3"/>
        <v>4</v>
      </c>
      <c r="J47" s="9">
        <f t="shared" si="4"/>
        <v>0</v>
      </c>
    </row>
    <row r="48">
      <c r="A48" s="19">
        <v>45356.0</v>
      </c>
      <c r="B48" s="6" t="s">
        <v>3</v>
      </c>
      <c r="C48" s="7" t="s">
        <v>4</v>
      </c>
      <c r="D48" s="7" t="s">
        <v>5</v>
      </c>
      <c r="E48" s="8">
        <v>0.4909722222222222</v>
      </c>
      <c r="F48" s="8">
        <v>0.07361111111111111</v>
      </c>
      <c r="G48" s="8">
        <v>0.04027777777777778</v>
      </c>
      <c r="H48" s="17">
        <f t="shared" si="2"/>
        <v>0.07569444444</v>
      </c>
      <c r="I48" s="9">
        <f t="shared" si="3"/>
        <v>3</v>
      </c>
      <c r="J48" s="9">
        <f t="shared" si="4"/>
        <v>0</v>
      </c>
    </row>
    <row r="49">
      <c r="A49" s="18">
        <v>45355.0</v>
      </c>
      <c r="B49" s="12" t="s">
        <v>3</v>
      </c>
      <c r="C49" s="13" t="s">
        <v>4</v>
      </c>
      <c r="D49" s="13" t="s">
        <v>5</v>
      </c>
      <c r="E49" s="14">
        <v>0.5</v>
      </c>
      <c r="F49" s="14">
        <v>0.08333333333333333</v>
      </c>
      <c r="G49" s="14">
        <v>0.04097222222222222</v>
      </c>
      <c r="H49" s="17">
        <f t="shared" si="2"/>
        <v>0.06597222222</v>
      </c>
      <c r="I49" s="9">
        <f t="shared" si="3"/>
        <v>2</v>
      </c>
      <c r="J49" s="9">
        <f t="shared" si="4"/>
        <v>1</v>
      </c>
    </row>
    <row r="50">
      <c r="A50" s="19">
        <v>45354.0</v>
      </c>
      <c r="B50" s="6" t="s">
        <v>3</v>
      </c>
      <c r="C50" s="7" t="s">
        <v>4</v>
      </c>
      <c r="D50" s="7" t="s">
        <v>5</v>
      </c>
      <c r="E50" s="8">
        <v>0.49930555555555556</v>
      </c>
      <c r="F50" s="8">
        <v>0.08402777777777778</v>
      </c>
      <c r="G50" s="8">
        <v>0.043055555555555555</v>
      </c>
      <c r="H50" s="17">
        <f t="shared" si="2"/>
        <v>0.06527777778</v>
      </c>
      <c r="I50" s="9">
        <f t="shared" si="3"/>
        <v>1</v>
      </c>
      <c r="J50" s="9">
        <f t="shared" si="4"/>
        <v>1</v>
      </c>
    </row>
    <row r="51">
      <c r="A51" s="18">
        <v>45353.0</v>
      </c>
      <c r="B51" s="12" t="s">
        <v>3</v>
      </c>
      <c r="C51" s="13" t="s">
        <v>4</v>
      </c>
      <c r="D51" s="13" t="s">
        <v>5</v>
      </c>
      <c r="E51" s="14">
        <v>0.5013888888888889</v>
      </c>
      <c r="F51" s="14">
        <v>0.08611111111111111</v>
      </c>
      <c r="G51" s="14">
        <v>0.04236111111111111</v>
      </c>
      <c r="H51" s="17">
        <f t="shared" si="2"/>
        <v>0.06319444444</v>
      </c>
      <c r="I51" s="9">
        <f t="shared" si="3"/>
        <v>7</v>
      </c>
      <c r="J51" s="9">
        <f t="shared" si="4"/>
        <v>1</v>
      </c>
    </row>
    <row r="52">
      <c r="A52" s="19">
        <v>45352.0</v>
      </c>
      <c r="B52" s="6" t="s">
        <v>3</v>
      </c>
      <c r="C52" s="7" t="s">
        <v>4</v>
      </c>
      <c r="D52" s="7" t="s">
        <v>5</v>
      </c>
      <c r="E52" s="8">
        <v>0.4951388888888889</v>
      </c>
      <c r="F52" s="8">
        <v>0.07708333333333334</v>
      </c>
      <c r="G52" s="8">
        <v>0.03958333333333333</v>
      </c>
      <c r="H52" s="17">
        <f t="shared" si="2"/>
        <v>0.07222222222</v>
      </c>
      <c r="I52" s="9">
        <f t="shared" si="3"/>
        <v>6</v>
      </c>
      <c r="J52" s="9">
        <f t="shared" si="4"/>
        <v>1</v>
      </c>
    </row>
    <row r="53">
      <c r="A53" s="11">
        <v>45351.0</v>
      </c>
      <c r="B53" s="12" t="s">
        <v>3</v>
      </c>
      <c r="C53" s="13" t="s">
        <v>4</v>
      </c>
      <c r="D53" s="13" t="s">
        <v>5</v>
      </c>
      <c r="E53" s="14">
        <v>0.49375</v>
      </c>
      <c r="F53" s="14">
        <v>0.06875</v>
      </c>
      <c r="G53" s="14">
        <v>0.03333333333333333</v>
      </c>
      <c r="H53" s="17">
        <f t="shared" si="2"/>
        <v>0.08055555556</v>
      </c>
      <c r="I53" s="9">
        <f t="shared" si="3"/>
        <v>5</v>
      </c>
      <c r="J53" s="9">
        <f t="shared" si="4"/>
        <v>0</v>
      </c>
    </row>
    <row r="54">
      <c r="A54" s="5">
        <v>45350.0</v>
      </c>
      <c r="B54" s="6" t="s">
        <v>3</v>
      </c>
      <c r="C54" s="7" t="s">
        <v>4</v>
      </c>
      <c r="D54" s="7" t="s">
        <v>5</v>
      </c>
      <c r="E54" s="8">
        <v>0.48680555555555555</v>
      </c>
      <c r="F54" s="8">
        <v>0.06597222222222222</v>
      </c>
      <c r="G54" s="8">
        <v>0.03680555555555556</v>
      </c>
      <c r="H54" s="17">
        <f t="shared" si="2"/>
        <v>0.08333333333</v>
      </c>
      <c r="I54" s="9">
        <f t="shared" si="3"/>
        <v>4</v>
      </c>
      <c r="J54" s="9">
        <f t="shared" si="4"/>
        <v>0</v>
      </c>
    </row>
    <row r="55">
      <c r="A55" s="11">
        <v>45349.0</v>
      </c>
      <c r="B55" s="12" t="s">
        <v>3</v>
      </c>
      <c r="C55" s="13" t="s">
        <v>4</v>
      </c>
      <c r="D55" s="13" t="s">
        <v>5</v>
      </c>
      <c r="E55" s="14">
        <v>0.49166666666666664</v>
      </c>
      <c r="F55" s="14">
        <v>0.0763888888888889</v>
      </c>
      <c r="G55" s="14">
        <v>0.043055555555555555</v>
      </c>
      <c r="H55" s="17">
        <f t="shared" si="2"/>
        <v>0.07291666667</v>
      </c>
      <c r="I55" s="9">
        <f t="shared" si="3"/>
        <v>3</v>
      </c>
      <c r="J55" s="9">
        <f t="shared" si="4"/>
        <v>0</v>
      </c>
    </row>
    <row r="56">
      <c r="A56" s="5">
        <v>45348.0</v>
      </c>
      <c r="B56" s="6" t="s">
        <v>3</v>
      </c>
      <c r="C56" s="7" t="s">
        <v>4</v>
      </c>
      <c r="D56" s="7" t="s">
        <v>5</v>
      </c>
      <c r="E56" s="8">
        <v>0.4951388888888889</v>
      </c>
      <c r="F56" s="8">
        <v>0.07430555555555556</v>
      </c>
      <c r="G56" s="8">
        <v>0.03680555555555556</v>
      </c>
      <c r="H56" s="17">
        <f t="shared" si="2"/>
        <v>0.075</v>
      </c>
      <c r="I56" s="9">
        <f t="shared" si="3"/>
        <v>2</v>
      </c>
      <c r="J56" s="9">
        <f t="shared" si="4"/>
        <v>0</v>
      </c>
    </row>
    <row r="57">
      <c r="A57" s="11">
        <v>45347.0</v>
      </c>
      <c r="B57" s="12" t="s">
        <v>3</v>
      </c>
      <c r="C57" s="13" t="s">
        <v>4</v>
      </c>
      <c r="D57" s="13" t="s">
        <v>5</v>
      </c>
      <c r="E57" s="14">
        <v>0.49444444444444446</v>
      </c>
      <c r="F57" s="14">
        <v>0.075</v>
      </c>
      <c r="G57" s="14">
        <v>0.03888888888888889</v>
      </c>
      <c r="H57" s="17">
        <f t="shared" si="2"/>
        <v>0.07430555556</v>
      </c>
      <c r="I57" s="9">
        <f t="shared" si="3"/>
        <v>1</v>
      </c>
      <c r="J57" s="9">
        <f t="shared" si="4"/>
        <v>0</v>
      </c>
    </row>
    <row r="58">
      <c r="A58" s="5">
        <v>45346.0</v>
      </c>
      <c r="B58" s="6" t="s">
        <v>3</v>
      </c>
      <c r="C58" s="7" t="s">
        <v>4</v>
      </c>
      <c r="D58" s="7" t="s">
        <v>5</v>
      </c>
      <c r="E58" s="8">
        <v>0.4965277777777778</v>
      </c>
      <c r="F58" s="8">
        <v>0.07430555555555556</v>
      </c>
      <c r="G58" s="8">
        <v>0.03611111111111111</v>
      </c>
      <c r="H58" s="17">
        <f t="shared" si="2"/>
        <v>0.075</v>
      </c>
      <c r="I58" s="9">
        <f t="shared" si="3"/>
        <v>7</v>
      </c>
      <c r="J58" s="9">
        <f t="shared" si="4"/>
        <v>0</v>
      </c>
    </row>
    <row r="59">
      <c r="A59" s="11">
        <v>45345.0</v>
      </c>
      <c r="B59" s="12" t="s">
        <v>3</v>
      </c>
      <c r="C59" s="13" t="s">
        <v>4</v>
      </c>
      <c r="D59" s="13" t="s">
        <v>5</v>
      </c>
      <c r="E59" s="14">
        <v>0.5111111111111111</v>
      </c>
      <c r="F59" s="14">
        <v>0.09652777777777778</v>
      </c>
      <c r="G59" s="14">
        <v>0.043055555555555555</v>
      </c>
      <c r="H59" s="17">
        <f t="shared" si="2"/>
        <v>0.05277777778</v>
      </c>
      <c r="I59" s="9">
        <f t="shared" si="3"/>
        <v>6</v>
      </c>
      <c r="J59" s="9">
        <f t="shared" si="4"/>
        <v>1</v>
      </c>
    </row>
    <row r="60">
      <c r="A60" s="5">
        <v>45344.0</v>
      </c>
      <c r="B60" s="6" t="s">
        <v>3</v>
      </c>
      <c r="C60" s="7" t="s">
        <v>4</v>
      </c>
      <c r="D60" s="7" t="s">
        <v>5</v>
      </c>
      <c r="E60" s="8">
        <v>0.4986111111111111</v>
      </c>
      <c r="F60" s="8">
        <v>0.08125</v>
      </c>
      <c r="G60" s="8">
        <v>0.04027777777777778</v>
      </c>
      <c r="H60" s="17">
        <f t="shared" si="2"/>
        <v>0.06805555556</v>
      </c>
      <c r="I60" s="9">
        <f t="shared" si="3"/>
        <v>5</v>
      </c>
      <c r="J60" s="9">
        <f t="shared" si="4"/>
        <v>1</v>
      </c>
    </row>
    <row r="61">
      <c r="A61" s="11">
        <v>45343.0</v>
      </c>
      <c r="B61" s="12" t="s">
        <v>3</v>
      </c>
      <c r="C61" s="13" t="s">
        <v>4</v>
      </c>
      <c r="D61" s="13" t="s">
        <v>5</v>
      </c>
      <c r="E61" s="14">
        <v>0.4826388888888889</v>
      </c>
      <c r="F61" s="14">
        <v>0.06458333333333334</v>
      </c>
      <c r="G61" s="14">
        <v>0.03958333333333333</v>
      </c>
      <c r="H61" s="17">
        <f t="shared" si="2"/>
        <v>0.08472222222</v>
      </c>
      <c r="I61" s="9">
        <f t="shared" si="3"/>
        <v>4</v>
      </c>
      <c r="J61" s="9">
        <f t="shared" si="4"/>
        <v>0</v>
      </c>
    </row>
    <row r="62">
      <c r="A62" s="5">
        <v>45342.0</v>
      </c>
      <c r="B62" s="6" t="s">
        <v>3</v>
      </c>
      <c r="C62" s="7" t="s">
        <v>4</v>
      </c>
      <c r="D62" s="7" t="s">
        <v>5</v>
      </c>
      <c r="E62" s="8">
        <v>0.4965277777777778</v>
      </c>
      <c r="F62" s="8">
        <v>0.07777777777777778</v>
      </c>
      <c r="G62" s="8">
        <v>0.03958333333333333</v>
      </c>
      <c r="H62" s="17">
        <f t="shared" si="2"/>
        <v>0.07152777778</v>
      </c>
      <c r="I62" s="9">
        <f t="shared" si="3"/>
        <v>3</v>
      </c>
      <c r="J62" s="9">
        <f t="shared" si="4"/>
        <v>1</v>
      </c>
    </row>
    <row r="63">
      <c r="A63" s="11">
        <v>45341.0</v>
      </c>
      <c r="B63" s="12" t="s">
        <v>3</v>
      </c>
      <c r="C63" s="13" t="s">
        <v>4</v>
      </c>
      <c r="D63" s="13" t="s">
        <v>5</v>
      </c>
      <c r="E63" s="14">
        <v>0.5375</v>
      </c>
      <c r="F63" s="14">
        <v>0.11666666666666667</v>
      </c>
      <c r="G63" s="14">
        <v>0.03680555555555556</v>
      </c>
      <c r="H63" s="17">
        <f t="shared" si="2"/>
        <v>0.03263888889</v>
      </c>
      <c r="I63" s="9">
        <f t="shared" si="3"/>
        <v>2</v>
      </c>
      <c r="J63" s="9">
        <f t="shared" si="4"/>
        <v>1</v>
      </c>
    </row>
    <row r="64">
      <c r="A64" s="5">
        <v>45340.0</v>
      </c>
      <c r="B64" s="6" t="s">
        <v>3</v>
      </c>
      <c r="C64" s="7" t="s">
        <v>4</v>
      </c>
      <c r="D64" s="7" t="s">
        <v>5</v>
      </c>
      <c r="E64" s="8">
        <v>0.49583333333333335</v>
      </c>
      <c r="F64" s="8">
        <v>0.07569444444444444</v>
      </c>
      <c r="G64" s="8">
        <v>0.0375</v>
      </c>
      <c r="H64" s="17">
        <f t="shared" si="2"/>
        <v>0.07361111111</v>
      </c>
      <c r="I64" s="9">
        <f t="shared" si="3"/>
        <v>1</v>
      </c>
      <c r="J64" s="9">
        <f t="shared" si="4"/>
        <v>0</v>
      </c>
    </row>
    <row r="65">
      <c r="A65" s="11">
        <v>45339.0</v>
      </c>
      <c r="B65" s="12" t="s">
        <v>3</v>
      </c>
      <c r="C65" s="13" t="s">
        <v>4</v>
      </c>
      <c r="D65" s="13" t="s">
        <v>5</v>
      </c>
      <c r="E65" s="14">
        <v>0.5027777777777778</v>
      </c>
      <c r="F65" s="14">
        <v>0.08263888888888889</v>
      </c>
      <c r="G65" s="14">
        <v>0.03819444444444445</v>
      </c>
      <c r="H65" s="17">
        <f t="shared" si="2"/>
        <v>0.06666666667</v>
      </c>
      <c r="I65" s="9">
        <f t="shared" si="3"/>
        <v>7</v>
      </c>
      <c r="J65" s="9">
        <f t="shared" si="4"/>
        <v>1</v>
      </c>
    </row>
    <row r="66">
      <c r="A66" s="5">
        <v>45338.0</v>
      </c>
      <c r="B66" s="6" t="s">
        <v>3</v>
      </c>
      <c r="C66" s="7" t="s">
        <v>4</v>
      </c>
      <c r="D66" s="7" t="s">
        <v>5</v>
      </c>
      <c r="E66" s="8">
        <v>0.4951388888888889</v>
      </c>
      <c r="F66" s="8">
        <v>0.08402777777777778</v>
      </c>
      <c r="G66" s="8">
        <v>0.04652777777777778</v>
      </c>
      <c r="H66" s="17">
        <f t="shared" si="2"/>
        <v>0.06527777778</v>
      </c>
      <c r="I66" s="9">
        <f t="shared" si="3"/>
        <v>6</v>
      </c>
      <c r="J66" s="9">
        <f t="shared" si="4"/>
        <v>1</v>
      </c>
    </row>
    <row r="67">
      <c r="A67" s="11">
        <v>45337.0</v>
      </c>
      <c r="B67" s="12" t="s">
        <v>3</v>
      </c>
      <c r="C67" s="13" t="s">
        <v>4</v>
      </c>
      <c r="D67" s="13" t="s">
        <v>5</v>
      </c>
      <c r="E67" s="14">
        <v>0.48680555555555555</v>
      </c>
      <c r="F67" s="14">
        <v>0.06666666666666667</v>
      </c>
      <c r="G67" s="14">
        <v>0.03819444444444445</v>
      </c>
      <c r="H67" s="17">
        <f t="shared" si="2"/>
        <v>0.08263888889</v>
      </c>
      <c r="I67" s="9">
        <f t="shared" si="3"/>
        <v>5</v>
      </c>
      <c r="J67" s="9">
        <f t="shared" si="4"/>
        <v>0</v>
      </c>
    </row>
    <row r="68">
      <c r="A68" s="5">
        <v>45336.0</v>
      </c>
      <c r="B68" s="6" t="s">
        <v>3</v>
      </c>
      <c r="C68" s="7" t="s">
        <v>4</v>
      </c>
      <c r="D68" s="7" t="s">
        <v>5</v>
      </c>
      <c r="E68" s="8">
        <v>0.49027777777777776</v>
      </c>
      <c r="F68" s="8">
        <v>0.06875</v>
      </c>
      <c r="G68" s="8">
        <v>0.03680555555555556</v>
      </c>
      <c r="H68" s="17">
        <f t="shared" si="2"/>
        <v>0.08055555556</v>
      </c>
      <c r="I68" s="9">
        <f t="shared" si="3"/>
        <v>4</v>
      </c>
      <c r="J68" s="9">
        <f t="shared" si="4"/>
        <v>0</v>
      </c>
    </row>
    <row r="69">
      <c r="A69" s="11">
        <v>45335.0</v>
      </c>
      <c r="B69" s="12" t="s">
        <v>3</v>
      </c>
      <c r="C69" s="13" t="s">
        <v>4</v>
      </c>
      <c r="D69" s="13" t="s">
        <v>5</v>
      </c>
      <c r="E69" s="14">
        <v>0.5027777777777778</v>
      </c>
      <c r="F69" s="14">
        <v>0.07708333333333334</v>
      </c>
      <c r="G69" s="14">
        <v>0.03263888888888889</v>
      </c>
      <c r="H69" s="17">
        <f t="shared" si="2"/>
        <v>0.07222222222</v>
      </c>
      <c r="I69" s="9">
        <f t="shared" si="3"/>
        <v>3</v>
      </c>
      <c r="J69" s="9">
        <f t="shared" si="4"/>
        <v>1</v>
      </c>
    </row>
    <row r="70">
      <c r="A70" s="5">
        <v>45334.0</v>
      </c>
      <c r="B70" s="6" t="s">
        <v>3</v>
      </c>
      <c r="C70" s="7" t="s">
        <v>4</v>
      </c>
      <c r="D70" s="7" t="s">
        <v>5</v>
      </c>
      <c r="E70" s="8">
        <v>0.48194444444444445</v>
      </c>
      <c r="F70" s="8">
        <v>0.0625</v>
      </c>
      <c r="G70" s="8">
        <v>0.03888888888888889</v>
      </c>
      <c r="H70" s="17">
        <f t="shared" si="2"/>
        <v>0.08680555556</v>
      </c>
      <c r="I70" s="9">
        <f t="shared" si="3"/>
        <v>2</v>
      </c>
      <c r="J70" s="9">
        <f t="shared" si="4"/>
        <v>0</v>
      </c>
    </row>
    <row r="71">
      <c r="A71" s="5">
        <v>45332.0</v>
      </c>
      <c r="B71" s="6" t="s">
        <v>3</v>
      </c>
      <c r="C71" s="7" t="s">
        <v>4</v>
      </c>
      <c r="D71" s="7" t="s">
        <v>5</v>
      </c>
      <c r="E71" s="8">
        <v>0.48680555555555555</v>
      </c>
      <c r="F71" s="8">
        <v>0.06944444444444445</v>
      </c>
      <c r="G71" s="8">
        <v>0.04027777777777778</v>
      </c>
      <c r="H71" s="17">
        <f t="shared" si="2"/>
        <v>0.07986111111</v>
      </c>
      <c r="I71" s="9">
        <f t="shared" si="3"/>
        <v>7</v>
      </c>
      <c r="J71" s="9">
        <f t="shared" si="4"/>
        <v>0</v>
      </c>
    </row>
    <row r="72">
      <c r="A72" s="18">
        <v>45331.0</v>
      </c>
      <c r="B72" s="12" t="s">
        <v>3</v>
      </c>
      <c r="C72" s="13" t="s">
        <v>4</v>
      </c>
      <c r="D72" s="13" t="s">
        <v>5</v>
      </c>
      <c r="E72" s="14">
        <v>0.50625</v>
      </c>
      <c r="F72" s="14">
        <v>0.08958333333333333</v>
      </c>
      <c r="G72" s="14">
        <v>0.04097222222222222</v>
      </c>
      <c r="H72" s="17">
        <f t="shared" si="2"/>
        <v>0.05972222222</v>
      </c>
      <c r="I72" s="9">
        <f t="shared" si="3"/>
        <v>6</v>
      </c>
      <c r="J72" s="9">
        <f t="shared" si="4"/>
        <v>1</v>
      </c>
    </row>
    <row r="73">
      <c r="A73" s="19">
        <v>45330.0</v>
      </c>
      <c r="B73" s="6" t="s">
        <v>3</v>
      </c>
      <c r="C73" s="7" t="s">
        <v>4</v>
      </c>
      <c r="D73" s="7" t="s">
        <v>5</v>
      </c>
      <c r="E73" s="8">
        <v>0.49930555555555556</v>
      </c>
      <c r="F73" s="8">
        <v>0.07777777777777778</v>
      </c>
      <c r="G73" s="8">
        <v>0.03680555555555556</v>
      </c>
      <c r="H73" s="17">
        <f t="shared" si="2"/>
        <v>0.07152777778</v>
      </c>
      <c r="I73" s="9">
        <f t="shared" si="3"/>
        <v>5</v>
      </c>
      <c r="J73" s="9">
        <f t="shared" si="4"/>
        <v>1</v>
      </c>
    </row>
    <row r="74">
      <c r="A74" s="18">
        <v>45329.0</v>
      </c>
      <c r="B74" s="12" t="s">
        <v>3</v>
      </c>
      <c r="C74" s="13" t="s">
        <v>4</v>
      </c>
      <c r="D74" s="13" t="s">
        <v>5</v>
      </c>
      <c r="E74" s="14">
        <v>0.4861111111111111</v>
      </c>
      <c r="F74" s="14">
        <v>0.06458333333333334</v>
      </c>
      <c r="G74" s="14">
        <v>0.03680555555555556</v>
      </c>
      <c r="H74" s="17">
        <f t="shared" si="2"/>
        <v>0.08472222222</v>
      </c>
      <c r="I74" s="9">
        <f t="shared" si="3"/>
        <v>4</v>
      </c>
      <c r="J74" s="9">
        <f t="shared" si="4"/>
        <v>0</v>
      </c>
    </row>
    <row r="75">
      <c r="A75" s="19">
        <v>45328.0</v>
      </c>
      <c r="B75" s="6" t="s">
        <v>3</v>
      </c>
      <c r="C75" s="7" t="s">
        <v>4</v>
      </c>
      <c r="D75" s="7" t="s">
        <v>5</v>
      </c>
      <c r="E75" s="8">
        <v>0.4861111111111111</v>
      </c>
      <c r="F75" s="8">
        <v>0.06944444444444445</v>
      </c>
      <c r="G75" s="8">
        <v>0.04097222222222222</v>
      </c>
      <c r="H75" s="17">
        <f t="shared" si="2"/>
        <v>0.07986111111</v>
      </c>
      <c r="I75" s="9">
        <f t="shared" si="3"/>
        <v>3</v>
      </c>
      <c r="J75" s="9">
        <f t="shared" si="4"/>
        <v>0</v>
      </c>
    </row>
    <row r="76">
      <c r="A76" s="18">
        <v>45327.0</v>
      </c>
      <c r="B76" s="12" t="s">
        <v>3</v>
      </c>
      <c r="C76" s="13" t="s">
        <v>4</v>
      </c>
      <c r="D76" s="13" t="s">
        <v>5</v>
      </c>
      <c r="E76" s="14">
        <v>0.4888888888888889</v>
      </c>
      <c r="F76" s="14">
        <v>0.06736111111111111</v>
      </c>
      <c r="G76" s="14">
        <v>0.03611111111111111</v>
      </c>
      <c r="H76" s="17">
        <f t="shared" si="2"/>
        <v>0.08194444444</v>
      </c>
      <c r="I76" s="9">
        <f t="shared" si="3"/>
        <v>2</v>
      </c>
      <c r="J76" s="9">
        <f t="shared" si="4"/>
        <v>0</v>
      </c>
    </row>
    <row r="77">
      <c r="A77" s="19">
        <v>45326.0</v>
      </c>
      <c r="B77" s="6" t="s">
        <v>3</v>
      </c>
      <c r="C77" s="7" t="s">
        <v>4</v>
      </c>
      <c r="D77" s="7" t="s">
        <v>5</v>
      </c>
      <c r="E77" s="8">
        <v>0.5013888888888889</v>
      </c>
      <c r="F77" s="8">
        <v>0.08541666666666667</v>
      </c>
      <c r="G77" s="8">
        <v>0.041666666666666664</v>
      </c>
      <c r="H77" s="17">
        <f t="shared" si="2"/>
        <v>0.06388888889</v>
      </c>
      <c r="I77" s="9">
        <f t="shared" si="3"/>
        <v>1</v>
      </c>
      <c r="J77" s="9">
        <f t="shared" si="4"/>
        <v>1</v>
      </c>
    </row>
    <row r="78">
      <c r="A78" s="18">
        <v>45325.0</v>
      </c>
      <c r="B78" s="12" t="s">
        <v>3</v>
      </c>
      <c r="C78" s="13" t="s">
        <v>4</v>
      </c>
      <c r="D78" s="13" t="s">
        <v>5</v>
      </c>
      <c r="E78" s="14">
        <v>0.49236111111111114</v>
      </c>
      <c r="F78" s="14">
        <v>0.07083333333333333</v>
      </c>
      <c r="G78" s="14">
        <v>0.03680555555555556</v>
      </c>
      <c r="H78" s="17">
        <f t="shared" si="2"/>
        <v>0.07847222222</v>
      </c>
      <c r="I78" s="9">
        <f t="shared" si="3"/>
        <v>7</v>
      </c>
      <c r="J78" s="9">
        <f t="shared" si="4"/>
        <v>0</v>
      </c>
    </row>
    <row r="79">
      <c r="A79" s="19">
        <v>45324.0</v>
      </c>
      <c r="B79" s="6" t="s">
        <v>3</v>
      </c>
      <c r="C79" s="7" t="s">
        <v>4</v>
      </c>
      <c r="D79" s="7" t="s">
        <v>5</v>
      </c>
      <c r="E79" s="8">
        <v>0.4909722222222222</v>
      </c>
      <c r="F79" s="8">
        <v>0.07361111111111111</v>
      </c>
      <c r="G79" s="8">
        <v>0.04097222222222222</v>
      </c>
      <c r="H79" s="17">
        <f t="shared" si="2"/>
        <v>0.07569444444</v>
      </c>
      <c r="I79" s="9">
        <f t="shared" si="3"/>
        <v>6</v>
      </c>
      <c r="J79" s="9">
        <f t="shared" si="4"/>
        <v>0</v>
      </c>
    </row>
    <row r="80">
      <c r="A80" s="18">
        <v>45323.0</v>
      </c>
      <c r="B80" s="12" t="s">
        <v>3</v>
      </c>
      <c r="C80" s="13" t="s">
        <v>4</v>
      </c>
      <c r="D80" s="13" t="s">
        <v>5</v>
      </c>
      <c r="E80" s="14">
        <v>0.49236111111111114</v>
      </c>
      <c r="F80" s="14">
        <v>0.07152777777777777</v>
      </c>
      <c r="G80" s="14">
        <v>0.0375</v>
      </c>
      <c r="H80" s="17">
        <f t="shared" si="2"/>
        <v>0.07777777778</v>
      </c>
      <c r="I80" s="9">
        <f t="shared" si="3"/>
        <v>5</v>
      </c>
      <c r="J80" s="9">
        <f t="shared" si="4"/>
        <v>0</v>
      </c>
    </row>
    <row r="81">
      <c r="A81" s="5">
        <v>45322.0</v>
      </c>
      <c r="B81" s="6" t="s">
        <v>3</v>
      </c>
      <c r="C81" s="7" t="s">
        <v>4</v>
      </c>
      <c r="D81" s="7" t="s">
        <v>5</v>
      </c>
      <c r="E81" s="8">
        <v>0.4895833333333333</v>
      </c>
      <c r="F81" s="8">
        <v>0.06736111111111111</v>
      </c>
      <c r="G81" s="8">
        <v>0.035416666666666666</v>
      </c>
      <c r="H81" s="17">
        <f t="shared" si="2"/>
        <v>0.08194444444</v>
      </c>
      <c r="I81" s="9">
        <f t="shared" si="3"/>
        <v>4</v>
      </c>
      <c r="J81" s="9">
        <f t="shared" si="4"/>
        <v>0</v>
      </c>
    </row>
    <row r="82">
      <c r="A82" s="11">
        <v>45321.0</v>
      </c>
      <c r="B82" s="12" t="s">
        <v>3</v>
      </c>
      <c r="C82" s="13" t="s">
        <v>4</v>
      </c>
      <c r="D82" s="13" t="s">
        <v>5</v>
      </c>
      <c r="E82" s="14">
        <v>0.4909722222222222</v>
      </c>
      <c r="F82" s="14">
        <v>0.07361111111111111</v>
      </c>
      <c r="G82" s="14">
        <v>0.04027777777777778</v>
      </c>
      <c r="H82" s="17">
        <f t="shared" si="2"/>
        <v>0.07569444444</v>
      </c>
      <c r="I82" s="9">
        <f t="shared" si="3"/>
        <v>3</v>
      </c>
      <c r="J82" s="9">
        <f t="shared" si="4"/>
        <v>0</v>
      </c>
    </row>
    <row r="83">
      <c r="A83" s="5">
        <v>45320.0</v>
      </c>
      <c r="B83" s="6" t="s">
        <v>3</v>
      </c>
      <c r="C83" s="7" t="s">
        <v>4</v>
      </c>
      <c r="D83" s="7" t="s">
        <v>5</v>
      </c>
      <c r="E83" s="8">
        <v>0.4909722222222222</v>
      </c>
      <c r="F83" s="8">
        <v>0.06875</v>
      </c>
      <c r="G83" s="8">
        <v>0.03611111111111111</v>
      </c>
      <c r="H83" s="17">
        <f t="shared" si="2"/>
        <v>0.08055555556</v>
      </c>
      <c r="I83" s="9">
        <f t="shared" si="3"/>
        <v>2</v>
      </c>
      <c r="J83" s="9">
        <f t="shared" si="4"/>
        <v>0</v>
      </c>
    </row>
    <row r="84">
      <c r="A84" s="11">
        <v>45319.0</v>
      </c>
      <c r="B84" s="12" t="s">
        <v>3</v>
      </c>
      <c r="C84" s="13" t="s">
        <v>4</v>
      </c>
      <c r="D84" s="13" t="s">
        <v>5</v>
      </c>
      <c r="E84" s="14">
        <v>0.49444444444444446</v>
      </c>
      <c r="F84" s="14">
        <v>0.07152777777777777</v>
      </c>
      <c r="G84" s="14">
        <v>0.035416666666666666</v>
      </c>
      <c r="H84" s="17">
        <f t="shared" si="2"/>
        <v>0.07777777778</v>
      </c>
      <c r="I84" s="9">
        <f t="shared" si="3"/>
        <v>1</v>
      </c>
      <c r="J84" s="9">
        <f t="shared" si="4"/>
        <v>0</v>
      </c>
    </row>
    <row r="85">
      <c r="A85" s="5">
        <v>45318.0</v>
      </c>
      <c r="B85" s="6" t="s">
        <v>3</v>
      </c>
      <c r="C85" s="7" t="s">
        <v>4</v>
      </c>
      <c r="D85" s="7" t="s">
        <v>5</v>
      </c>
      <c r="E85" s="8">
        <v>0.4930555555555556</v>
      </c>
      <c r="F85" s="8">
        <v>0.07152777777777777</v>
      </c>
      <c r="G85" s="8">
        <v>0.03680555555555556</v>
      </c>
      <c r="H85" s="17">
        <f t="shared" si="2"/>
        <v>0.07777777778</v>
      </c>
      <c r="I85" s="9">
        <f t="shared" si="3"/>
        <v>7</v>
      </c>
      <c r="J85" s="9">
        <f t="shared" si="4"/>
        <v>0</v>
      </c>
    </row>
    <row r="86">
      <c r="A86" s="11">
        <v>45317.0</v>
      </c>
      <c r="B86" s="12" t="s">
        <v>3</v>
      </c>
      <c r="C86" s="13" t="s">
        <v>4</v>
      </c>
      <c r="D86" s="13" t="s">
        <v>5</v>
      </c>
      <c r="E86" s="14">
        <v>0.48680555555555555</v>
      </c>
      <c r="F86" s="14">
        <v>0.07152777777777777</v>
      </c>
      <c r="G86" s="14">
        <v>0.043055555555555555</v>
      </c>
      <c r="H86" s="17">
        <f t="shared" si="2"/>
        <v>0.07777777778</v>
      </c>
      <c r="I86" s="9">
        <f t="shared" si="3"/>
        <v>6</v>
      </c>
      <c r="J86" s="9">
        <f t="shared" si="4"/>
        <v>0</v>
      </c>
    </row>
    <row r="87">
      <c r="A87" s="5">
        <v>45316.0</v>
      </c>
      <c r="B87" s="6" t="s">
        <v>3</v>
      </c>
      <c r="C87" s="7" t="s">
        <v>4</v>
      </c>
      <c r="D87" s="7" t="s">
        <v>5</v>
      </c>
      <c r="E87" s="8">
        <v>0.49583333333333335</v>
      </c>
      <c r="F87" s="8">
        <v>0.07569444444444444</v>
      </c>
      <c r="G87" s="8">
        <v>0.03819444444444445</v>
      </c>
      <c r="H87" s="17">
        <f t="shared" si="2"/>
        <v>0.07361111111</v>
      </c>
      <c r="I87" s="9">
        <f t="shared" si="3"/>
        <v>5</v>
      </c>
      <c r="J87" s="9">
        <f t="shared" si="4"/>
        <v>0</v>
      </c>
    </row>
    <row r="88">
      <c r="A88" s="11">
        <v>45315.0</v>
      </c>
      <c r="B88" s="12" t="s">
        <v>3</v>
      </c>
      <c r="C88" s="13" t="s">
        <v>4</v>
      </c>
      <c r="D88" s="13" t="s">
        <v>5</v>
      </c>
      <c r="E88" s="14">
        <v>0.4930555555555556</v>
      </c>
      <c r="F88" s="14">
        <v>0.07569444444444444</v>
      </c>
      <c r="G88" s="14">
        <v>0.04097222222222222</v>
      </c>
      <c r="H88" s="17">
        <f t="shared" si="2"/>
        <v>0.07361111111</v>
      </c>
      <c r="I88" s="9">
        <f t="shared" si="3"/>
        <v>4</v>
      </c>
      <c r="J88" s="9">
        <f t="shared" si="4"/>
        <v>0</v>
      </c>
    </row>
    <row r="89">
      <c r="A89" s="5">
        <v>45314.0</v>
      </c>
      <c r="B89" s="6" t="s">
        <v>3</v>
      </c>
      <c r="C89" s="7" t="s">
        <v>4</v>
      </c>
      <c r="D89" s="7" t="s">
        <v>5</v>
      </c>
      <c r="E89" s="8">
        <v>0.5125</v>
      </c>
      <c r="F89" s="8">
        <v>0.09027777777777778</v>
      </c>
      <c r="G89" s="8">
        <v>0.035416666666666666</v>
      </c>
      <c r="H89" s="17">
        <f t="shared" si="2"/>
        <v>0.05902777778</v>
      </c>
      <c r="I89" s="9">
        <f t="shared" si="3"/>
        <v>3</v>
      </c>
      <c r="J89" s="9">
        <f t="shared" si="4"/>
        <v>1</v>
      </c>
    </row>
    <row r="90">
      <c r="A90" s="11">
        <v>45313.0</v>
      </c>
      <c r="B90" s="12" t="s">
        <v>3</v>
      </c>
      <c r="C90" s="13" t="s">
        <v>4</v>
      </c>
      <c r="D90" s="13" t="s">
        <v>5</v>
      </c>
      <c r="E90" s="14">
        <v>0.4875</v>
      </c>
      <c r="F90" s="14">
        <v>0.06666666666666667</v>
      </c>
      <c r="G90" s="14">
        <v>0.0375</v>
      </c>
      <c r="H90" s="17">
        <f t="shared" si="2"/>
        <v>0.08263888889</v>
      </c>
      <c r="I90" s="9">
        <f t="shared" si="3"/>
        <v>2</v>
      </c>
      <c r="J90" s="9">
        <f t="shared" si="4"/>
        <v>0</v>
      </c>
    </row>
    <row r="91">
      <c r="A91" s="5">
        <v>45312.0</v>
      </c>
      <c r="B91" s="6" t="s">
        <v>3</v>
      </c>
      <c r="C91" s="7" t="s">
        <v>4</v>
      </c>
      <c r="D91" s="7" t="s">
        <v>5</v>
      </c>
      <c r="E91" s="8">
        <v>0.4861111111111111</v>
      </c>
      <c r="F91" s="8">
        <v>0.07083333333333333</v>
      </c>
      <c r="G91" s="8">
        <v>0.043055555555555555</v>
      </c>
      <c r="H91" s="17">
        <f t="shared" si="2"/>
        <v>0.07847222222</v>
      </c>
      <c r="I91" s="9">
        <f t="shared" si="3"/>
        <v>1</v>
      </c>
      <c r="J91" s="9">
        <f t="shared" si="4"/>
        <v>0</v>
      </c>
    </row>
    <row r="92">
      <c r="A92" s="11">
        <v>45311.0</v>
      </c>
      <c r="B92" s="12" t="s">
        <v>3</v>
      </c>
      <c r="C92" s="13" t="s">
        <v>4</v>
      </c>
      <c r="D92" s="13" t="s">
        <v>5</v>
      </c>
      <c r="E92" s="14">
        <v>0.5</v>
      </c>
      <c r="F92" s="14">
        <v>0.07569444444444444</v>
      </c>
      <c r="G92" s="14">
        <v>0.034027777777777775</v>
      </c>
      <c r="H92" s="17">
        <f t="shared" si="2"/>
        <v>0.07361111111</v>
      </c>
      <c r="I92" s="9">
        <f t="shared" si="3"/>
        <v>7</v>
      </c>
      <c r="J92" s="9">
        <f t="shared" si="4"/>
        <v>0</v>
      </c>
    </row>
    <row r="93">
      <c r="A93" s="5">
        <v>45310.0</v>
      </c>
      <c r="B93" s="6" t="s">
        <v>3</v>
      </c>
      <c r="C93" s="7" t="s">
        <v>4</v>
      </c>
      <c r="D93" s="7" t="s">
        <v>5</v>
      </c>
      <c r="E93" s="8">
        <v>0.49444444444444446</v>
      </c>
      <c r="F93" s="8">
        <v>0.0763888888888889</v>
      </c>
      <c r="G93" s="8">
        <v>0.03958333333333333</v>
      </c>
      <c r="H93" s="17">
        <f t="shared" si="2"/>
        <v>0.07291666667</v>
      </c>
      <c r="I93" s="9">
        <f t="shared" si="3"/>
        <v>6</v>
      </c>
      <c r="J93" s="9">
        <f t="shared" si="4"/>
        <v>0</v>
      </c>
    </row>
    <row r="94">
      <c r="A94" s="11">
        <v>45309.0</v>
      </c>
      <c r="B94" s="12" t="s">
        <v>3</v>
      </c>
      <c r="C94" s="13" t="s">
        <v>4</v>
      </c>
      <c r="D94" s="13" t="s">
        <v>5</v>
      </c>
      <c r="E94" s="14">
        <v>0.4861111111111111</v>
      </c>
      <c r="F94" s="14">
        <v>0.06736111111111111</v>
      </c>
      <c r="G94" s="14">
        <v>0.03958333333333333</v>
      </c>
      <c r="H94" s="17">
        <f t="shared" si="2"/>
        <v>0.08194444444</v>
      </c>
      <c r="I94" s="9">
        <f t="shared" si="3"/>
        <v>5</v>
      </c>
      <c r="J94" s="9">
        <f t="shared" si="4"/>
        <v>0</v>
      </c>
    </row>
    <row r="95">
      <c r="A95" s="5">
        <v>45308.0</v>
      </c>
      <c r="B95" s="6" t="s">
        <v>3</v>
      </c>
      <c r="C95" s="7" t="s">
        <v>4</v>
      </c>
      <c r="D95" s="7" t="s">
        <v>5</v>
      </c>
      <c r="E95" s="8">
        <v>0.49722222222222223</v>
      </c>
      <c r="F95" s="8">
        <v>0.07430555555555556</v>
      </c>
      <c r="G95" s="8">
        <v>0.034722222222222224</v>
      </c>
      <c r="H95" s="17">
        <f t="shared" si="2"/>
        <v>0.075</v>
      </c>
      <c r="I95" s="9">
        <f t="shared" si="3"/>
        <v>4</v>
      </c>
      <c r="J95" s="9">
        <f t="shared" si="4"/>
        <v>0</v>
      </c>
    </row>
    <row r="96">
      <c r="A96" s="11">
        <v>45307.0</v>
      </c>
      <c r="B96" s="12" t="s">
        <v>3</v>
      </c>
      <c r="C96" s="13" t="s">
        <v>4</v>
      </c>
      <c r="D96" s="13" t="s">
        <v>5</v>
      </c>
      <c r="E96" s="14">
        <v>0.5104166666666666</v>
      </c>
      <c r="F96" s="14">
        <v>0.08888888888888889</v>
      </c>
      <c r="G96" s="14">
        <v>0.03680555555555556</v>
      </c>
      <c r="H96" s="17">
        <f t="shared" si="2"/>
        <v>0.06041666667</v>
      </c>
      <c r="I96" s="9">
        <f t="shared" si="3"/>
        <v>3</v>
      </c>
      <c r="J96" s="9">
        <f t="shared" si="4"/>
        <v>1</v>
      </c>
    </row>
  </sheetData>
  <autoFilter ref="$A$7:$J$96"/>
  <mergeCells count="1">
    <mergeCell ref="A1:G1"/>
  </mergeCells>
  <hyperlinks>
    <hyperlink r:id="rId1" ref="A2"/>
    <hyperlink r:id="rId2" ref="C2"/>
    <hyperlink r:id="rId3" ref="D2"/>
    <hyperlink r:id="rId4" ref="A3"/>
    <hyperlink r:id="rId5" ref="C3"/>
    <hyperlink r:id="rId6" ref="D3"/>
    <hyperlink r:id="rId7" ref="A8"/>
    <hyperlink r:id="rId8" ref="C8"/>
    <hyperlink r:id="rId9" ref="D8"/>
    <hyperlink r:id="rId10" ref="A9"/>
    <hyperlink r:id="rId11" ref="C9"/>
    <hyperlink r:id="rId12" ref="D9"/>
    <hyperlink r:id="rId13" ref="A10"/>
    <hyperlink r:id="rId14" ref="C10"/>
    <hyperlink r:id="rId15" ref="D10"/>
    <hyperlink r:id="rId16" ref="A11"/>
    <hyperlink r:id="rId17" ref="C11"/>
    <hyperlink r:id="rId18" ref="D11"/>
    <hyperlink r:id="rId19" ref="A12"/>
    <hyperlink r:id="rId20" ref="C12"/>
    <hyperlink r:id="rId21" ref="D12"/>
    <hyperlink r:id="rId22" ref="A13"/>
    <hyperlink r:id="rId23" ref="C13"/>
    <hyperlink r:id="rId24" ref="D13"/>
    <hyperlink r:id="rId25" ref="A14"/>
    <hyperlink r:id="rId26" ref="C14"/>
    <hyperlink r:id="rId27" ref="D14"/>
    <hyperlink r:id="rId28" ref="A15"/>
    <hyperlink r:id="rId29" ref="C15"/>
    <hyperlink r:id="rId30" ref="D15"/>
    <hyperlink r:id="rId31" ref="A16"/>
    <hyperlink r:id="rId32" ref="C16"/>
    <hyperlink r:id="rId33" ref="D16"/>
    <hyperlink r:id="rId34" ref="A17"/>
    <hyperlink r:id="rId35" ref="C17"/>
    <hyperlink r:id="rId36" ref="D17"/>
    <hyperlink r:id="rId37" ref="A18"/>
    <hyperlink r:id="rId38" ref="C18"/>
    <hyperlink r:id="rId39" ref="D18"/>
    <hyperlink r:id="rId40" ref="A19"/>
    <hyperlink r:id="rId41" ref="C19"/>
    <hyperlink r:id="rId42" ref="D19"/>
    <hyperlink r:id="rId43" ref="A20"/>
    <hyperlink r:id="rId44" ref="C20"/>
    <hyperlink r:id="rId45" ref="D20"/>
    <hyperlink r:id="rId46" ref="A21"/>
    <hyperlink r:id="rId47" ref="C21"/>
    <hyperlink r:id="rId48" ref="D21"/>
    <hyperlink r:id="rId49" ref="A22"/>
    <hyperlink r:id="rId50" ref="C22"/>
    <hyperlink r:id="rId51" ref="D22"/>
    <hyperlink r:id="rId52" ref="A23"/>
    <hyperlink r:id="rId53" ref="C23"/>
    <hyperlink r:id="rId54" ref="D23"/>
    <hyperlink r:id="rId55" ref="A24"/>
    <hyperlink r:id="rId56" ref="C24"/>
    <hyperlink r:id="rId57" ref="D24"/>
    <hyperlink r:id="rId58" ref="A25"/>
    <hyperlink r:id="rId59" ref="C25"/>
    <hyperlink r:id="rId60" ref="D25"/>
    <hyperlink r:id="rId61" ref="A26"/>
    <hyperlink r:id="rId62" ref="C26"/>
    <hyperlink r:id="rId63" ref="D26"/>
    <hyperlink r:id="rId64" ref="A27"/>
    <hyperlink r:id="rId65" ref="C27"/>
    <hyperlink r:id="rId66" ref="D27"/>
    <hyperlink r:id="rId67" ref="A28"/>
    <hyperlink r:id="rId68" ref="C28"/>
    <hyperlink r:id="rId69" ref="D28"/>
    <hyperlink r:id="rId70" ref="A29"/>
    <hyperlink r:id="rId71" ref="C29"/>
    <hyperlink r:id="rId72" ref="D29"/>
    <hyperlink r:id="rId73" ref="A30"/>
    <hyperlink r:id="rId74" ref="C30"/>
    <hyperlink r:id="rId75" ref="D30"/>
    <hyperlink r:id="rId76" ref="A31"/>
    <hyperlink r:id="rId77" ref="C31"/>
    <hyperlink r:id="rId78" ref="D31"/>
    <hyperlink r:id="rId79" ref="A32"/>
    <hyperlink r:id="rId80" ref="C32"/>
    <hyperlink r:id="rId81" ref="D32"/>
    <hyperlink r:id="rId82" ref="A33"/>
    <hyperlink r:id="rId83" ref="C33"/>
    <hyperlink r:id="rId84" ref="D33"/>
    <hyperlink r:id="rId85" ref="A34"/>
    <hyperlink r:id="rId86" ref="C34"/>
    <hyperlink r:id="rId87" ref="D34"/>
    <hyperlink r:id="rId88" ref="A35"/>
    <hyperlink r:id="rId89" ref="C35"/>
    <hyperlink r:id="rId90" ref="D35"/>
    <hyperlink r:id="rId91" ref="A36"/>
    <hyperlink r:id="rId92" ref="C36"/>
    <hyperlink r:id="rId93" ref="D36"/>
    <hyperlink r:id="rId94" ref="A37"/>
    <hyperlink r:id="rId95" ref="C37"/>
    <hyperlink r:id="rId96" ref="D37"/>
    <hyperlink r:id="rId97" ref="A38"/>
    <hyperlink r:id="rId98" ref="C38"/>
    <hyperlink r:id="rId99" ref="D38"/>
    <hyperlink r:id="rId100" ref="A39"/>
    <hyperlink r:id="rId101" ref="C39"/>
    <hyperlink r:id="rId102" ref="D39"/>
    <hyperlink r:id="rId103" ref="A40"/>
    <hyperlink r:id="rId104" ref="C40"/>
    <hyperlink r:id="rId105" ref="D40"/>
    <hyperlink r:id="rId106" ref="A41"/>
    <hyperlink r:id="rId107" ref="C41"/>
    <hyperlink r:id="rId108" ref="D41"/>
    <hyperlink r:id="rId109" ref="A42"/>
    <hyperlink r:id="rId110" ref="C42"/>
    <hyperlink r:id="rId111" ref="D42"/>
    <hyperlink r:id="rId112" ref="A43"/>
    <hyperlink r:id="rId113" ref="C43"/>
    <hyperlink r:id="rId114" ref="D43"/>
    <hyperlink r:id="rId115" ref="A44"/>
    <hyperlink r:id="rId116" ref="C44"/>
    <hyperlink r:id="rId117" ref="D44"/>
    <hyperlink r:id="rId118" ref="A45"/>
    <hyperlink r:id="rId119" ref="C45"/>
    <hyperlink r:id="rId120" ref="D45"/>
    <hyperlink r:id="rId121" ref="A46"/>
    <hyperlink r:id="rId122" ref="C46"/>
    <hyperlink r:id="rId123" ref="D46"/>
    <hyperlink r:id="rId124" ref="A47"/>
    <hyperlink r:id="rId125" ref="C47"/>
    <hyperlink r:id="rId126" ref="D47"/>
    <hyperlink r:id="rId127" ref="A48"/>
    <hyperlink r:id="rId128" ref="C48"/>
    <hyperlink r:id="rId129" ref="D48"/>
    <hyperlink r:id="rId130" ref="A49"/>
    <hyperlink r:id="rId131" ref="C49"/>
    <hyperlink r:id="rId132" ref="D49"/>
    <hyperlink r:id="rId133" ref="A50"/>
    <hyperlink r:id="rId134" ref="C50"/>
    <hyperlink r:id="rId135" ref="D50"/>
    <hyperlink r:id="rId136" ref="A51"/>
    <hyperlink r:id="rId137" ref="C51"/>
    <hyperlink r:id="rId138" ref="D51"/>
    <hyperlink r:id="rId139" ref="A52"/>
    <hyperlink r:id="rId140" ref="C52"/>
    <hyperlink r:id="rId141" ref="D52"/>
    <hyperlink r:id="rId142" ref="A53"/>
    <hyperlink r:id="rId143" ref="C53"/>
    <hyperlink r:id="rId144" ref="D53"/>
    <hyperlink r:id="rId145" ref="A54"/>
    <hyperlink r:id="rId146" ref="C54"/>
    <hyperlink r:id="rId147" ref="D54"/>
    <hyperlink r:id="rId148" ref="A55"/>
    <hyperlink r:id="rId149" ref="C55"/>
    <hyperlink r:id="rId150" ref="D55"/>
    <hyperlink r:id="rId151" ref="A56"/>
    <hyperlink r:id="rId152" ref="C56"/>
    <hyperlink r:id="rId153" ref="D56"/>
    <hyperlink r:id="rId154" ref="A57"/>
    <hyperlink r:id="rId155" ref="C57"/>
    <hyperlink r:id="rId156" ref="D57"/>
    <hyperlink r:id="rId157" ref="A58"/>
    <hyperlink r:id="rId158" ref="C58"/>
    <hyperlink r:id="rId159" ref="D58"/>
    <hyperlink r:id="rId160" ref="A59"/>
    <hyperlink r:id="rId161" ref="C59"/>
    <hyperlink r:id="rId162" ref="D59"/>
    <hyperlink r:id="rId163" ref="A60"/>
    <hyperlink r:id="rId164" ref="C60"/>
    <hyperlink r:id="rId165" ref="D60"/>
    <hyperlink r:id="rId166" ref="A61"/>
    <hyperlink r:id="rId167" ref="C61"/>
    <hyperlink r:id="rId168" ref="D61"/>
    <hyperlink r:id="rId169" ref="A62"/>
    <hyperlink r:id="rId170" ref="C62"/>
    <hyperlink r:id="rId171" ref="D62"/>
    <hyperlink r:id="rId172" ref="A63"/>
    <hyperlink r:id="rId173" ref="C63"/>
    <hyperlink r:id="rId174" ref="D63"/>
    <hyperlink r:id="rId175" ref="A64"/>
    <hyperlink r:id="rId176" ref="C64"/>
    <hyperlink r:id="rId177" ref="D64"/>
    <hyperlink r:id="rId178" ref="A65"/>
    <hyperlink r:id="rId179" ref="C65"/>
    <hyperlink r:id="rId180" ref="D65"/>
    <hyperlink r:id="rId181" ref="A66"/>
    <hyperlink r:id="rId182" ref="C66"/>
    <hyperlink r:id="rId183" ref="D66"/>
    <hyperlink r:id="rId184" ref="A67"/>
    <hyperlink r:id="rId185" ref="C67"/>
    <hyperlink r:id="rId186" ref="D67"/>
    <hyperlink r:id="rId187" ref="A68"/>
    <hyperlink r:id="rId188" ref="C68"/>
    <hyperlink r:id="rId189" ref="D68"/>
    <hyperlink r:id="rId190" ref="A69"/>
    <hyperlink r:id="rId191" ref="C69"/>
    <hyperlink r:id="rId192" ref="D69"/>
    <hyperlink r:id="rId193" ref="A70"/>
    <hyperlink r:id="rId194" ref="C70"/>
    <hyperlink r:id="rId195" ref="D70"/>
    <hyperlink r:id="rId196" ref="A71"/>
    <hyperlink r:id="rId197" ref="C71"/>
    <hyperlink r:id="rId198" ref="D71"/>
    <hyperlink r:id="rId199" ref="A72"/>
    <hyperlink r:id="rId200" ref="C72"/>
    <hyperlink r:id="rId201" ref="D72"/>
    <hyperlink r:id="rId202" ref="A73"/>
    <hyperlink r:id="rId203" ref="C73"/>
    <hyperlink r:id="rId204" ref="D73"/>
    <hyperlink r:id="rId205" ref="A74"/>
    <hyperlink r:id="rId206" ref="C74"/>
    <hyperlink r:id="rId207" ref="D74"/>
    <hyperlink r:id="rId208" ref="A75"/>
    <hyperlink r:id="rId209" ref="C75"/>
    <hyperlink r:id="rId210" ref="D75"/>
    <hyperlink r:id="rId211" ref="A76"/>
    <hyperlink r:id="rId212" ref="C76"/>
    <hyperlink r:id="rId213" ref="D76"/>
    <hyperlink r:id="rId214" ref="A77"/>
    <hyperlink r:id="rId215" ref="C77"/>
    <hyperlink r:id="rId216" ref="D77"/>
    <hyperlink r:id="rId217" ref="A78"/>
    <hyperlink r:id="rId218" ref="C78"/>
    <hyperlink r:id="rId219" ref="D78"/>
    <hyperlink r:id="rId220" ref="A79"/>
    <hyperlink r:id="rId221" ref="C79"/>
    <hyperlink r:id="rId222" ref="D79"/>
    <hyperlink r:id="rId223" ref="A80"/>
    <hyperlink r:id="rId224" ref="C80"/>
    <hyperlink r:id="rId225" ref="D80"/>
    <hyperlink r:id="rId226" ref="A81"/>
    <hyperlink r:id="rId227" ref="C81"/>
    <hyperlink r:id="rId228" ref="D81"/>
    <hyperlink r:id="rId229" ref="A82"/>
    <hyperlink r:id="rId230" ref="C82"/>
    <hyperlink r:id="rId231" ref="D82"/>
    <hyperlink r:id="rId232" ref="A83"/>
    <hyperlink r:id="rId233" ref="C83"/>
    <hyperlink r:id="rId234" ref="D83"/>
    <hyperlink r:id="rId235" ref="A84"/>
    <hyperlink r:id="rId236" ref="C84"/>
    <hyperlink r:id="rId237" ref="D84"/>
    <hyperlink r:id="rId238" ref="A85"/>
    <hyperlink r:id="rId239" ref="C85"/>
    <hyperlink r:id="rId240" ref="D85"/>
    <hyperlink r:id="rId241" ref="A86"/>
    <hyperlink r:id="rId242" ref="C86"/>
    <hyperlink r:id="rId243" ref="D86"/>
    <hyperlink r:id="rId244" ref="A87"/>
    <hyperlink r:id="rId245" ref="C87"/>
    <hyperlink r:id="rId246" ref="D87"/>
    <hyperlink r:id="rId247" ref="A88"/>
    <hyperlink r:id="rId248" ref="C88"/>
    <hyperlink r:id="rId249" ref="D88"/>
    <hyperlink r:id="rId250" ref="A89"/>
    <hyperlink r:id="rId251" ref="C89"/>
    <hyperlink r:id="rId252" ref="D89"/>
    <hyperlink r:id="rId253" ref="A90"/>
    <hyperlink r:id="rId254" ref="C90"/>
    <hyperlink r:id="rId255" ref="D90"/>
    <hyperlink r:id="rId256" ref="A91"/>
    <hyperlink r:id="rId257" ref="C91"/>
    <hyperlink r:id="rId258" ref="D91"/>
    <hyperlink r:id="rId259" ref="A92"/>
    <hyperlink r:id="rId260" ref="C92"/>
    <hyperlink r:id="rId261" ref="D92"/>
    <hyperlink r:id="rId262" ref="A93"/>
    <hyperlink r:id="rId263" ref="C93"/>
    <hyperlink r:id="rId264" ref="D93"/>
    <hyperlink r:id="rId265" ref="A94"/>
    <hyperlink r:id="rId266" ref="C94"/>
    <hyperlink r:id="rId267" ref="D94"/>
    <hyperlink r:id="rId268" ref="A95"/>
    <hyperlink r:id="rId269" ref="C95"/>
    <hyperlink r:id="rId270" ref="D95"/>
    <hyperlink r:id="rId271" ref="A96"/>
    <hyperlink r:id="rId272" ref="C96"/>
    <hyperlink r:id="rId273" ref="D96"/>
  </hyperlinks>
  <drawing r:id="rId274"/>
</worksheet>
</file>