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64cd8e47268d54ef/Documentos/DUOC UC/2024 02/PTY4614/DOCUMENTOS FASE2/005D G6/"/>
    </mc:Choice>
  </mc:AlternateContent>
  <xr:revisionPtr revIDLastSave="14" documentId="8_{981BEAD7-A21F-4529-B679-8A8CC5A3388E}" xr6:coauthVersionLast="47" xr6:coauthVersionMax="47" xr10:uidLastSave="{75153A63-B217-4E44-9BA8-1B49D3E9BF34}"/>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E14" i="1" l="1"/>
  <c r="E15" i="1"/>
  <c r="D16" i="1"/>
  <c r="E16" i="1" s="1"/>
  <c r="E17" i="1"/>
  <c r="D18" i="1"/>
  <c r="E18" i="1" s="1"/>
  <c r="D19" i="1"/>
  <c r="E19" i="1" s="1"/>
  <c r="F20" i="1"/>
  <c r="G20" i="1" s="1"/>
  <c r="G17" i="1" l="1"/>
  <c r="H17" i="1"/>
  <c r="I17" i="1" s="1"/>
  <c r="J17" i="1"/>
  <c r="K17" i="1" s="1"/>
  <c r="J20" i="1"/>
  <c r="K20" i="1" s="1"/>
  <c r="I20" i="1"/>
  <c r="E20" i="1"/>
  <c r="J19" i="1"/>
  <c r="K19" i="1" s="1"/>
  <c r="H19" i="1"/>
  <c r="I19" i="1" s="1"/>
  <c r="F19" i="1"/>
  <c r="G19" i="1" s="1"/>
  <c r="J18" i="1"/>
  <c r="K18" i="1" s="1"/>
  <c r="H18" i="1"/>
  <c r="I18" i="1" s="1"/>
  <c r="F18" i="1"/>
  <c r="G18" i="1" s="1"/>
  <c r="J16" i="1"/>
  <c r="K16" i="1" s="1"/>
  <c r="H16" i="1"/>
  <c r="I16" i="1" s="1"/>
  <c r="F16" i="1"/>
  <c r="G16" i="1" s="1"/>
  <c r="J15" i="1"/>
  <c r="K15" i="1" s="1"/>
  <c r="H15" i="1"/>
  <c r="I15" i="1" s="1"/>
  <c r="G15" i="1"/>
  <c r="J14" i="1"/>
  <c r="H14" i="1"/>
  <c r="I14" i="1" s="1"/>
  <c r="G14" i="1"/>
  <c r="E21" i="1" l="1"/>
  <c r="G21" i="1"/>
  <c r="I21" i="1"/>
  <c r="K14" i="1"/>
  <c r="K21" i="1" l="1"/>
  <c r="C21" i="1" s="1"/>
  <c r="C22" i="1" s="1"/>
  <c r="C7" i="1" s="1"/>
  <c r="C6" i="1" l="1"/>
  <c r="C5" i="1"/>
  <c r="C4" i="1"/>
</calcChain>
</file>

<file path=xl/sharedStrings.xml><?xml version="1.0" encoding="utf-8"?>
<sst xmlns="http://schemas.openxmlformats.org/spreadsheetml/2006/main" count="89" uniqueCount="68">
  <si>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</si>
  <si>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</si>
  <si>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</si>
  <si>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</si>
  <si>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</si>
  <si>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</si>
  <si>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</si>
  <si>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</si>
  <si>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</si>
  <si>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</si>
  <si>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</si>
  <si>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</si>
  <si>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</si>
  <si>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</si>
  <si>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</si>
  <si>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</si>
  <si>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</si>
  <si>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</si>
  <si>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</si>
  <si>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</si>
  <si>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</si>
  <si>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</si>
  <si>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</si>
  <si>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</si>
  <si>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</si>
  <si>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</si>
  <si>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</si>
  <si>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</si>
  <si>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</si>
  <si>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</si>
  <si>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</si>
  <si>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</si>
  <si>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</si>
  <si>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</si>
  <si>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</si>
  <si>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</si>
  <si>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</si>
  <si>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</si>
  <si>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</si>
  <si>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</si>
  <si>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</si>
  <si>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</si>
  <si>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</si>
  <si>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</si>
  <si>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</si>
  <si>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</si>
  <si>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</si>
  <si>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</si>
  <si>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</si>
  <si>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</si>
  <si>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</si>
  <si>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</si>
  <si>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</si>
  <si>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</si>
  <si>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</si>
  <si>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</si>
  <si>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</si>
  <si>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</si>
  <si>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</si>
  <si>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</si>
  <si>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</si>
  <si>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</si>
  <si>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</si>
  <si>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DANIEL BELMAR</t>
  </si>
  <si>
    <t>VICENTE VARGAS</t>
  </si>
  <si>
    <t>JOAQUIN MORA</t>
  </si>
  <si>
    <t>ALVARO SALINAS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</si>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</sst>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0" fillId="0" borderId="0" xfId="0" applyFill="1" applyBorder="1" applyAlignment="1">
      <alignment horizontal="right" vertical="center"/>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H21" sqref="H21"/>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5.3</v>
      </c>
      <c r="G4" s="1"/>
    </row>
    <row r="5" spans="1:11" ht="14.4" x14ac:dyDescent="0.3">
      <c r="A5" s="4">
        <v>2</v>
      </c>
      <c r="B5" s="25" t="s">
        <v>64</v>
      </c>
      <c r="C5" s="5">
        <f>EVALUACION2!$C$22</f>
        <v>5.3</v>
      </c>
      <c r="G5" s="1"/>
    </row>
    <row r="6" spans="1:11" ht="14.4" x14ac:dyDescent="0.3">
      <c r="A6" s="4">
        <v>3</v>
      </c>
      <c r="B6" s="25" t="s">
        <v>65</v>
      </c>
      <c r="C6" s="5">
        <f>EVALUACION2!$C$22</f>
        <v>5.3</v>
      </c>
      <c r="G6" s="1"/>
    </row>
    <row r="7" spans="1:11" ht="15" customHeight="1" x14ac:dyDescent="0.3">
      <c r="A7" s="59">
        <v>4</v>
      </c>
      <c r="B7" s="25" t="s">
        <v>66</v>
      </c>
      <c r="C7" s="5">
        <f>EVALUACION2!$C$22</f>
        <v>5.3</v>
      </c>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c r="E14" s="15" t="str">
        <f>IF(D14="X",100*0.1,"")</f>
        <v/>
      </c>
      <c r="F14" s="15" t="s">
        <v>67</v>
      </c>
      <c r="G14" s="15">
        <f>IF(F14="X",60*0.1,"")</f>
        <v>6</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
        <v>67</v>
      </c>
      <c r="G15" s="15">
        <f>IF(F15="X",60*0.25,"")</f>
        <v>15</v>
      </c>
      <c r="H15" s="15" t="str">
        <f t="shared" si="2"/>
        <v/>
      </c>
      <c r="I15" s="15" t="str">
        <f>IF(H15="X",30*0.25,"")</f>
        <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c r="E17" s="15" t="str">
        <f>IF(D17="X",100*0.05,"")</f>
        <v/>
      </c>
      <c r="F17" s="15" t="s">
        <v>67</v>
      </c>
      <c r="G17" s="15">
        <f>IF(F17="X",60*0.05,"")</f>
        <v>3</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c r="E20" s="15" t="str">
        <f>IF(D20="X",100*0.1,"")</f>
        <v/>
      </c>
      <c r="F20" s="15" t="str">
        <f>IF($C20=L,"X","")</f>
        <v/>
      </c>
      <c r="G20" s="15" t="str">
        <f>IF(F20="X",60*0.1,"")</f>
        <v/>
      </c>
      <c r="H20" s="15" t="s">
        <v>67</v>
      </c>
      <c r="I20" s="15">
        <f>IF(H20="X",30*0.1,"")</f>
        <v>3</v>
      </c>
      <c r="J20" s="15" t="str">
        <f>IF($C20=NL,"X","")</f>
        <v/>
      </c>
      <c r="K20" s="15" t="str">
        <f t="shared" si="5"/>
        <v/>
      </c>
    </row>
    <row r="21" spans="1:11" ht="15.75" customHeight="1" outlineLevel="1" x14ac:dyDescent="0.35">
      <c r="A21" s="41"/>
      <c r="B21" s="27" t="s">
        <v>4</v>
      </c>
      <c r="C21" s="31">
        <f>E21+G21+I21+K21</f>
        <v>77</v>
      </c>
      <c r="D21" s="16"/>
      <c r="E21" s="16">
        <f>SUM(E13:E20)</f>
        <v>50</v>
      </c>
      <c r="F21" s="16"/>
      <c r="G21" s="16">
        <f>SUM(G13:G20)</f>
        <v>24</v>
      </c>
      <c r="H21" s="16"/>
      <c r="I21" s="16">
        <f>SUM(I13:I20)</f>
        <v>3</v>
      </c>
      <c r="J21" s="16"/>
      <c r="K21" s="16">
        <f>SUM(K13:K20)</f>
        <v>0</v>
      </c>
    </row>
    <row r="22" spans="1:11" ht="15.75" customHeight="1" outlineLevel="1" x14ac:dyDescent="0.35">
      <c r="A22" s="43"/>
      <c r="B22" s="30" t="s">
        <v>13</v>
      </c>
      <c r="C22" s="17">
        <f>VLOOKUP(C21,ESCALA_IEP!A2:B202,2,FALSE)</f>
        <v>5.3</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2024-10-22T01:00:15Z</dcterms:modified>
</cp:coreProperties>
</file>