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DanielCarvalho-PhD\Algorithm\Test results\"/>
    </mc:Choice>
  </mc:AlternateContent>
  <bookViews>
    <workbookView xWindow="0" yWindow="0" windowWidth="20490" windowHeight="79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9" i="1"/>
  <c r="D14" i="1"/>
  <c r="D19" i="1"/>
  <c r="E19" i="1"/>
  <c r="E14" i="1"/>
  <c r="E9" i="1"/>
  <c r="E4" i="1"/>
  <c r="B20" i="1" l="1"/>
  <c r="B15" i="1"/>
  <c r="B10" i="1"/>
  <c r="B5" i="1"/>
  <c r="C20" i="1"/>
  <c r="C15" i="1"/>
  <c r="C10" i="1"/>
  <c r="C5" i="1"/>
  <c r="E5" i="1"/>
  <c r="D5" i="1"/>
  <c r="D10" i="1"/>
  <c r="D15" i="1"/>
  <c r="D20" i="1"/>
  <c r="E10" i="1" l="1"/>
  <c r="E15" i="1"/>
  <c r="E20" i="1"/>
</calcChain>
</file>

<file path=xl/sharedStrings.xml><?xml version="1.0" encoding="utf-8"?>
<sst xmlns="http://schemas.openxmlformats.org/spreadsheetml/2006/main" count="12" uniqueCount="8">
  <si>
    <t>Reusing</t>
  </si>
  <si>
    <t>Rewriting</t>
  </si>
  <si>
    <t>Query including 3 abstract</t>
  </si>
  <si>
    <t>Query including 2 abstract</t>
  </si>
  <si>
    <t>Query including 5 abstract</t>
  </si>
  <si>
    <t>Query including 4 abstract</t>
  </si>
  <si>
    <t xml:space="preserve">Reusing </t>
  </si>
  <si>
    <t xml:space="preserve">Rewriting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</si>
</sst>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Performance evaluation</a:t>
            </a:r>
            <a:endParaRPr lang="fr-FR" baseline="0"/>
          </a:p>
          <a:p>
            <a:pPr>
              <a:defRPr/>
            </a:pPr>
            <a:r>
              <a:rPr lang="fr-FR" sz="1100" baseline="0"/>
              <a:t>Queries with 2 abstract services</a:t>
            </a:r>
            <a:endParaRPr lang="fr-FR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Plan1!$A$4</c:f>
              <c:strCache>
                <c:ptCount val="1"/>
                <c:pt idx="0">
                  <c:v>Reusing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Plan1!$B$3:$E$3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Plan1!$B$4:$E$4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Rewriting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Plan1!$B$3:$E$3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Plan1!$B$5:$E$5</c:f>
              <c:numCache>
                <c:formatCode>General</c:formatCode>
                <c:ptCount val="4"/>
                <c:pt idx="0">
                  <c:v>0.32</c:v>
                </c:pt>
                <c:pt idx="1">
                  <c:v>0.35</c:v>
                </c:pt>
                <c:pt idx="2">
                  <c:v>0.34699999999999998</c:v>
                </c:pt>
                <c:pt idx="3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500944"/>
        <c:axId val="768500384"/>
      </c:barChart>
      <c:catAx>
        <c:axId val="7685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</a:t>
                </a:r>
                <a:r>
                  <a:rPr lang="fr-FR" baseline="0"/>
                  <a:t> matchings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8500384"/>
        <c:crosses val="autoZero"/>
        <c:auto val="1"/>
        <c:lblAlgn val="ctr"/>
        <c:lblOffset val="100"/>
        <c:noMultiLvlLbl val="0"/>
      </c:catAx>
      <c:valAx>
        <c:axId val="7685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85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Performance evaluation</a:t>
            </a:r>
            <a:endParaRPr lang="fr-FR">
              <a:effectLst/>
            </a:endParaRPr>
          </a:p>
          <a:p>
            <a:pPr>
              <a:defRPr/>
            </a:pPr>
            <a:r>
              <a:rPr lang="fr-FR" sz="1100" b="0" i="0" baseline="0">
                <a:effectLst/>
              </a:rPr>
              <a:t>Queries with 3 abstract services</a:t>
            </a:r>
            <a:endParaRPr lang="fr-FR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Plan1!$A$9</c:f>
              <c:strCache>
                <c:ptCount val="1"/>
                <c:pt idx="0">
                  <c:v>Reusing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Plan1!$B$8:$E$8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Plan1!$B$9:$E$9</c:f>
              <c:numCache>
                <c:formatCode>General</c:formatCode>
                <c:ptCount val="4"/>
                <c:pt idx="0">
                  <c:v>0.02</c:v>
                </c:pt>
                <c:pt idx="1">
                  <c:v>2.8000000000000001E-2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</c:ser>
        <c:ser>
          <c:idx val="1"/>
          <c:order val="1"/>
          <c:tx>
            <c:strRef>
              <c:f>Plan1!$A$10</c:f>
              <c:strCache>
                <c:ptCount val="1"/>
                <c:pt idx="0">
                  <c:v>Rewriting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Plan1!$B$8:$E$8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Plan1!$B$10:$E$10</c:f>
              <c:numCache>
                <c:formatCode>General</c:formatCode>
                <c:ptCount val="4"/>
                <c:pt idx="0">
                  <c:v>0.32</c:v>
                </c:pt>
                <c:pt idx="1">
                  <c:v>0.42</c:v>
                </c:pt>
                <c:pt idx="2">
                  <c:v>4.298</c:v>
                </c:pt>
                <c:pt idx="3">
                  <c:v>8.7219999999999995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739488"/>
        <c:axId val="763738928"/>
      </c:barChart>
      <c:catAx>
        <c:axId val="76373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matchings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738928"/>
        <c:crosses val="autoZero"/>
        <c:auto val="1"/>
        <c:lblAlgn val="ctr"/>
        <c:lblOffset val="100"/>
        <c:noMultiLvlLbl val="0"/>
      </c:catAx>
      <c:valAx>
        <c:axId val="7637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7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Performance evaluation</a:t>
            </a:r>
            <a:endParaRPr lang="fr-FR">
              <a:effectLst/>
            </a:endParaRPr>
          </a:p>
          <a:p>
            <a:pPr>
              <a:defRPr/>
            </a:pPr>
            <a:r>
              <a:rPr lang="fr-FR" sz="1100" b="0" i="0" baseline="0">
                <a:effectLst/>
              </a:rPr>
              <a:t>Queries with 4 abstract services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Plan1!$A$14</c:f>
              <c:strCache>
                <c:ptCount val="1"/>
                <c:pt idx="0">
                  <c:v>Reusing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Plan1!$B$13:$E$13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Plan1!$B$14:$E$14</c:f>
              <c:numCache>
                <c:formatCode>General</c:formatCode>
                <c:ptCount val="4"/>
                <c:pt idx="0">
                  <c:v>0.02</c:v>
                </c:pt>
                <c:pt idx="1">
                  <c:v>3.1E-2</c:v>
                </c:pt>
                <c:pt idx="2">
                  <c:v>0.04</c:v>
                </c:pt>
                <c:pt idx="3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Plan1!$A$15</c:f>
              <c:strCache>
                <c:ptCount val="1"/>
                <c:pt idx="0">
                  <c:v>Rewriting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Plan1!$B$13:$E$13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Plan1!$B$15:$E$15</c:f>
              <c:numCache>
                <c:formatCode>General</c:formatCode>
                <c:ptCount val="4"/>
                <c:pt idx="0">
                  <c:v>1.83</c:v>
                </c:pt>
                <c:pt idx="1">
                  <c:v>22.931999999999999</c:v>
                </c:pt>
                <c:pt idx="2">
                  <c:v>46.085000000000001</c:v>
                </c:pt>
                <c:pt idx="3">
                  <c:v>726.53700000000003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083232"/>
        <c:axId val="654306064"/>
      </c:barChart>
      <c:catAx>
        <c:axId val="65108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matchings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306064"/>
        <c:crosses val="autoZero"/>
        <c:auto val="1"/>
        <c:lblAlgn val="ctr"/>
        <c:lblOffset val="100"/>
        <c:noMultiLvlLbl val="0"/>
      </c:catAx>
      <c:valAx>
        <c:axId val="6543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0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Performance evaluation</a:t>
            </a:r>
            <a:endParaRPr lang="fr-FR">
              <a:effectLst/>
            </a:endParaRPr>
          </a:p>
          <a:p>
            <a:pPr>
              <a:defRPr/>
            </a:pPr>
            <a:r>
              <a:rPr lang="fr-FR" sz="1100" b="0" i="0" baseline="0">
                <a:effectLst/>
              </a:rPr>
              <a:t>Queries with 5 abstract services</a:t>
            </a:r>
            <a:endParaRPr lang="fr-F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Plan1!$A$19</c:f>
              <c:strCache>
                <c:ptCount val="1"/>
                <c:pt idx="0">
                  <c:v>Reusing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Plan1!$B$18:$E$18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Plan1!$B$19:$E$19</c:f>
              <c:numCache>
                <c:formatCode>General</c:formatCode>
                <c:ptCount val="4"/>
                <c:pt idx="0">
                  <c:v>0.02</c:v>
                </c:pt>
                <c:pt idx="1">
                  <c:v>3.5000000000000003E-2</c:v>
                </c:pt>
                <c:pt idx="2">
                  <c:v>0.04</c:v>
                </c:pt>
                <c:pt idx="3">
                  <c:v>4.4999999999999998E-2</c:v>
                </c:pt>
              </c:numCache>
            </c:numRef>
          </c:val>
        </c:ser>
        <c:ser>
          <c:idx val="1"/>
          <c:order val="1"/>
          <c:tx>
            <c:strRef>
              <c:f>Plan1!$A$20</c:f>
              <c:strCache>
                <c:ptCount val="1"/>
                <c:pt idx="0">
                  <c:v>Rewriting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Plan1!$B$18:$E$18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cat>
          <c:val>
            <c:numRef>
              <c:f>Plan1!$B$20:$E$20</c:f>
              <c:numCache>
                <c:formatCode>General</c:formatCode>
                <c:ptCount val="4"/>
                <c:pt idx="0">
                  <c:v>11.5</c:v>
                </c:pt>
                <c:pt idx="1">
                  <c:v>276.42899999999997</c:v>
                </c:pt>
                <c:pt idx="2">
                  <c:v>2201.7469999999998</c:v>
                </c:pt>
                <c:pt idx="3">
                  <c:v>17346.91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671376"/>
        <c:axId val="765463584"/>
      </c:barChart>
      <c:catAx>
        <c:axId val="76167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matchings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463584"/>
        <c:crosses val="autoZero"/>
        <c:auto val="1"/>
        <c:lblAlgn val="ctr"/>
        <c:lblOffset val="100"/>
        <c:noMultiLvlLbl val="0"/>
      </c:catAx>
      <c:valAx>
        <c:axId val="7654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6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176212</xdr:rowOff>
    </xdr:from>
    <xdr:to>
      <xdr:col>12</xdr:col>
      <xdr:colOff>0</xdr:colOff>
      <xdr:row>15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0</xdr:row>
      <xdr:rowOff>185737</xdr:rowOff>
    </xdr:from>
    <xdr:to>
      <xdr:col>19</xdr:col>
      <xdr:colOff>447675</xdr:colOff>
      <xdr:row>15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15</xdr:row>
      <xdr:rowOff>176212</xdr:rowOff>
    </xdr:from>
    <xdr:to>
      <xdr:col>12</xdr:col>
      <xdr:colOff>0</xdr:colOff>
      <xdr:row>30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15</xdr:row>
      <xdr:rowOff>166687</xdr:rowOff>
    </xdr:from>
    <xdr:to>
      <xdr:col>19</xdr:col>
      <xdr:colOff>457200</xdr:colOff>
      <xdr:row>30</xdr:row>
      <xdr:rowOff>52387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tabSelected="1" topLeftCell="F12" workbookViewId="0">
      <selection activeCell="V27" sqref="V27"/>
    </sheetView>
  </sheetViews>
  <sheetFormatPr defaultRowHeight="15" x14ac:dyDescent="0.25"/>
  <cols>
    <col min="1" max="1" width="29.42578125" bestFit="1" customWidth="1"/>
    <col min="5" max="6" width="11.85546875" bestFit="1" customWidth="1"/>
    <col min="9" max="9" width="31.140625" bestFit="1" customWidth="1"/>
  </cols>
  <sheetData>
    <row r="2" spans="1:13" x14ac:dyDescent="0.25">
      <c r="A2" s="1" t="s">
        <v>3</v>
      </c>
      <c r="B2" s="1"/>
      <c r="C2" s="1"/>
      <c r="D2" s="1"/>
      <c r="E2" s="1"/>
      <c r="F2" s="1"/>
    </row>
    <row r="3" spans="1:13" x14ac:dyDescent="0.25">
      <c r="A3" s="2"/>
      <c r="B3" s="2">
        <v>100</v>
      </c>
      <c r="C3" s="2">
        <v>200</v>
      </c>
      <c r="D3" s="2">
        <v>300</v>
      </c>
      <c r="E3" s="2">
        <v>500</v>
      </c>
    </row>
    <row r="4" spans="1:13" x14ac:dyDescent="0.25">
      <c r="A4" s="2" t="s">
        <v>6</v>
      </c>
      <c r="B4" s="2">
        <v>1.4999999999999999E-2</v>
      </c>
      <c r="C4" s="2">
        <v>1.4999999999999999E-2</v>
      </c>
      <c r="D4" s="2">
        <f>20/1000</f>
        <v>0.02</v>
      </c>
      <c r="E4" s="2">
        <f>20/1000</f>
        <v>0.02</v>
      </c>
      <c r="I4" s="2"/>
      <c r="J4" s="2"/>
      <c r="K4" s="2"/>
      <c r="L4" s="2"/>
      <c r="M4" s="2"/>
    </row>
    <row r="5" spans="1:13" x14ac:dyDescent="0.25">
      <c r="A5" s="2" t="s">
        <v>7</v>
      </c>
      <c r="B5" s="2">
        <f>320/1000</f>
        <v>0.32</v>
      </c>
      <c r="C5" s="2">
        <f>350/1000</f>
        <v>0.35</v>
      </c>
      <c r="D5" s="2">
        <f>347/1000</f>
        <v>0.34699999999999998</v>
      </c>
      <c r="E5" s="2">
        <f>380/1000</f>
        <v>0.38</v>
      </c>
      <c r="I5" s="2"/>
      <c r="J5" s="2"/>
      <c r="K5" s="2"/>
      <c r="L5" s="2"/>
      <c r="M5" s="2"/>
    </row>
    <row r="6" spans="1:13" x14ac:dyDescent="0.25">
      <c r="I6" s="2"/>
      <c r="J6" s="2"/>
      <c r="K6" s="2"/>
      <c r="L6" s="2"/>
      <c r="M6" s="2"/>
    </row>
    <row r="7" spans="1:13" x14ac:dyDescent="0.25">
      <c r="A7" s="1" t="s">
        <v>2</v>
      </c>
      <c r="B7" s="1"/>
      <c r="C7" s="1"/>
      <c r="D7" s="1"/>
      <c r="E7" s="1"/>
      <c r="F7" s="1"/>
      <c r="I7" s="2"/>
      <c r="J7" s="2"/>
      <c r="K7" s="2"/>
      <c r="L7" s="2"/>
      <c r="M7" s="2"/>
    </row>
    <row r="8" spans="1:13" x14ac:dyDescent="0.25">
      <c r="A8" s="2"/>
      <c r="B8" s="2">
        <v>100</v>
      </c>
      <c r="C8" s="2">
        <v>200</v>
      </c>
      <c r="D8" s="2">
        <v>300</v>
      </c>
      <c r="E8" s="2">
        <v>500</v>
      </c>
      <c r="I8" s="2"/>
      <c r="J8" s="2"/>
      <c r="K8" s="2"/>
      <c r="L8" s="2"/>
      <c r="M8" s="2"/>
    </row>
    <row r="9" spans="1:13" x14ac:dyDescent="0.25">
      <c r="A9" s="2" t="s">
        <v>0</v>
      </c>
      <c r="B9" s="2">
        <v>0.02</v>
      </c>
      <c r="C9" s="2">
        <v>2.8000000000000001E-2</v>
      </c>
      <c r="D9" s="2">
        <f>30/1000</f>
        <v>0.03</v>
      </c>
      <c r="E9" s="2">
        <f>30/1000</f>
        <v>0.03</v>
      </c>
      <c r="I9" s="2"/>
      <c r="J9" s="2"/>
      <c r="K9" s="2"/>
      <c r="L9" s="2"/>
      <c r="M9" s="2"/>
    </row>
    <row r="10" spans="1:13" x14ac:dyDescent="0.25">
      <c r="A10" s="2" t="s">
        <v>1</v>
      </c>
      <c r="B10" s="2">
        <f>320/1000</f>
        <v>0.32</v>
      </c>
      <c r="C10" s="2">
        <f>420/1000</f>
        <v>0.42</v>
      </c>
      <c r="D10" s="2">
        <f>4298/1000</f>
        <v>4.298</v>
      </c>
      <c r="E10" s="2">
        <f>8722/1000</f>
        <v>8.7219999999999995</v>
      </c>
      <c r="I10" s="2"/>
      <c r="J10" s="2"/>
      <c r="K10" s="2"/>
      <c r="L10" s="2"/>
      <c r="M10" s="2"/>
    </row>
    <row r="11" spans="1:13" x14ac:dyDescent="0.25">
      <c r="I11" s="2"/>
      <c r="J11" s="2"/>
      <c r="K11" s="2"/>
      <c r="L11" s="2"/>
      <c r="M11" s="2"/>
    </row>
    <row r="12" spans="1:13" x14ac:dyDescent="0.25">
      <c r="A12" s="1" t="s">
        <v>5</v>
      </c>
      <c r="B12" s="1"/>
      <c r="C12" s="1"/>
      <c r="D12" s="1"/>
      <c r="E12" s="1"/>
      <c r="F12" s="1"/>
    </row>
    <row r="13" spans="1:13" x14ac:dyDescent="0.25">
      <c r="A13" s="2"/>
      <c r="B13" s="2">
        <v>100</v>
      </c>
      <c r="C13" s="2">
        <v>200</v>
      </c>
      <c r="D13" s="2">
        <v>300</v>
      </c>
      <c r="E13" s="2">
        <v>500</v>
      </c>
    </row>
    <row r="14" spans="1:13" x14ac:dyDescent="0.25">
      <c r="A14" s="2" t="s">
        <v>0</v>
      </c>
      <c r="B14" s="2">
        <v>0.02</v>
      </c>
      <c r="C14" s="2">
        <v>3.1E-2</v>
      </c>
      <c r="D14" s="2">
        <f>40/1000</f>
        <v>0.04</v>
      </c>
      <c r="E14" s="2">
        <f>40/1000</f>
        <v>0.04</v>
      </c>
    </row>
    <row r="15" spans="1:13" x14ac:dyDescent="0.25">
      <c r="A15" s="2" t="s">
        <v>1</v>
      </c>
      <c r="B15" s="2">
        <f>1830/1000</f>
        <v>1.83</v>
      </c>
      <c r="C15" s="2">
        <f>22932/1000</f>
        <v>22.931999999999999</v>
      </c>
      <c r="D15" s="2">
        <f>46085/1000</f>
        <v>46.085000000000001</v>
      </c>
      <c r="E15" s="2">
        <f>726537/1000</f>
        <v>726.53700000000003</v>
      </c>
    </row>
    <row r="17" spans="1:6" x14ac:dyDescent="0.25">
      <c r="A17" s="1" t="s">
        <v>4</v>
      </c>
      <c r="B17" s="1"/>
      <c r="C17" s="1"/>
      <c r="D17" s="1"/>
      <c r="E17" s="1"/>
      <c r="F17" s="1"/>
    </row>
    <row r="18" spans="1:6" x14ac:dyDescent="0.25">
      <c r="A18" s="2"/>
      <c r="B18" s="2">
        <v>100</v>
      </c>
      <c r="C18" s="2">
        <v>200</v>
      </c>
      <c r="D18" s="2">
        <v>300</v>
      </c>
      <c r="E18" s="2">
        <v>500</v>
      </c>
    </row>
    <row r="19" spans="1:6" x14ac:dyDescent="0.25">
      <c r="A19" s="2" t="s">
        <v>0</v>
      </c>
      <c r="B19" s="2">
        <v>0.02</v>
      </c>
      <c r="C19" s="2">
        <v>3.5000000000000003E-2</v>
      </c>
      <c r="D19" s="2">
        <f>40/1000</f>
        <v>0.04</v>
      </c>
      <c r="E19" s="2">
        <f>45/1000</f>
        <v>4.4999999999999998E-2</v>
      </c>
    </row>
    <row r="20" spans="1:6" x14ac:dyDescent="0.25">
      <c r="A20" s="2" t="s">
        <v>1</v>
      </c>
      <c r="B20" s="2">
        <f>11500/1000</f>
        <v>11.5</v>
      </c>
      <c r="C20" s="2">
        <f>276429/1000</f>
        <v>276.42899999999997</v>
      </c>
      <c r="D20" s="2">
        <f>2201747/1000</f>
        <v>2201.7469999999998</v>
      </c>
      <c r="E20" s="2">
        <f>17346910/1000</f>
        <v>17346.91</v>
      </c>
    </row>
  </sheetData>
  <mergeCells count="4">
    <mergeCell ref="A7:F7"/>
    <mergeCell ref="A2:F2"/>
    <mergeCell ref="A12:F12"/>
    <mergeCell ref="A17:F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2017-04-18T14:53:40Z</dcterms:created>
  <dcterms:modified xsi:type="dcterms:W3CDTF">2017-04-18T21:48:31Z</dcterms:modified>
</cp:coreProperties>
</file>