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uan Pablo Granda\Documents\Box Sync\Field season 2017\FCP\Data Fields Trials\"/>
    </mc:Choice>
  </mc:AlternateContent>
  <xr:revisionPtr revIDLastSave="0" documentId="13_ncr:1_{BCB41E81-06E5-4532-B93A-105A8592B49D}" xr6:coauthVersionLast="33" xr6:coauthVersionMax="33" xr10:uidLastSave="{00000000-0000-0000-0000-000000000000}"/>
  <bookViews>
    <workbookView xWindow="10176" yWindow="456" windowWidth="28800" windowHeight="16404" tabRatio="500" firstSheet="2" activeTab="3" xr2:uid="{00000000-000D-0000-FFFF-FFFF00000000}"/>
  </bookViews>
  <sheets>
    <sheet name="Stand" sheetId="6" r:id="rId1"/>
    <sheet name="stand and Disease rating1" sheetId="7" r:id="rId2"/>
    <sheet name="Disease rating 2" sheetId="9" r:id="rId3"/>
    <sheet name="Datos para analizar" sheetId="8" r:id="rId4"/>
    <sheet name="Datos para analizar genes" sheetId="10" r:id="rId5"/>
  </sheets>
  <definedNames>
    <definedName name="_xlnm._FilterDatabase" localSheetId="3" hidden="1">'Datos para analizar'!$A$1:$I$65</definedName>
    <definedName name="_xlnm._FilterDatabase" localSheetId="4" hidden="1">'Datos para analizar genes'!$A$1:$I$65</definedName>
    <definedName name="_xlnm._FilterDatabase" localSheetId="0" hidden="1">Stand!$B$1:$G$65</definedName>
  </definedNames>
  <calcPr calcId="179017" concurrentCalc="0"/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2" i="8"/>
  <c r="E3" i="7"/>
  <c r="L3" i="7"/>
  <c r="Q3" i="7"/>
  <c r="E4" i="7"/>
  <c r="L4" i="7"/>
  <c r="Q4" i="7"/>
  <c r="E5" i="7"/>
  <c r="L5" i="7"/>
  <c r="Q5" i="7"/>
  <c r="E6" i="7"/>
  <c r="L6" i="7"/>
  <c r="Q6" i="7"/>
  <c r="E7" i="7"/>
  <c r="L7" i="7"/>
  <c r="Q7" i="7"/>
  <c r="E8" i="7"/>
  <c r="L8" i="7"/>
  <c r="Q8" i="7"/>
  <c r="E9" i="7"/>
  <c r="L9" i="7"/>
  <c r="Q9" i="7"/>
  <c r="E10" i="7"/>
  <c r="L10" i="7"/>
  <c r="Q10" i="7"/>
  <c r="E11" i="7"/>
  <c r="L11" i="7"/>
  <c r="Q11" i="7"/>
  <c r="E12" i="7"/>
  <c r="L12" i="7"/>
  <c r="Q12" i="7"/>
  <c r="E13" i="7"/>
  <c r="L13" i="7"/>
  <c r="Q13" i="7"/>
  <c r="E14" i="7"/>
  <c r="L14" i="7"/>
  <c r="Q14" i="7"/>
  <c r="E15" i="7"/>
  <c r="L15" i="7"/>
  <c r="Q15" i="7"/>
  <c r="E16" i="7"/>
  <c r="L16" i="7"/>
  <c r="Q16" i="7"/>
  <c r="E17" i="7"/>
  <c r="L17" i="7"/>
  <c r="Q17" i="7"/>
  <c r="E18" i="7"/>
  <c r="L18" i="7"/>
  <c r="Q18" i="7"/>
  <c r="E19" i="7"/>
  <c r="L19" i="7"/>
  <c r="Q19" i="7"/>
  <c r="E20" i="7"/>
  <c r="L20" i="7"/>
  <c r="Q20" i="7"/>
  <c r="E21" i="7"/>
  <c r="L21" i="7"/>
  <c r="Q21" i="7"/>
  <c r="E22" i="7"/>
  <c r="L22" i="7"/>
  <c r="Q22" i="7"/>
  <c r="E23" i="7"/>
  <c r="L23" i="7"/>
  <c r="Q23" i="7"/>
  <c r="E24" i="7"/>
  <c r="L24" i="7"/>
  <c r="Q24" i="7"/>
  <c r="E25" i="7"/>
  <c r="L25" i="7"/>
  <c r="Q25" i="7"/>
  <c r="E26" i="7"/>
  <c r="L26" i="7"/>
  <c r="Q26" i="7"/>
  <c r="E27" i="7"/>
  <c r="L27" i="7"/>
  <c r="Q27" i="7"/>
  <c r="E28" i="7"/>
  <c r="L28" i="7"/>
  <c r="Q28" i="7"/>
  <c r="E29" i="7"/>
  <c r="L29" i="7"/>
  <c r="Q29" i="7"/>
  <c r="E30" i="7"/>
  <c r="L30" i="7"/>
  <c r="Q30" i="7"/>
  <c r="E31" i="7"/>
  <c r="L31" i="7"/>
  <c r="Q31" i="7"/>
  <c r="E32" i="7"/>
  <c r="L32" i="7"/>
  <c r="Q32" i="7"/>
  <c r="E33" i="7"/>
  <c r="L33" i="7"/>
  <c r="Q33" i="7"/>
  <c r="E34" i="7"/>
  <c r="L34" i="7"/>
  <c r="Q34" i="7"/>
  <c r="E35" i="7"/>
  <c r="L35" i="7"/>
  <c r="Q35" i="7"/>
  <c r="E36" i="7"/>
  <c r="L36" i="7"/>
  <c r="Q36" i="7"/>
  <c r="E37" i="7"/>
  <c r="L37" i="7"/>
  <c r="Q37" i="7"/>
  <c r="E38" i="7"/>
  <c r="L38" i="7"/>
  <c r="Q38" i="7"/>
  <c r="E39" i="7"/>
  <c r="L39" i="7"/>
  <c r="Q39" i="7"/>
  <c r="E40" i="7"/>
  <c r="L40" i="7"/>
  <c r="Q40" i="7"/>
  <c r="E41" i="7"/>
  <c r="L41" i="7"/>
  <c r="Q41" i="7"/>
  <c r="E42" i="7"/>
  <c r="L42" i="7"/>
  <c r="Q42" i="7"/>
  <c r="E43" i="7"/>
  <c r="L43" i="7"/>
  <c r="Q43" i="7"/>
  <c r="E44" i="7"/>
  <c r="L44" i="7"/>
  <c r="Q44" i="7"/>
  <c r="E45" i="7"/>
  <c r="L45" i="7"/>
  <c r="Q45" i="7"/>
  <c r="E46" i="7"/>
  <c r="L46" i="7"/>
  <c r="Q46" i="7"/>
  <c r="E47" i="7"/>
  <c r="L47" i="7"/>
  <c r="Q47" i="7"/>
  <c r="E48" i="7"/>
  <c r="L48" i="7"/>
  <c r="Q48" i="7"/>
  <c r="E49" i="7"/>
  <c r="L49" i="7"/>
  <c r="Q49" i="7"/>
  <c r="E50" i="7"/>
  <c r="L50" i="7"/>
  <c r="Q50" i="7"/>
  <c r="E51" i="7"/>
  <c r="L51" i="7"/>
  <c r="Q51" i="7"/>
  <c r="E52" i="7"/>
  <c r="L52" i="7"/>
  <c r="Q52" i="7"/>
  <c r="E53" i="7"/>
  <c r="L53" i="7"/>
  <c r="Q53" i="7"/>
  <c r="E54" i="7"/>
  <c r="L54" i="7"/>
  <c r="Q54" i="7"/>
  <c r="E55" i="7"/>
  <c r="L55" i="7"/>
  <c r="Q55" i="7"/>
  <c r="E56" i="7"/>
  <c r="L56" i="7"/>
  <c r="Q56" i="7"/>
  <c r="E57" i="7"/>
  <c r="L57" i="7"/>
  <c r="Q57" i="7"/>
  <c r="E58" i="7"/>
  <c r="L58" i="7"/>
  <c r="Q58" i="7"/>
  <c r="E59" i="7"/>
  <c r="L59" i="7"/>
  <c r="Q59" i="7"/>
  <c r="E60" i="7"/>
  <c r="L60" i="7"/>
  <c r="Q60" i="7"/>
  <c r="E61" i="7"/>
  <c r="L61" i="7"/>
  <c r="Q61" i="7"/>
  <c r="E62" i="7"/>
  <c r="L62" i="7"/>
  <c r="Q62" i="7"/>
  <c r="E63" i="7"/>
  <c r="L63" i="7"/>
  <c r="Q63" i="7"/>
  <c r="E64" i="7"/>
  <c r="L64" i="7"/>
  <c r="Q64" i="7"/>
  <c r="E65" i="7"/>
  <c r="L65" i="7"/>
  <c r="Q65" i="7"/>
  <c r="E2" i="7"/>
  <c r="L2" i="7"/>
  <c r="Q2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2" i="8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2" i="10"/>
  <c r="K2" i="6"/>
  <c r="K3" i="6"/>
  <c r="K5" i="6"/>
  <c r="K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3" i="6"/>
  <c r="G2" i="6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Q2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2" i="9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2" i="7"/>
  <c r="M6" i="7"/>
  <c r="M10" i="7"/>
  <c r="M14" i="7"/>
  <c r="M18" i="7"/>
  <c r="M22" i="7"/>
  <c r="M26" i="7"/>
  <c r="M30" i="7"/>
  <c r="M34" i="7"/>
  <c r="M38" i="7"/>
  <c r="M42" i="7"/>
  <c r="M46" i="7"/>
  <c r="M50" i="7"/>
  <c r="M54" i="7"/>
  <c r="M58" i="7"/>
  <c r="M62" i="7"/>
  <c r="M63" i="7"/>
  <c r="M59" i="7"/>
  <c r="M55" i="7"/>
  <c r="M51" i="7"/>
  <c r="M47" i="7"/>
  <c r="M43" i="7"/>
  <c r="M39" i="7"/>
  <c r="M35" i="7"/>
  <c r="M31" i="7"/>
  <c r="M27" i="7"/>
  <c r="M23" i="7"/>
  <c r="M19" i="7"/>
  <c r="M15" i="7"/>
  <c r="M11" i="7"/>
  <c r="M7" i="7"/>
  <c r="M3" i="7"/>
  <c r="M4" i="7"/>
  <c r="M8" i="7"/>
  <c r="M12" i="7"/>
  <c r="M16" i="7"/>
  <c r="M20" i="7"/>
  <c r="M24" i="7"/>
  <c r="M28" i="7"/>
  <c r="M32" i="7"/>
  <c r="M36" i="7"/>
  <c r="M40" i="7"/>
  <c r="M44" i="7"/>
  <c r="M48" i="7"/>
  <c r="M52" i="7"/>
  <c r="M56" i="7"/>
  <c r="M60" i="7"/>
  <c r="M64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M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Pablo Granda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Suma de todos incluido las enfermas y muertas</t>
        </r>
      </text>
    </comment>
  </commentList>
</comments>
</file>

<file path=xl/sharedStrings.xml><?xml version="1.0" encoding="utf-8"?>
<sst xmlns="http://schemas.openxmlformats.org/spreadsheetml/2006/main" count="841" uniqueCount="261">
  <si>
    <t>row_id</t>
  </si>
  <si>
    <t>17SR1001_006</t>
  </si>
  <si>
    <t>control</t>
  </si>
  <si>
    <t>17SR1001_007</t>
  </si>
  <si>
    <t>17SR1002_010</t>
  </si>
  <si>
    <t>intego</t>
  </si>
  <si>
    <t>17SR1002_011</t>
  </si>
  <si>
    <t>17SR1003_014</t>
  </si>
  <si>
    <t>17SR1003_015</t>
  </si>
  <si>
    <t>17SR1004_018</t>
  </si>
  <si>
    <t>17SR1004_019</t>
  </si>
  <si>
    <t>17SR1005_006</t>
  </si>
  <si>
    <t>17SR1005_007</t>
  </si>
  <si>
    <t>17SR1006_010</t>
  </si>
  <si>
    <t>17SR1006_011</t>
  </si>
  <si>
    <t>17SR1007_014</t>
  </si>
  <si>
    <t>17SR1007_015</t>
  </si>
  <si>
    <t>17SR1008_018</t>
  </si>
  <si>
    <t>17SR1008_019</t>
  </si>
  <si>
    <t>17SR1009_006</t>
  </si>
  <si>
    <t>17SR1009_007</t>
  </si>
  <si>
    <t>17SR1010_010</t>
  </si>
  <si>
    <t>17SR1010_011</t>
  </si>
  <si>
    <t>17SR1011_014</t>
  </si>
  <si>
    <t>17SR1011_015</t>
  </si>
  <si>
    <t>17SR1012_018</t>
  </si>
  <si>
    <t>17SR1012_019</t>
  </si>
  <si>
    <t>17SR1013_006</t>
  </si>
  <si>
    <t>17SR1013_007</t>
  </si>
  <si>
    <t>17SR1014_010</t>
  </si>
  <si>
    <t>17SR1014_011</t>
  </si>
  <si>
    <t>17SR1015_014</t>
  </si>
  <si>
    <t>17SR1015_015</t>
  </si>
  <si>
    <t>17SR1016_018</t>
  </si>
  <si>
    <t>17SR1016_019</t>
  </si>
  <si>
    <t>17SR1017_006</t>
  </si>
  <si>
    <t>17SR1017_007</t>
  </si>
  <si>
    <t>17SR1018_010</t>
  </si>
  <si>
    <t>17SR1018_011</t>
  </si>
  <si>
    <t>17SR1019_014</t>
  </si>
  <si>
    <t>17SR1019_015</t>
  </si>
  <si>
    <t>17SR1020_018</t>
  </si>
  <si>
    <t>17SR1020_019</t>
  </si>
  <si>
    <t>17SR1021_006</t>
  </si>
  <si>
    <t>17SR1021_007</t>
  </si>
  <si>
    <t>17SR1022_010</t>
  </si>
  <si>
    <t>17SR1022_011</t>
  </si>
  <si>
    <t>17SR1023_014</t>
  </si>
  <si>
    <t>17SR1023_015</t>
  </si>
  <si>
    <t>17SR1024_018</t>
  </si>
  <si>
    <t>17SR1024_019</t>
  </si>
  <si>
    <t>17SR1025_006</t>
  </si>
  <si>
    <t>17SR1025_007</t>
  </si>
  <si>
    <t>17SR1026_010</t>
  </si>
  <si>
    <t>17SR1026_011</t>
  </si>
  <si>
    <t>17SR1027_014</t>
  </si>
  <si>
    <t>17SR1027_015</t>
  </si>
  <si>
    <t>17SR1028_018</t>
  </si>
  <si>
    <t>17SR1028_019</t>
  </si>
  <si>
    <t>17SR1029_006</t>
  </si>
  <si>
    <t>17SR1029_007</t>
  </si>
  <si>
    <t>17SR1030_010</t>
  </si>
  <si>
    <t>17SR1030_011</t>
  </si>
  <si>
    <t>17SR1031_014</t>
  </si>
  <si>
    <t>17SR1031_015</t>
  </si>
  <si>
    <t>17SR1032_018</t>
  </si>
  <si>
    <t>17SR1032_019</t>
  </si>
  <si>
    <t>17SR1033_006</t>
  </si>
  <si>
    <t>17SR1033_007</t>
  </si>
  <si>
    <t>17SR1034_010</t>
  </si>
  <si>
    <t>17SR1034_011</t>
  </si>
  <si>
    <t>17SR1035_014</t>
  </si>
  <si>
    <t>17SR1035_015</t>
  </si>
  <si>
    <t>17SR1036_018</t>
  </si>
  <si>
    <t>17SR1036_019</t>
  </si>
  <si>
    <t>17SR1037_006</t>
  </si>
  <si>
    <t>17SR1037_007</t>
  </si>
  <si>
    <t>17SR1038_010</t>
  </si>
  <si>
    <t>17SR1038_011</t>
  </si>
  <si>
    <t>17SR1039_014</t>
  </si>
  <si>
    <t>17SR1039_015</t>
  </si>
  <si>
    <t>17SR1040_018</t>
  </si>
  <si>
    <t>17SR1040_019</t>
  </si>
  <si>
    <t>17SR1041_006</t>
  </si>
  <si>
    <t>17SR1041_007</t>
  </si>
  <si>
    <t>17SR1042_010</t>
  </si>
  <si>
    <t>17SR1042_011</t>
  </si>
  <si>
    <t>17SR1043_014</t>
  </si>
  <si>
    <t>17SR1043_015</t>
  </si>
  <si>
    <t>17SR1044_018</t>
  </si>
  <si>
    <t>17SR1044_019</t>
  </si>
  <si>
    <t>17SR1045_006</t>
  </si>
  <si>
    <t>17SR1045_007</t>
  </si>
  <si>
    <t>17SR1046_010</t>
  </si>
  <si>
    <t>17SR1046_011</t>
  </si>
  <si>
    <t>17SR1047_014</t>
  </si>
  <si>
    <t>17SR1047_015</t>
  </si>
  <si>
    <t>17SR1048_018</t>
  </si>
  <si>
    <t>17SR1048_019</t>
  </si>
  <si>
    <t>17SR1049_006</t>
  </si>
  <si>
    <t>17SR1049_007</t>
  </si>
  <si>
    <t>17SR1050_010</t>
  </si>
  <si>
    <t>17SR1050_011</t>
  </si>
  <si>
    <t>17SR1051_014</t>
  </si>
  <si>
    <t>17SR1051_015</t>
  </si>
  <si>
    <t>17SR1052_018</t>
  </si>
  <si>
    <t>17SR1052_019</t>
  </si>
  <si>
    <t>17SR1053_006</t>
  </si>
  <si>
    <t>17SR1053_007</t>
  </si>
  <si>
    <t>17SR1054_010</t>
  </si>
  <si>
    <t>17SR1054_011</t>
  </si>
  <si>
    <t>17SR1055_014</t>
  </si>
  <si>
    <t>17SR1055_015</t>
  </si>
  <si>
    <t>17SR1056_018</t>
  </si>
  <si>
    <t>17SR1056_019</t>
  </si>
  <si>
    <t>17SR1057_006</t>
  </si>
  <si>
    <t>17SR1057_007</t>
  </si>
  <si>
    <t>17SR1058_010</t>
  </si>
  <si>
    <t>17SR1058_011</t>
  </si>
  <si>
    <t>17SR1059_014</t>
  </si>
  <si>
    <t>17SR1059_015</t>
  </si>
  <si>
    <t>17SR1060_018</t>
  </si>
  <si>
    <t>17SR1060_019</t>
  </si>
  <si>
    <t>17SR1061_006</t>
  </si>
  <si>
    <t>17SR1061_007</t>
  </si>
  <si>
    <t>17SR1062_010</t>
  </si>
  <si>
    <t>17SR1062_011</t>
  </si>
  <si>
    <t>17SR1063_014</t>
  </si>
  <si>
    <t>17SR1063_015</t>
  </si>
  <si>
    <t>17SR1064_018</t>
  </si>
  <si>
    <t>17SR1064_019</t>
  </si>
  <si>
    <t>LD11-10069</t>
  </si>
  <si>
    <t>LD11-7311</t>
  </si>
  <si>
    <t>LD13-14071R2</t>
  </si>
  <si>
    <t>LD11-13802R2</t>
  </si>
  <si>
    <t>LD12-15156R1a</t>
  </si>
  <si>
    <t>LD12-8677</t>
  </si>
  <si>
    <t>LD10-10219</t>
  </si>
  <si>
    <t>LD07-3395bf</t>
  </si>
  <si>
    <t>block</t>
  </si>
  <si>
    <t>variety</t>
  </si>
  <si>
    <t>treatment</t>
  </si>
  <si>
    <t>plot_ name</t>
  </si>
  <si>
    <t>Stand1</t>
  </si>
  <si>
    <t>Stand2</t>
  </si>
  <si>
    <t>row1</t>
  </si>
  <si>
    <t>Row2</t>
  </si>
  <si>
    <t>sick 1</t>
  </si>
  <si>
    <t>sick2</t>
  </si>
  <si>
    <t>Phytoptora death</t>
  </si>
  <si>
    <t>Brow spot alive</t>
  </si>
  <si>
    <t>Rizotonia</t>
  </si>
  <si>
    <t>Total</t>
  </si>
  <si>
    <t>incidencia Phytoptora</t>
  </si>
  <si>
    <t>Stand</t>
  </si>
  <si>
    <t>incidencia Brow spot</t>
  </si>
  <si>
    <t>I Phy</t>
  </si>
  <si>
    <t>Plot Name</t>
  </si>
  <si>
    <t># Sick plants 1</t>
  </si>
  <si>
    <t>Phytophthora (1-5)</t>
  </si>
  <si>
    <t>cercospora</t>
  </si>
  <si>
    <t>BPMV</t>
  </si>
  <si>
    <t>Burn</t>
  </si>
  <si>
    <t xml:space="preserve"> Brow spot dow leafs</t>
  </si>
  <si>
    <t>Alfalfa Mosaic</t>
  </si>
  <si>
    <t>stand</t>
  </si>
  <si>
    <t>incidencia brow spot</t>
  </si>
  <si>
    <t>I Brow1</t>
  </si>
  <si>
    <t>I Brow2</t>
  </si>
  <si>
    <t>I cercospora</t>
  </si>
  <si>
    <t>IBPMV</t>
  </si>
  <si>
    <t>IAM</t>
  </si>
  <si>
    <t>Iburn</t>
  </si>
  <si>
    <t>17SR0001</t>
  </si>
  <si>
    <t>17SR0002</t>
  </si>
  <si>
    <t>17SR0003</t>
  </si>
  <si>
    <t>17SR0004</t>
  </si>
  <si>
    <t>17SR0005</t>
  </si>
  <si>
    <t>17SR0006</t>
  </si>
  <si>
    <t>17SR0007</t>
  </si>
  <si>
    <t>17SR0008</t>
  </si>
  <si>
    <t>17SR0009</t>
  </si>
  <si>
    <t>17SR0010</t>
  </si>
  <si>
    <t>17SR0011</t>
  </si>
  <si>
    <t>17SR0012</t>
  </si>
  <si>
    <t>17SR0013</t>
  </si>
  <si>
    <t>17SR0014</t>
  </si>
  <si>
    <t>17SR0015</t>
  </si>
  <si>
    <t>17SR0016</t>
  </si>
  <si>
    <t>17SR0017</t>
  </si>
  <si>
    <t>17SR0018</t>
  </si>
  <si>
    <t>17SR0019</t>
  </si>
  <si>
    <t>17SR0020</t>
  </si>
  <si>
    <t>17SR0021</t>
  </si>
  <si>
    <t>17SR0022</t>
  </si>
  <si>
    <t>17SR0023</t>
  </si>
  <si>
    <t>17SR0024</t>
  </si>
  <si>
    <t>17SR0025</t>
  </si>
  <si>
    <t>17SR0026</t>
  </si>
  <si>
    <t>17SR0027</t>
  </si>
  <si>
    <t>17SR0028</t>
  </si>
  <si>
    <t>17SR0029</t>
  </si>
  <si>
    <t>17SR0030</t>
  </si>
  <si>
    <t>17SR0031</t>
  </si>
  <si>
    <t>17SR0032</t>
  </si>
  <si>
    <t>17SR0033</t>
  </si>
  <si>
    <t>17SR0034</t>
  </si>
  <si>
    <t>17SR0035</t>
  </si>
  <si>
    <t>17SR0036</t>
  </si>
  <si>
    <t>17SR0037</t>
  </si>
  <si>
    <t>17SR0038</t>
  </si>
  <si>
    <t>17SR0039</t>
  </si>
  <si>
    <t>17SR0040</t>
  </si>
  <si>
    <t>17SR0041</t>
  </si>
  <si>
    <t>17SR0042</t>
  </si>
  <si>
    <t>17SR0043</t>
  </si>
  <si>
    <t>17SR0044</t>
  </si>
  <si>
    <t>17SR0045</t>
  </si>
  <si>
    <t>17SR0046</t>
  </si>
  <si>
    <t>17SR0047</t>
  </si>
  <si>
    <t>17SR0048</t>
  </si>
  <si>
    <t>17SR0049</t>
  </si>
  <si>
    <t>17SR0050</t>
  </si>
  <si>
    <t>17SR0051</t>
  </si>
  <si>
    <t>17SR0052</t>
  </si>
  <si>
    <t>17SR0053</t>
  </si>
  <si>
    <t>17SR0054</t>
  </si>
  <si>
    <t>17SR0055</t>
  </si>
  <si>
    <t>17SR0056</t>
  </si>
  <si>
    <t>17SR0057</t>
  </si>
  <si>
    <t>17SR0058</t>
  </si>
  <si>
    <t>17SR0059</t>
  </si>
  <si>
    <t>17SR0060</t>
  </si>
  <si>
    <t>17SR0061</t>
  </si>
  <si>
    <t>17SR0062</t>
  </si>
  <si>
    <t>17SR0063</t>
  </si>
  <si>
    <t>17SR0064</t>
  </si>
  <si>
    <t>plot_name</t>
  </si>
  <si>
    <t>rep</t>
  </si>
  <si>
    <t>var</t>
  </si>
  <si>
    <t>treat</t>
  </si>
  <si>
    <t>rep\var*rep</t>
  </si>
  <si>
    <t>var\var*rep</t>
  </si>
  <si>
    <t>var*rep</t>
  </si>
  <si>
    <t>treat*var</t>
  </si>
  <si>
    <t>% Mortalidad</t>
  </si>
  <si>
    <t>% Mortality</t>
  </si>
  <si>
    <t>Mortality</t>
  </si>
  <si>
    <t>mortality 1</t>
  </si>
  <si>
    <t>1Ca</t>
  </si>
  <si>
    <t>1Ka</t>
  </si>
  <si>
    <t>1Cb</t>
  </si>
  <si>
    <t>1Kb</t>
  </si>
  <si>
    <t>1Cc</t>
  </si>
  <si>
    <t>1a</t>
  </si>
  <si>
    <t>rpsa</t>
  </si>
  <si>
    <t>rpsb</t>
  </si>
  <si>
    <t>Mortality 2</t>
  </si>
  <si>
    <t>Yield</t>
  </si>
  <si>
    <t>Moisture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</si>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</sst>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10" fillId="0" borderId="0"/>
  </cellStyleXfs>
  <cellXfs count="37">
    <xf numFmtId="0" fontId="0" fillId="0" borderId="0" xfId="0">
      <alignment vertical="center"/>
    </xf>
    <xf numFmtId="0" fontId="5" fillId="0" borderId="0" xfId="1" applyFont="1" applyBorder="1"/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1" applyFont="1" applyFill="1" applyBorder="1" applyAlignment="1">
      <alignment wrapText="1"/>
    </xf>
    <xf numFmtId="0" fontId="0" fillId="0" borderId="0" xfId="0" applyFill="1" applyBorder="1">
      <alignment vertical="center"/>
    </xf>
    <xf numFmtId="0" fontId="4" fillId="0" borderId="0" xfId="1"/>
    <xf numFmtId="0" fontId="4" fillId="0" borderId="0" xfId="1" applyFont="1"/>
    <xf numFmtId="0" fontId="0" fillId="0" borderId="0" xfId="0" applyFont="1" applyBorder="1">
      <alignment vertical="center"/>
    </xf>
    <xf numFmtId="0" fontId="0" fillId="0" borderId="0" xfId="1" applyFont="1" applyBorder="1"/>
    <xf numFmtId="0" fontId="0" fillId="0" borderId="0" xfId="1" applyFont="1" applyFill="1" applyBorder="1"/>
    <xf numFmtId="0" fontId="0" fillId="0" borderId="1" xfId="0" applyFill="1" applyBorder="1">
      <alignment vertical="center"/>
    </xf>
    <xf numFmtId="1" fontId="0" fillId="0" borderId="0" xfId="0" applyNumberFormat="1" applyBorder="1">
      <alignment vertical="center"/>
    </xf>
    <xf numFmtId="0" fontId="0" fillId="0" borderId="1" xfId="1" applyFont="1" applyBorder="1"/>
    <xf numFmtId="1" fontId="0" fillId="0" borderId="0" xfId="0" applyNumberFormat="1">
      <alignment vertical="center"/>
    </xf>
    <xf numFmtId="0" fontId="8" fillId="0" borderId="1" xfId="1" applyFont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/>
    <xf numFmtId="0" fontId="3" fillId="0" borderId="0" xfId="0" applyFont="1" applyBorder="1">
      <alignment vertical="center"/>
    </xf>
    <xf numFmtId="0" fontId="3" fillId="0" borderId="0" xfId="0" applyFont="1" applyBorder="1" applyAlignment="1"/>
    <xf numFmtId="1" fontId="3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Fill="1" applyBorder="1">
      <alignment vertical="center"/>
    </xf>
    <xf numFmtId="1" fontId="2" fillId="0" borderId="0" xfId="0" applyNumberFormat="1" applyFont="1" applyFill="1" applyBorder="1">
      <alignment vertical="center"/>
    </xf>
    <xf numFmtId="2" fontId="0" fillId="0" borderId="0" xfId="0" applyNumberFormat="1">
      <alignment vertical="center"/>
    </xf>
    <xf numFmtId="164" fontId="2" fillId="0" borderId="0" xfId="0" applyNumberFormat="1" applyFont="1" applyFill="1" applyBorder="1">
      <alignment vertical="center"/>
    </xf>
    <xf numFmtId="164" fontId="0" fillId="0" borderId="0" xfId="0" applyNumberFormat="1">
      <alignment vertical="center"/>
    </xf>
    <xf numFmtId="164" fontId="1" fillId="0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workbookViewId="0">
      <selection activeCell="I14" sqref="I14"/>
    </sheetView>
  </sheetViews>
  <sheetFormatPr defaultRowHeight="15.6" x14ac:dyDescent="0.3"/>
  <cols>
    <col min="1" max="1" width="16" customWidth="1"/>
    <col min="2" max="2" width="10.796875" style="3" customWidth="1"/>
    <col min="3" max="3" width="9.69921875" style="3" customWidth="1"/>
    <col min="4" max="4" width="22.8984375" style="3" customWidth="1"/>
    <col min="5" max="5" width="9.69921875" style="3" customWidth="1"/>
    <col min="6" max="6" width="11.3984375" style="3" bestFit="1" customWidth="1"/>
    <col min="7" max="7" width="13.09765625" style="3" bestFit="1" customWidth="1"/>
    <col min="8" max="8" width="16.3984375" style="3" customWidth="1"/>
    <col min="9" max="9" width="8.796875" style="3"/>
    <col min="10" max="10" width="9.5" style="3" customWidth="1"/>
    <col min="11" max="11" width="21.59765625" style="3" customWidth="1"/>
    <col min="12" max="12" width="10.8984375" style="3" customWidth="1"/>
    <col min="13" max="13" width="11.296875" style="3" customWidth="1"/>
    <col min="14" max="14" width="14" style="3" customWidth="1"/>
    <col min="15" max="16384" width="8.796875" style="3"/>
  </cols>
  <sheetData>
    <row r="1" spans="1:14" x14ac:dyDescent="0.3">
      <c r="A1" s="7" t="s">
        <v>0</v>
      </c>
      <c r="B1" s="9" t="s">
        <v>142</v>
      </c>
      <c r="C1" s="9" t="s">
        <v>139</v>
      </c>
      <c r="D1" s="9" t="s">
        <v>140</v>
      </c>
      <c r="E1" s="9" t="s">
        <v>141</v>
      </c>
      <c r="F1" s="8" t="s">
        <v>143</v>
      </c>
      <c r="G1" s="10" t="s">
        <v>245</v>
      </c>
      <c r="H1" s="8"/>
      <c r="I1" s="10"/>
      <c r="J1" s="9"/>
      <c r="K1" s="1"/>
      <c r="L1" s="2"/>
      <c r="M1" s="2"/>
      <c r="N1" s="2"/>
    </row>
    <row r="2" spans="1:14" x14ac:dyDescent="0.3">
      <c r="A2" s="6" t="s">
        <v>1</v>
      </c>
      <c r="B2" s="3">
        <v>6101</v>
      </c>
      <c r="C2" s="3">
        <v>1</v>
      </c>
      <c r="D2" s="4" t="s">
        <v>131</v>
      </c>
      <c r="E2" s="6" t="s">
        <v>2</v>
      </c>
      <c r="F2" s="5">
        <v>24</v>
      </c>
      <c r="G2" s="30">
        <f>100-(F2*100/29.34)</f>
        <v>18.200408997955009</v>
      </c>
      <c r="H2" s="5"/>
      <c r="I2" s="5"/>
      <c r="J2" s="3">
        <v>805</v>
      </c>
      <c r="K2" s="3">
        <f>J2/4</f>
        <v>201.25</v>
      </c>
      <c r="N2" s="5"/>
    </row>
    <row r="3" spans="1:14" x14ac:dyDescent="0.3">
      <c r="A3" s="6" t="s">
        <v>3</v>
      </c>
      <c r="B3" s="3">
        <v>6101</v>
      </c>
      <c r="C3" s="3">
        <v>1</v>
      </c>
      <c r="D3" s="4" t="s">
        <v>131</v>
      </c>
      <c r="E3" s="6" t="s">
        <v>2</v>
      </c>
      <c r="F3" s="5">
        <v>17</v>
      </c>
      <c r="G3" s="30">
        <f>100-(F3*100/29.34)</f>
        <v>42.05862304021813</v>
      </c>
      <c r="H3" s="5"/>
      <c r="I3" s="5"/>
      <c r="K3" s="3">
        <f>K2/22.5</f>
        <v>8.9444444444444446</v>
      </c>
      <c r="N3" s="5"/>
    </row>
    <row r="4" spans="1:14" x14ac:dyDescent="0.3">
      <c r="A4" s="6" t="s">
        <v>4</v>
      </c>
      <c r="B4" s="3">
        <v>6102</v>
      </c>
      <c r="C4" s="3">
        <v>1</v>
      </c>
      <c r="D4" s="4" t="s">
        <v>131</v>
      </c>
      <c r="E4" s="6" t="s">
        <v>5</v>
      </c>
      <c r="F4" s="5">
        <v>20</v>
      </c>
      <c r="G4" s="30">
        <f t="shared" ref="G4:G67" si="0">100-(F4*100/29.34)</f>
        <v>31.833674164962503</v>
      </c>
      <c r="H4" s="5"/>
      <c r="N4" s="5"/>
    </row>
    <row r="5" spans="1:14" x14ac:dyDescent="0.3">
      <c r="A5" s="6" t="s">
        <v>6</v>
      </c>
      <c r="B5" s="3">
        <v>6102</v>
      </c>
      <c r="C5" s="3">
        <v>1</v>
      </c>
      <c r="D5" s="4" t="s">
        <v>131</v>
      </c>
      <c r="E5" s="6" t="s">
        <v>5</v>
      </c>
      <c r="F5" s="5">
        <v>22</v>
      </c>
      <c r="G5" s="30">
        <f t="shared" si="0"/>
        <v>25.017041581458756</v>
      </c>
      <c r="H5" s="5"/>
      <c r="J5" s="3">
        <v>3.28084</v>
      </c>
      <c r="K5" s="3">
        <f>J5*K3</f>
        <v>29.345291111111113</v>
      </c>
      <c r="N5" s="5"/>
    </row>
    <row r="6" spans="1:14" x14ac:dyDescent="0.3">
      <c r="A6" s="6" t="s">
        <v>7</v>
      </c>
      <c r="B6" s="3">
        <v>6103</v>
      </c>
      <c r="C6" s="3">
        <v>1</v>
      </c>
      <c r="D6" s="4" t="s">
        <v>132</v>
      </c>
      <c r="E6" s="6" t="s">
        <v>2</v>
      </c>
      <c r="F6" s="5">
        <v>17</v>
      </c>
      <c r="G6" s="30">
        <f t="shared" si="0"/>
        <v>42.05862304021813</v>
      </c>
      <c r="H6" s="5"/>
      <c r="N6" s="5"/>
    </row>
    <row r="7" spans="1:14" x14ac:dyDescent="0.3">
      <c r="A7" s="6" t="s">
        <v>8</v>
      </c>
      <c r="B7" s="3">
        <v>6103</v>
      </c>
      <c r="C7" s="3">
        <v>1</v>
      </c>
      <c r="D7" s="4" t="s">
        <v>132</v>
      </c>
      <c r="E7" s="6" t="s">
        <v>2</v>
      </c>
      <c r="F7" s="5">
        <v>9</v>
      </c>
      <c r="G7" s="30">
        <f t="shared" si="0"/>
        <v>69.325153374233125</v>
      </c>
      <c r="H7" s="5"/>
      <c r="N7" s="5"/>
    </row>
    <row r="8" spans="1:14" x14ac:dyDescent="0.3">
      <c r="A8" s="6" t="s">
        <v>9</v>
      </c>
      <c r="B8" s="3">
        <v>6104</v>
      </c>
      <c r="C8" s="3">
        <v>1</v>
      </c>
      <c r="D8" s="4" t="s">
        <v>132</v>
      </c>
      <c r="E8" s="6" t="s">
        <v>5</v>
      </c>
      <c r="F8" s="5">
        <v>19</v>
      </c>
      <c r="G8" s="30">
        <f t="shared" si="0"/>
        <v>35.241990456714376</v>
      </c>
      <c r="H8" s="5"/>
      <c r="N8" s="5"/>
    </row>
    <row r="9" spans="1:14" x14ac:dyDescent="0.3">
      <c r="A9" s="6" t="s">
        <v>10</v>
      </c>
      <c r="B9" s="3">
        <v>6104</v>
      </c>
      <c r="C9" s="3">
        <v>1</v>
      </c>
      <c r="D9" s="4" t="s">
        <v>132</v>
      </c>
      <c r="E9" s="6" t="s">
        <v>5</v>
      </c>
      <c r="F9" s="5">
        <v>22</v>
      </c>
      <c r="G9" s="30">
        <f t="shared" si="0"/>
        <v>25.017041581458756</v>
      </c>
      <c r="H9" s="5"/>
      <c r="K9" s="3">
        <f>K5*2</f>
        <v>58.690582222222226</v>
      </c>
      <c r="N9" s="5"/>
    </row>
    <row r="10" spans="1:14" x14ac:dyDescent="0.3">
      <c r="A10" s="6" t="s">
        <v>11</v>
      </c>
      <c r="B10" s="3">
        <v>6105</v>
      </c>
      <c r="C10" s="3">
        <v>1</v>
      </c>
      <c r="D10" s="4" t="s">
        <v>133</v>
      </c>
      <c r="E10" s="6" t="s">
        <v>2</v>
      </c>
      <c r="F10" s="5">
        <v>18</v>
      </c>
      <c r="G10" s="30">
        <f t="shared" si="0"/>
        <v>38.650306748466257</v>
      </c>
      <c r="H10" s="5"/>
      <c r="N10" s="5"/>
    </row>
    <row r="11" spans="1:14" x14ac:dyDescent="0.3">
      <c r="A11" s="6" t="s">
        <v>12</v>
      </c>
      <c r="B11" s="3">
        <v>6105</v>
      </c>
      <c r="C11" s="3">
        <v>1</v>
      </c>
      <c r="D11" s="4" t="s">
        <v>133</v>
      </c>
      <c r="E11" s="6" t="s">
        <v>2</v>
      </c>
      <c r="F11" s="5">
        <v>17</v>
      </c>
      <c r="G11" s="30">
        <f t="shared" si="0"/>
        <v>42.05862304021813</v>
      </c>
      <c r="H11" s="5"/>
      <c r="N11" s="5"/>
    </row>
    <row r="12" spans="1:14" x14ac:dyDescent="0.3">
      <c r="A12" s="6" t="s">
        <v>13</v>
      </c>
      <c r="B12" s="3">
        <v>6106</v>
      </c>
      <c r="C12" s="3">
        <v>1</v>
      </c>
      <c r="D12" s="4" t="s">
        <v>133</v>
      </c>
      <c r="E12" s="6" t="s">
        <v>5</v>
      </c>
      <c r="F12" s="5">
        <v>17</v>
      </c>
      <c r="G12" s="30">
        <f t="shared" si="0"/>
        <v>42.05862304021813</v>
      </c>
      <c r="H12" s="5"/>
      <c r="N12" s="5"/>
    </row>
    <row r="13" spans="1:14" x14ac:dyDescent="0.3">
      <c r="A13" s="6" t="s">
        <v>14</v>
      </c>
      <c r="B13" s="3">
        <v>6106</v>
      </c>
      <c r="C13" s="3">
        <v>1</v>
      </c>
      <c r="D13" s="4" t="s">
        <v>133</v>
      </c>
      <c r="E13" s="6" t="s">
        <v>5</v>
      </c>
      <c r="F13" s="5">
        <v>16</v>
      </c>
      <c r="G13" s="30">
        <f t="shared" si="0"/>
        <v>45.466939331970003</v>
      </c>
      <c r="H13" s="5"/>
      <c r="N13" s="5"/>
    </row>
    <row r="14" spans="1:14" x14ac:dyDescent="0.3">
      <c r="A14" s="6" t="s">
        <v>15</v>
      </c>
      <c r="B14" s="3">
        <v>6107</v>
      </c>
      <c r="C14" s="3">
        <v>1</v>
      </c>
      <c r="D14" s="4" t="s">
        <v>134</v>
      </c>
      <c r="E14" s="6" t="s">
        <v>2</v>
      </c>
      <c r="F14" s="5">
        <v>14</v>
      </c>
      <c r="G14" s="30">
        <f t="shared" si="0"/>
        <v>52.283571915473757</v>
      </c>
      <c r="H14" s="5"/>
      <c r="N14" s="5"/>
    </row>
    <row r="15" spans="1:14" x14ac:dyDescent="0.3">
      <c r="A15" s="6" t="s">
        <v>16</v>
      </c>
      <c r="B15" s="3">
        <v>6107</v>
      </c>
      <c r="C15" s="3">
        <v>1</v>
      </c>
      <c r="D15" s="4" t="s">
        <v>134</v>
      </c>
      <c r="E15" s="6" t="s">
        <v>2</v>
      </c>
      <c r="F15" s="5">
        <v>16</v>
      </c>
      <c r="G15" s="30">
        <f t="shared" si="0"/>
        <v>45.466939331970003</v>
      </c>
      <c r="H15" s="5"/>
      <c r="N15" s="5"/>
    </row>
    <row r="16" spans="1:14" x14ac:dyDescent="0.3">
      <c r="A16" s="6" t="s">
        <v>17</v>
      </c>
      <c r="B16" s="3">
        <v>6108</v>
      </c>
      <c r="C16" s="3">
        <v>1</v>
      </c>
      <c r="D16" s="4" t="s">
        <v>134</v>
      </c>
      <c r="E16" s="6" t="s">
        <v>5</v>
      </c>
      <c r="F16" s="5">
        <v>14</v>
      </c>
      <c r="G16" s="30">
        <f t="shared" si="0"/>
        <v>52.283571915473757</v>
      </c>
      <c r="H16" s="5"/>
      <c r="N16" s="5"/>
    </row>
    <row r="17" spans="1:14" x14ac:dyDescent="0.3">
      <c r="A17" s="6" t="s">
        <v>18</v>
      </c>
      <c r="B17" s="3">
        <v>6108</v>
      </c>
      <c r="C17" s="3">
        <v>1</v>
      </c>
      <c r="D17" s="4" t="s">
        <v>134</v>
      </c>
      <c r="E17" s="6" t="s">
        <v>5</v>
      </c>
      <c r="F17" s="5">
        <v>18</v>
      </c>
      <c r="G17" s="30">
        <f t="shared" si="0"/>
        <v>38.650306748466257</v>
      </c>
      <c r="H17" s="5"/>
      <c r="N17" s="5"/>
    </row>
    <row r="18" spans="1:14" x14ac:dyDescent="0.3">
      <c r="A18" s="6" t="s">
        <v>19</v>
      </c>
      <c r="B18" s="3">
        <v>6109</v>
      </c>
      <c r="C18" s="3">
        <v>1</v>
      </c>
      <c r="D18" s="4" t="s">
        <v>135</v>
      </c>
      <c r="E18" s="6" t="s">
        <v>5</v>
      </c>
      <c r="F18" s="5">
        <v>17</v>
      </c>
      <c r="G18" s="30">
        <f t="shared" si="0"/>
        <v>42.05862304021813</v>
      </c>
      <c r="H18" s="5"/>
      <c r="N18" s="5"/>
    </row>
    <row r="19" spans="1:14" x14ac:dyDescent="0.3">
      <c r="A19" s="6" t="s">
        <v>20</v>
      </c>
      <c r="B19" s="3">
        <v>6109</v>
      </c>
      <c r="C19" s="3">
        <v>1</v>
      </c>
      <c r="D19" s="4" t="s">
        <v>135</v>
      </c>
      <c r="E19" s="6" t="s">
        <v>5</v>
      </c>
      <c r="F19" s="5">
        <v>21</v>
      </c>
      <c r="G19" s="30">
        <f t="shared" si="0"/>
        <v>28.425357873210629</v>
      </c>
      <c r="H19" s="5"/>
      <c r="N19" s="5"/>
    </row>
    <row r="20" spans="1:14" x14ac:dyDescent="0.3">
      <c r="A20" s="6" t="s">
        <v>21</v>
      </c>
      <c r="B20" s="3">
        <v>6110</v>
      </c>
      <c r="C20" s="3">
        <v>1</v>
      </c>
      <c r="D20" s="4" t="s">
        <v>135</v>
      </c>
      <c r="E20" s="6" t="s">
        <v>2</v>
      </c>
      <c r="F20" s="5">
        <v>15</v>
      </c>
      <c r="G20" s="30">
        <f t="shared" si="0"/>
        <v>48.875255623721884</v>
      </c>
      <c r="H20" s="5"/>
      <c r="N20" s="5"/>
    </row>
    <row r="21" spans="1:14" x14ac:dyDescent="0.3">
      <c r="A21" s="6" t="s">
        <v>22</v>
      </c>
      <c r="B21" s="3">
        <v>6110</v>
      </c>
      <c r="C21" s="3">
        <v>1</v>
      </c>
      <c r="D21" s="4" t="s">
        <v>135</v>
      </c>
      <c r="E21" s="6" t="s">
        <v>2</v>
      </c>
      <c r="F21" s="5">
        <v>13</v>
      </c>
      <c r="G21" s="30">
        <f t="shared" si="0"/>
        <v>55.691888207225631</v>
      </c>
      <c r="H21" s="5"/>
      <c r="N21" s="5"/>
    </row>
    <row r="22" spans="1:14" x14ac:dyDescent="0.3">
      <c r="A22" s="6" t="s">
        <v>23</v>
      </c>
      <c r="B22" s="3">
        <v>6111</v>
      </c>
      <c r="C22" s="3">
        <v>1</v>
      </c>
      <c r="D22" s="4" t="s">
        <v>136</v>
      </c>
      <c r="E22" s="6" t="s">
        <v>5</v>
      </c>
      <c r="F22" s="5">
        <v>16</v>
      </c>
      <c r="G22" s="30">
        <f t="shared" si="0"/>
        <v>45.466939331970003</v>
      </c>
      <c r="H22" s="5"/>
      <c r="N22" s="5"/>
    </row>
    <row r="23" spans="1:14" x14ac:dyDescent="0.3">
      <c r="A23" s="6" t="s">
        <v>24</v>
      </c>
      <c r="B23" s="3">
        <v>6111</v>
      </c>
      <c r="C23" s="3">
        <v>1</v>
      </c>
      <c r="D23" s="4" t="s">
        <v>136</v>
      </c>
      <c r="E23" s="6" t="s">
        <v>5</v>
      </c>
      <c r="F23" s="5">
        <v>19</v>
      </c>
      <c r="G23" s="30">
        <f t="shared" si="0"/>
        <v>35.241990456714376</v>
      </c>
      <c r="H23" s="5"/>
      <c r="N23" s="5"/>
    </row>
    <row r="24" spans="1:14" x14ac:dyDescent="0.3">
      <c r="A24" s="6" t="s">
        <v>25</v>
      </c>
      <c r="B24" s="3">
        <v>6112</v>
      </c>
      <c r="C24" s="3">
        <v>1</v>
      </c>
      <c r="D24" s="4" t="s">
        <v>136</v>
      </c>
      <c r="E24" s="6" t="s">
        <v>2</v>
      </c>
      <c r="F24" s="5">
        <v>10</v>
      </c>
      <c r="G24" s="30">
        <f t="shared" si="0"/>
        <v>65.916837082481251</v>
      </c>
      <c r="H24" s="5"/>
      <c r="N24" s="5"/>
    </row>
    <row r="25" spans="1:14" x14ac:dyDescent="0.3">
      <c r="A25" s="6" t="s">
        <v>26</v>
      </c>
      <c r="B25" s="3">
        <v>6112</v>
      </c>
      <c r="C25" s="3">
        <v>1</v>
      </c>
      <c r="D25" s="4" t="s">
        <v>136</v>
      </c>
      <c r="E25" s="6" t="s">
        <v>2</v>
      </c>
      <c r="F25" s="5">
        <v>19</v>
      </c>
      <c r="G25" s="30">
        <f t="shared" si="0"/>
        <v>35.241990456714376</v>
      </c>
      <c r="H25" s="5"/>
      <c r="N25" s="5"/>
    </row>
    <row r="26" spans="1:14" x14ac:dyDescent="0.3">
      <c r="A26" s="6" t="s">
        <v>27</v>
      </c>
      <c r="B26" s="3">
        <v>6113</v>
      </c>
      <c r="C26" s="3">
        <v>1</v>
      </c>
      <c r="D26" s="4" t="s">
        <v>137</v>
      </c>
      <c r="E26" s="6" t="s">
        <v>2</v>
      </c>
      <c r="F26" s="5">
        <v>11</v>
      </c>
      <c r="G26" s="30">
        <f t="shared" si="0"/>
        <v>62.508520790729378</v>
      </c>
      <c r="H26" s="5"/>
      <c r="N26" s="5"/>
    </row>
    <row r="27" spans="1:14" x14ac:dyDescent="0.3">
      <c r="A27" s="6" t="s">
        <v>28</v>
      </c>
      <c r="B27" s="3">
        <v>6113</v>
      </c>
      <c r="C27" s="3">
        <v>1</v>
      </c>
      <c r="D27" s="4" t="s">
        <v>137</v>
      </c>
      <c r="E27" s="6" t="s">
        <v>2</v>
      </c>
      <c r="F27" s="5">
        <v>12</v>
      </c>
      <c r="G27" s="30">
        <f t="shared" si="0"/>
        <v>59.100204498977504</v>
      </c>
      <c r="H27" s="5"/>
      <c r="N27" s="5"/>
    </row>
    <row r="28" spans="1:14" x14ac:dyDescent="0.3">
      <c r="A28" s="6" t="s">
        <v>29</v>
      </c>
      <c r="B28" s="3">
        <v>6114</v>
      </c>
      <c r="C28" s="3">
        <v>1</v>
      </c>
      <c r="D28" s="4" t="s">
        <v>137</v>
      </c>
      <c r="E28" s="6" t="s">
        <v>5</v>
      </c>
      <c r="F28" s="5">
        <v>17</v>
      </c>
      <c r="G28" s="30">
        <f t="shared" si="0"/>
        <v>42.05862304021813</v>
      </c>
      <c r="H28" s="5"/>
      <c r="N28" s="5"/>
    </row>
    <row r="29" spans="1:14" x14ac:dyDescent="0.3">
      <c r="A29" s="6" t="s">
        <v>30</v>
      </c>
      <c r="B29" s="3">
        <v>6114</v>
      </c>
      <c r="C29" s="3">
        <v>1</v>
      </c>
      <c r="D29" s="4" t="s">
        <v>137</v>
      </c>
      <c r="E29" s="6" t="s">
        <v>5</v>
      </c>
      <c r="F29" s="5">
        <v>22</v>
      </c>
      <c r="G29" s="30">
        <f t="shared" si="0"/>
        <v>25.017041581458756</v>
      </c>
      <c r="H29" s="5"/>
      <c r="N29" s="5"/>
    </row>
    <row r="30" spans="1:14" x14ac:dyDescent="0.3">
      <c r="A30" s="6" t="s">
        <v>31</v>
      </c>
      <c r="B30" s="3">
        <v>6115</v>
      </c>
      <c r="C30" s="3">
        <v>1</v>
      </c>
      <c r="D30" s="4" t="s">
        <v>138</v>
      </c>
      <c r="E30" s="6" t="s">
        <v>5</v>
      </c>
      <c r="F30" s="5">
        <v>18</v>
      </c>
      <c r="G30" s="30">
        <f t="shared" si="0"/>
        <v>38.650306748466257</v>
      </c>
      <c r="H30" s="5"/>
      <c r="N30" s="5"/>
    </row>
    <row r="31" spans="1:14" x14ac:dyDescent="0.3">
      <c r="A31" s="6" t="s">
        <v>32</v>
      </c>
      <c r="B31" s="3">
        <v>6115</v>
      </c>
      <c r="C31" s="3">
        <v>1</v>
      </c>
      <c r="D31" s="4" t="s">
        <v>138</v>
      </c>
      <c r="E31" s="6" t="s">
        <v>5</v>
      </c>
      <c r="F31" s="5">
        <v>21</v>
      </c>
      <c r="G31" s="30">
        <f t="shared" si="0"/>
        <v>28.425357873210629</v>
      </c>
      <c r="H31" s="5"/>
      <c r="N31" s="5"/>
    </row>
    <row r="32" spans="1:14" x14ac:dyDescent="0.3">
      <c r="A32" s="6" t="s">
        <v>33</v>
      </c>
      <c r="B32" s="3">
        <v>6116</v>
      </c>
      <c r="C32" s="3">
        <v>1</v>
      </c>
      <c r="D32" s="4" t="s">
        <v>138</v>
      </c>
      <c r="E32" s="6" t="s">
        <v>2</v>
      </c>
      <c r="F32" s="5">
        <v>12</v>
      </c>
      <c r="G32" s="30">
        <f t="shared" si="0"/>
        <v>59.100204498977504</v>
      </c>
      <c r="H32" s="5"/>
      <c r="N32" s="5"/>
    </row>
    <row r="33" spans="1:14" x14ac:dyDescent="0.3">
      <c r="A33" s="6" t="s">
        <v>34</v>
      </c>
      <c r="B33" s="3">
        <v>6116</v>
      </c>
      <c r="C33" s="3">
        <v>1</v>
      </c>
      <c r="D33" s="4" t="s">
        <v>138</v>
      </c>
      <c r="E33" s="6" t="s">
        <v>2</v>
      </c>
      <c r="F33" s="5">
        <v>17</v>
      </c>
      <c r="G33" s="30">
        <f t="shared" si="0"/>
        <v>42.05862304021813</v>
      </c>
      <c r="H33" s="5"/>
      <c r="N33" s="5"/>
    </row>
    <row r="34" spans="1:14" x14ac:dyDescent="0.3">
      <c r="A34" s="6" t="s">
        <v>35</v>
      </c>
      <c r="B34" s="3">
        <v>6201</v>
      </c>
      <c r="C34" s="5">
        <v>2</v>
      </c>
      <c r="D34" s="4" t="s">
        <v>133</v>
      </c>
      <c r="E34" s="6" t="s">
        <v>2</v>
      </c>
      <c r="F34" s="5">
        <v>15</v>
      </c>
      <c r="G34" s="30">
        <f t="shared" si="0"/>
        <v>48.875255623721884</v>
      </c>
    </row>
    <row r="35" spans="1:14" x14ac:dyDescent="0.3">
      <c r="A35" s="6" t="s">
        <v>36</v>
      </c>
      <c r="B35" s="3">
        <v>6201</v>
      </c>
      <c r="C35" s="5">
        <v>2</v>
      </c>
      <c r="D35" s="4" t="s">
        <v>133</v>
      </c>
      <c r="E35" s="6" t="s">
        <v>2</v>
      </c>
      <c r="F35" s="5">
        <v>20</v>
      </c>
      <c r="G35" s="30">
        <f t="shared" si="0"/>
        <v>31.833674164962503</v>
      </c>
    </row>
    <row r="36" spans="1:14" x14ac:dyDescent="0.3">
      <c r="A36" s="6" t="s">
        <v>37</v>
      </c>
      <c r="B36" s="3">
        <v>6202</v>
      </c>
      <c r="C36" s="5">
        <v>2</v>
      </c>
      <c r="D36" s="4" t="s">
        <v>133</v>
      </c>
      <c r="E36" s="6" t="s">
        <v>5</v>
      </c>
      <c r="F36" s="5">
        <v>15</v>
      </c>
      <c r="G36" s="30">
        <f t="shared" si="0"/>
        <v>48.875255623721884</v>
      </c>
    </row>
    <row r="37" spans="1:14" x14ac:dyDescent="0.3">
      <c r="A37" s="6" t="s">
        <v>38</v>
      </c>
      <c r="B37" s="3">
        <v>6202</v>
      </c>
      <c r="C37" s="5">
        <v>2</v>
      </c>
      <c r="D37" s="4" t="s">
        <v>133</v>
      </c>
      <c r="E37" s="6" t="s">
        <v>5</v>
      </c>
      <c r="F37" s="5">
        <v>21</v>
      </c>
      <c r="G37" s="30">
        <f t="shared" si="0"/>
        <v>28.425357873210629</v>
      </c>
    </row>
    <row r="38" spans="1:14" x14ac:dyDescent="0.3">
      <c r="A38" s="6" t="s">
        <v>39</v>
      </c>
      <c r="B38" s="3">
        <v>6203</v>
      </c>
      <c r="C38" s="5">
        <v>2</v>
      </c>
      <c r="D38" s="4" t="s">
        <v>131</v>
      </c>
      <c r="E38" s="6" t="s">
        <v>2</v>
      </c>
      <c r="F38" s="5">
        <v>16</v>
      </c>
      <c r="G38" s="30">
        <f t="shared" si="0"/>
        <v>45.466939331970003</v>
      </c>
    </row>
    <row r="39" spans="1:14" x14ac:dyDescent="0.3">
      <c r="A39" s="6" t="s">
        <v>40</v>
      </c>
      <c r="B39" s="3">
        <v>6203</v>
      </c>
      <c r="C39" s="5">
        <v>2</v>
      </c>
      <c r="D39" s="4" t="s">
        <v>131</v>
      </c>
      <c r="E39" s="6" t="s">
        <v>2</v>
      </c>
      <c r="F39" s="5">
        <v>19</v>
      </c>
      <c r="G39" s="30">
        <f t="shared" si="0"/>
        <v>35.241990456714376</v>
      </c>
    </row>
    <row r="40" spans="1:14" x14ac:dyDescent="0.3">
      <c r="A40" s="6" t="s">
        <v>41</v>
      </c>
      <c r="B40" s="3">
        <v>6204</v>
      </c>
      <c r="C40" s="5">
        <v>2</v>
      </c>
      <c r="D40" s="4" t="s">
        <v>131</v>
      </c>
      <c r="E40" s="6" t="s">
        <v>5</v>
      </c>
      <c r="F40" s="5">
        <v>22</v>
      </c>
      <c r="G40" s="30">
        <f t="shared" si="0"/>
        <v>25.017041581458756</v>
      </c>
    </row>
    <row r="41" spans="1:14" x14ac:dyDescent="0.3">
      <c r="A41" s="6" t="s">
        <v>42</v>
      </c>
      <c r="B41" s="3">
        <v>6204</v>
      </c>
      <c r="C41" s="5">
        <v>2</v>
      </c>
      <c r="D41" s="4" t="s">
        <v>131</v>
      </c>
      <c r="E41" s="6" t="s">
        <v>5</v>
      </c>
      <c r="F41" s="5">
        <v>17</v>
      </c>
      <c r="G41" s="30">
        <f t="shared" si="0"/>
        <v>42.05862304021813</v>
      </c>
    </row>
    <row r="42" spans="1:14" x14ac:dyDescent="0.3">
      <c r="A42" s="6" t="s">
        <v>43</v>
      </c>
      <c r="B42" s="3">
        <v>6205</v>
      </c>
      <c r="C42" s="5">
        <v>2</v>
      </c>
      <c r="D42" s="4" t="s">
        <v>134</v>
      </c>
      <c r="E42" s="6" t="s">
        <v>5</v>
      </c>
      <c r="F42" s="5">
        <v>22</v>
      </c>
      <c r="G42" s="30">
        <f t="shared" si="0"/>
        <v>25.017041581458756</v>
      </c>
    </row>
    <row r="43" spans="1:14" x14ac:dyDescent="0.3">
      <c r="A43" s="6" t="s">
        <v>44</v>
      </c>
      <c r="B43" s="3">
        <v>6205</v>
      </c>
      <c r="C43" s="5">
        <v>2</v>
      </c>
      <c r="D43" s="4" t="s">
        <v>134</v>
      </c>
      <c r="E43" s="6" t="s">
        <v>5</v>
      </c>
      <c r="F43" s="5">
        <v>22</v>
      </c>
      <c r="G43" s="30">
        <f t="shared" si="0"/>
        <v>25.017041581458756</v>
      </c>
    </row>
    <row r="44" spans="1:14" x14ac:dyDescent="0.3">
      <c r="A44" s="6" t="s">
        <v>45</v>
      </c>
      <c r="B44" s="3">
        <v>6206</v>
      </c>
      <c r="C44" s="5">
        <v>2</v>
      </c>
      <c r="D44" s="4" t="s">
        <v>134</v>
      </c>
      <c r="E44" s="6" t="s">
        <v>2</v>
      </c>
      <c r="F44" s="5">
        <v>9</v>
      </c>
      <c r="G44" s="30">
        <f t="shared" si="0"/>
        <v>69.325153374233125</v>
      </c>
    </row>
    <row r="45" spans="1:14" x14ac:dyDescent="0.3">
      <c r="A45" s="6" t="s">
        <v>46</v>
      </c>
      <c r="B45" s="3">
        <v>6206</v>
      </c>
      <c r="C45" s="5">
        <v>2</v>
      </c>
      <c r="D45" s="4" t="s">
        <v>134</v>
      </c>
      <c r="E45" s="6" t="s">
        <v>2</v>
      </c>
      <c r="F45" s="5">
        <v>8</v>
      </c>
      <c r="G45" s="30">
        <f t="shared" si="0"/>
        <v>72.733469665984998</v>
      </c>
    </row>
    <row r="46" spans="1:14" x14ac:dyDescent="0.3">
      <c r="A46" s="6" t="s">
        <v>47</v>
      </c>
      <c r="B46" s="3">
        <v>6207</v>
      </c>
      <c r="C46" s="5">
        <v>2</v>
      </c>
      <c r="D46" s="4" t="s">
        <v>138</v>
      </c>
      <c r="E46" s="6" t="s">
        <v>5</v>
      </c>
      <c r="F46" s="5">
        <v>17</v>
      </c>
      <c r="G46" s="30">
        <f t="shared" si="0"/>
        <v>42.05862304021813</v>
      </c>
    </row>
    <row r="47" spans="1:14" x14ac:dyDescent="0.3">
      <c r="A47" s="6" t="s">
        <v>48</v>
      </c>
      <c r="B47" s="3">
        <v>6207</v>
      </c>
      <c r="C47" s="5">
        <v>2</v>
      </c>
      <c r="D47" s="4" t="s">
        <v>138</v>
      </c>
      <c r="E47" s="6" t="s">
        <v>5</v>
      </c>
      <c r="F47" s="5">
        <v>12</v>
      </c>
      <c r="G47" s="30">
        <f t="shared" si="0"/>
        <v>59.100204498977504</v>
      </c>
    </row>
    <row r="48" spans="1:14" x14ac:dyDescent="0.3">
      <c r="A48" s="6" t="s">
        <v>49</v>
      </c>
      <c r="B48" s="3">
        <v>6208</v>
      </c>
      <c r="C48" s="5">
        <v>2</v>
      </c>
      <c r="D48" s="4" t="s">
        <v>138</v>
      </c>
      <c r="E48" s="6" t="s">
        <v>2</v>
      </c>
      <c r="F48" s="5">
        <v>13</v>
      </c>
      <c r="G48" s="30">
        <f t="shared" si="0"/>
        <v>55.691888207225631</v>
      </c>
    </row>
    <row r="49" spans="1:7" x14ac:dyDescent="0.3">
      <c r="A49" s="6" t="s">
        <v>50</v>
      </c>
      <c r="B49" s="3">
        <v>6208</v>
      </c>
      <c r="C49" s="5">
        <v>2</v>
      </c>
      <c r="D49" s="4" t="s">
        <v>138</v>
      </c>
      <c r="E49" s="6" t="s">
        <v>2</v>
      </c>
      <c r="F49" s="5">
        <v>8</v>
      </c>
      <c r="G49" s="30">
        <f t="shared" si="0"/>
        <v>72.733469665984998</v>
      </c>
    </row>
    <row r="50" spans="1:7" x14ac:dyDescent="0.3">
      <c r="A50" s="6" t="s">
        <v>51</v>
      </c>
      <c r="B50" s="3">
        <v>6209</v>
      </c>
      <c r="C50" s="5">
        <v>2</v>
      </c>
      <c r="D50" s="4" t="s">
        <v>135</v>
      </c>
      <c r="E50" s="6" t="s">
        <v>5</v>
      </c>
      <c r="F50" s="5">
        <v>23</v>
      </c>
      <c r="G50" s="30">
        <f t="shared" si="0"/>
        <v>21.608725289706882</v>
      </c>
    </row>
    <row r="51" spans="1:7" x14ac:dyDescent="0.3">
      <c r="A51" s="6" t="s">
        <v>52</v>
      </c>
      <c r="B51" s="3">
        <v>6209</v>
      </c>
      <c r="C51" s="5">
        <v>2</v>
      </c>
      <c r="D51" s="4" t="s">
        <v>135</v>
      </c>
      <c r="E51" s="6" t="s">
        <v>5</v>
      </c>
      <c r="F51" s="5">
        <v>19</v>
      </c>
      <c r="G51" s="30">
        <f t="shared" si="0"/>
        <v>35.241990456714376</v>
      </c>
    </row>
    <row r="52" spans="1:7" x14ac:dyDescent="0.3">
      <c r="A52" s="6" t="s">
        <v>53</v>
      </c>
      <c r="B52" s="3">
        <v>6210</v>
      </c>
      <c r="C52" s="5">
        <v>2</v>
      </c>
      <c r="D52" s="4" t="s">
        <v>135</v>
      </c>
      <c r="E52" s="6" t="s">
        <v>2</v>
      </c>
      <c r="F52" s="5">
        <v>12</v>
      </c>
      <c r="G52" s="30">
        <f t="shared" si="0"/>
        <v>59.100204498977504</v>
      </c>
    </row>
    <row r="53" spans="1:7" x14ac:dyDescent="0.3">
      <c r="A53" s="6" t="s">
        <v>54</v>
      </c>
      <c r="B53" s="3">
        <v>6210</v>
      </c>
      <c r="C53" s="5">
        <v>2</v>
      </c>
      <c r="D53" s="4" t="s">
        <v>135</v>
      </c>
      <c r="E53" s="6" t="s">
        <v>2</v>
      </c>
      <c r="F53" s="5">
        <v>16</v>
      </c>
      <c r="G53" s="30">
        <f t="shared" si="0"/>
        <v>45.466939331970003</v>
      </c>
    </row>
    <row r="54" spans="1:7" x14ac:dyDescent="0.3">
      <c r="A54" s="6" t="s">
        <v>55</v>
      </c>
      <c r="B54" s="3">
        <v>6211</v>
      </c>
      <c r="C54" s="5">
        <v>2</v>
      </c>
      <c r="D54" s="4" t="s">
        <v>137</v>
      </c>
      <c r="E54" s="6" t="s">
        <v>2</v>
      </c>
      <c r="F54" s="5">
        <v>17</v>
      </c>
      <c r="G54" s="30">
        <f t="shared" si="0"/>
        <v>42.05862304021813</v>
      </c>
    </row>
    <row r="55" spans="1:7" x14ac:dyDescent="0.3">
      <c r="A55" s="6" t="s">
        <v>56</v>
      </c>
      <c r="B55" s="3">
        <v>6211</v>
      </c>
      <c r="C55" s="5">
        <v>2</v>
      </c>
      <c r="D55" s="4" t="s">
        <v>137</v>
      </c>
      <c r="E55" s="6" t="s">
        <v>2</v>
      </c>
      <c r="F55" s="5">
        <v>14</v>
      </c>
      <c r="G55" s="30">
        <f t="shared" si="0"/>
        <v>52.283571915473757</v>
      </c>
    </row>
    <row r="56" spans="1:7" x14ac:dyDescent="0.3">
      <c r="A56" s="6" t="s">
        <v>57</v>
      </c>
      <c r="B56" s="3">
        <v>6212</v>
      </c>
      <c r="C56" s="5">
        <v>2</v>
      </c>
      <c r="D56" s="4" t="s">
        <v>137</v>
      </c>
      <c r="E56" s="6" t="s">
        <v>5</v>
      </c>
      <c r="F56" s="5">
        <v>16</v>
      </c>
      <c r="G56" s="30">
        <f t="shared" si="0"/>
        <v>45.466939331970003</v>
      </c>
    </row>
    <row r="57" spans="1:7" x14ac:dyDescent="0.3">
      <c r="A57" s="6" t="s">
        <v>58</v>
      </c>
      <c r="B57" s="3">
        <v>6212</v>
      </c>
      <c r="C57" s="5">
        <v>2</v>
      </c>
      <c r="D57" s="4" t="s">
        <v>137</v>
      </c>
      <c r="E57" s="6" t="s">
        <v>5</v>
      </c>
      <c r="F57" s="5">
        <v>6</v>
      </c>
      <c r="G57" s="30">
        <f t="shared" si="0"/>
        <v>79.550102249488759</v>
      </c>
    </row>
    <row r="58" spans="1:7" x14ac:dyDescent="0.3">
      <c r="A58" s="6" t="s">
        <v>59</v>
      </c>
      <c r="B58" s="3">
        <v>6213</v>
      </c>
      <c r="C58" s="5">
        <v>2</v>
      </c>
      <c r="D58" s="4" t="s">
        <v>136</v>
      </c>
      <c r="E58" s="6" t="s">
        <v>2</v>
      </c>
      <c r="F58" s="5">
        <v>18</v>
      </c>
      <c r="G58" s="30">
        <f t="shared" si="0"/>
        <v>38.650306748466257</v>
      </c>
    </row>
    <row r="59" spans="1:7" x14ac:dyDescent="0.3">
      <c r="A59" s="6" t="s">
        <v>60</v>
      </c>
      <c r="B59" s="3">
        <v>6213</v>
      </c>
      <c r="C59" s="5">
        <v>2</v>
      </c>
      <c r="D59" s="4" t="s">
        <v>136</v>
      </c>
      <c r="E59" s="6" t="s">
        <v>2</v>
      </c>
      <c r="F59" s="5">
        <v>19</v>
      </c>
      <c r="G59" s="30">
        <f t="shared" si="0"/>
        <v>35.241990456714376</v>
      </c>
    </row>
    <row r="60" spans="1:7" x14ac:dyDescent="0.3">
      <c r="A60" s="6" t="s">
        <v>61</v>
      </c>
      <c r="B60" s="3">
        <v>6214</v>
      </c>
      <c r="C60" s="5">
        <v>2</v>
      </c>
      <c r="D60" s="4" t="s">
        <v>136</v>
      </c>
      <c r="E60" s="6" t="s">
        <v>5</v>
      </c>
      <c r="F60" s="5">
        <v>16</v>
      </c>
      <c r="G60" s="30">
        <f t="shared" si="0"/>
        <v>45.466939331970003</v>
      </c>
    </row>
    <row r="61" spans="1:7" x14ac:dyDescent="0.3">
      <c r="A61" s="6" t="s">
        <v>62</v>
      </c>
      <c r="B61" s="3">
        <v>6214</v>
      </c>
      <c r="C61" s="5">
        <v>2</v>
      </c>
      <c r="D61" s="4" t="s">
        <v>136</v>
      </c>
      <c r="E61" s="6" t="s">
        <v>5</v>
      </c>
      <c r="F61" s="5">
        <v>17</v>
      </c>
      <c r="G61" s="30">
        <f t="shared" si="0"/>
        <v>42.05862304021813</v>
      </c>
    </row>
    <row r="62" spans="1:7" x14ac:dyDescent="0.3">
      <c r="A62" s="6" t="s">
        <v>63</v>
      </c>
      <c r="B62" s="3">
        <v>6215</v>
      </c>
      <c r="C62" s="5">
        <v>2</v>
      </c>
      <c r="D62" s="4" t="s">
        <v>132</v>
      </c>
      <c r="E62" s="6" t="s">
        <v>5</v>
      </c>
      <c r="F62" s="5">
        <v>16</v>
      </c>
      <c r="G62" s="30">
        <f t="shared" si="0"/>
        <v>45.466939331970003</v>
      </c>
    </row>
    <row r="63" spans="1:7" x14ac:dyDescent="0.3">
      <c r="A63" s="6" t="s">
        <v>64</v>
      </c>
      <c r="B63" s="3">
        <v>6215</v>
      </c>
      <c r="C63" s="5">
        <v>2</v>
      </c>
      <c r="D63" s="4" t="s">
        <v>132</v>
      </c>
      <c r="E63" s="6" t="s">
        <v>5</v>
      </c>
      <c r="F63" s="5">
        <v>20</v>
      </c>
      <c r="G63" s="30">
        <f t="shared" si="0"/>
        <v>31.833674164962503</v>
      </c>
    </row>
    <row r="64" spans="1:7" x14ac:dyDescent="0.3">
      <c r="A64" s="6" t="s">
        <v>65</v>
      </c>
      <c r="B64" s="3">
        <v>6216</v>
      </c>
      <c r="C64" s="5">
        <v>2</v>
      </c>
      <c r="D64" s="4" t="s">
        <v>132</v>
      </c>
      <c r="E64" s="6" t="s">
        <v>2</v>
      </c>
      <c r="F64" s="5">
        <v>12</v>
      </c>
      <c r="G64" s="30">
        <f t="shared" si="0"/>
        <v>59.100204498977504</v>
      </c>
    </row>
    <row r="65" spans="1:7" x14ac:dyDescent="0.3">
      <c r="A65" s="6" t="s">
        <v>66</v>
      </c>
      <c r="B65" s="3">
        <v>6216</v>
      </c>
      <c r="C65" s="5">
        <v>2</v>
      </c>
      <c r="D65" s="4" t="s">
        <v>132</v>
      </c>
      <c r="E65" s="6" t="s">
        <v>2</v>
      </c>
      <c r="F65" s="5">
        <v>13</v>
      </c>
      <c r="G65" s="30">
        <f t="shared" si="0"/>
        <v>55.691888207225631</v>
      </c>
    </row>
    <row r="66" spans="1:7" x14ac:dyDescent="0.3">
      <c r="A66" s="6" t="s">
        <v>67</v>
      </c>
      <c r="B66" s="3">
        <v>6301</v>
      </c>
      <c r="C66" s="5">
        <v>3</v>
      </c>
      <c r="D66" s="4" t="s">
        <v>138</v>
      </c>
      <c r="E66" s="6" t="s">
        <v>2</v>
      </c>
      <c r="F66" s="5">
        <v>20</v>
      </c>
      <c r="G66" s="30">
        <f t="shared" si="0"/>
        <v>31.833674164962503</v>
      </c>
    </row>
    <row r="67" spans="1:7" x14ac:dyDescent="0.3">
      <c r="A67" s="6" t="s">
        <v>68</v>
      </c>
      <c r="B67" s="3">
        <v>6301</v>
      </c>
      <c r="C67" s="5">
        <v>3</v>
      </c>
      <c r="D67" s="4" t="s">
        <v>138</v>
      </c>
      <c r="E67" s="6" t="s">
        <v>2</v>
      </c>
      <c r="F67" s="5">
        <v>19</v>
      </c>
      <c r="G67" s="30">
        <f t="shared" si="0"/>
        <v>35.241990456714376</v>
      </c>
    </row>
    <row r="68" spans="1:7" x14ac:dyDescent="0.3">
      <c r="A68" s="6" t="s">
        <v>69</v>
      </c>
      <c r="B68" s="3">
        <v>6302</v>
      </c>
      <c r="C68" s="5">
        <v>3</v>
      </c>
      <c r="D68" s="4" t="s">
        <v>138</v>
      </c>
      <c r="E68" s="6" t="s">
        <v>5</v>
      </c>
      <c r="F68" s="5">
        <v>18</v>
      </c>
      <c r="G68" s="30">
        <f t="shared" ref="G68:G129" si="1">100-(F68*100/29.34)</f>
        <v>38.650306748466257</v>
      </c>
    </row>
    <row r="69" spans="1:7" x14ac:dyDescent="0.3">
      <c r="A69" s="6" t="s">
        <v>70</v>
      </c>
      <c r="B69" s="3">
        <v>6302</v>
      </c>
      <c r="C69" s="5">
        <v>3</v>
      </c>
      <c r="D69" s="4" t="s">
        <v>138</v>
      </c>
      <c r="E69" s="6" t="s">
        <v>5</v>
      </c>
      <c r="F69" s="5">
        <v>24</v>
      </c>
      <c r="G69" s="30">
        <f t="shared" si="1"/>
        <v>18.200408997955009</v>
      </c>
    </row>
    <row r="70" spans="1:7" x14ac:dyDescent="0.3">
      <c r="A70" s="6" t="s">
        <v>71</v>
      </c>
      <c r="B70" s="3">
        <v>6303</v>
      </c>
      <c r="C70" s="5">
        <v>3</v>
      </c>
      <c r="D70" s="4" t="s">
        <v>135</v>
      </c>
      <c r="E70" s="6" t="s">
        <v>2</v>
      </c>
      <c r="F70" s="5">
        <v>8</v>
      </c>
      <c r="G70" s="30">
        <f t="shared" si="1"/>
        <v>72.733469665984998</v>
      </c>
    </row>
    <row r="71" spans="1:7" x14ac:dyDescent="0.3">
      <c r="A71" s="6" t="s">
        <v>72</v>
      </c>
      <c r="B71" s="3">
        <v>6303</v>
      </c>
      <c r="C71" s="5">
        <v>3</v>
      </c>
      <c r="D71" s="4" t="s">
        <v>135</v>
      </c>
      <c r="E71" s="6" t="s">
        <v>2</v>
      </c>
      <c r="F71" s="5">
        <v>15</v>
      </c>
      <c r="G71" s="30">
        <f t="shared" si="1"/>
        <v>48.875255623721884</v>
      </c>
    </row>
    <row r="72" spans="1:7" x14ac:dyDescent="0.3">
      <c r="A72" s="6" t="s">
        <v>73</v>
      </c>
      <c r="B72" s="3">
        <v>6304</v>
      </c>
      <c r="C72" s="5">
        <v>3</v>
      </c>
      <c r="D72" s="4" t="s">
        <v>135</v>
      </c>
      <c r="E72" s="6" t="s">
        <v>5</v>
      </c>
      <c r="F72" s="5">
        <v>17</v>
      </c>
      <c r="G72" s="30">
        <f t="shared" si="1"/>
        <v>42.05862304021813</v>
      </c>
    </row>
    <row r="73" spans="1:7" x14ac:dyDescent="0.3">
      <c r="A73" s="6" t="s">
        <v>74</v>
      </c>
      <c r="B73" s="3">
        <v>6304</v>
      </c>
      <c r="C73" s="5">
        <v>3</v>
      </c>
      <c r="D73" s="4" t="s">
        <v>135</v>
      </c>
      <c r="E73" s="6" t="s">
        <v>5</v>
      </c>
      <c r="F73" s="5">
        <v>19</v>
      </c>
      <c r="G73" s="30">
        <f t="shared" si="1"/>
        <v>35.241990456714376</v>
      </c>
    </row>
    <row r="74" spans="1:7" x14ac:dyDescent="0.3">
      <c r="A74" s="6" t="s">
        <v>75</v>
      </c>
      <c r="B74" s="3">
        <v>6305</v>
      </c>
      <c r="C74" s="5">
        <v>3</v>
      </c>
      <c r="D74" s="4" t="s">
        <v>132</v>
      </c>
      <c r="E74" s="6" t="s">
        <v>2</v>
      </c>
      <c r="F74" s="5">
        <v>16</v>
      </c>
      <c r="G74" s="30">
        <f t="shared" si="1"/>
        <v>45.466939331970003</v>
      </c>
    </row>
    <row r="75" spans="1:7" x14ac:dyDescent="0.3">
      <c r="A75" s="6" t="s">
        <v>76</v>
      </c>
      <c r="B75" s="3">
        <v>6305</v>
      </c>
      <c r="C75" s="5">
        <v>3</v>
      </c>
      <c r="D75" s="4" t="s">
        <v>132</v>
      </c>
      <c r="E75" s="6" t="s">
        <v>2</v>
      </c>
      <c r="F75" s="5">
        <v>17</v>
      </c>
      <c r="G75" s="30">
        <f t="shared" si="1"/>
        <v>42.05862304021813</v>
      </c>
    </row>
    <row r="76" spans="1:7" x14ac:dyDescent="0.3">
      <c r="A76" s="6" t="s">
        <v>77</v>
      </c>
      <c r="B76" s="3">
        <v>6306</v>
      </c>
      <c r="C76" s="5">
        <v>3</v>
      </c>
      <c r="D76" s="4" t="s">
        <v>132</v>
      </c>
      <c r="E76" s="6" t="s">
        <v>5</v>
      </c>
      <c r="F76" s="5">
        <v>20</v>
      </c>
      <c r="G76" s="30">
        <f t="shared" si="1"/>
        <v>31.833674164962503</v>
      </c>
    </row>
    <row r="77" spans="1:7" x14ac:dyDescent="0.3">
      <c r="A77" s="6" t="s">
        <v>78</v>
      </c>
      <c r="B77" s="3">
        <v>6306</v>
      </c>
      <c r="C77" s="5">
        <v>3</v>
      </c>
      <c r="D77" s="4" t="s">
        <v>132</v>
      </c>
      <c r="E77" s="6" t="s">
        <v>5</v>
      </c>
      <c r="F77" s="5">
        <v>13</v>
      </c>
      <c r="G77" s="30">
        <f t="shared" si="1"/>
        <v>55.691888207225631</v>
      </c>
    </row>
    <row r="78" spans="1:7" x14ac:dyDescent="0.3">
      <c r="A78" s="6" t="s">
        <v>79</v>
      </c>
      <c r="B78" s="3">
        <v>6307</v>
      </c>
      <c r="C78" s="5">
        <v>3</v>
      </c>
      <c r="D78" s="4" t="s">
        <v>131</v>
      </c>
      <c r="E78" s="6" t="s">
        <v>2</v>
      </c>
      <c r="F78" s="5">
        <v>20</v>
      </c>
      <c r="G78" s="30">
        <f t="shared" si="1"/>
        <v>31.833674164962503</v>
      </c>
    </row>
    <row r="79" spans="1:7" x14ac:dyDescent="0.3">
      <c r="A79" s="6" t="s">
        <v>80</v>
      </c>
      <c r="B79" s="3">
        <v>6307</v>
      </c>
      <c r="C79" s="5">
        <v>3</v>
      </c>
      <c r="D79" s="4" t="s">
        <v>131</v>
      </c>
      <c r="E79" s="6" t="s">
        <v>2</v>
      </c>
      <c r="F79" s="5">
        <v>18</v>
      </c>
      <c r="G79" s="30">
        <f t="shared" si="1"/>
        <v>38.650306748466257</v>
      </c>
    </row>
    <row r="80" spans="1:7" x14ac:dyDescent="0.3">
      <c r="A80" s="6" t="s">
        <v>81</v>
      </c>
      <c r="B80" s="3">
        <v>6308</v>
      </c>
      <c r="C80" s="5">
        <v>3</v>
      </c>
      <c r="D80" s="4" t="s">
        <v>131</v>
      </c>
      <c r="E80" s="6" t="s">
        <v>5</v>
      </c>
      <c r="F80" s="5">
        <v>16</v>
      </c>
      <c r="G80" s="30">
        <f t="shared" si="1"/>
        <v>45.466939331970003</v>
      </c>
    </row>
    <row r="81" spans="1:7" x14ac:dyDescent="0.3">
      <c r="A81" s="6" t="s">
        <v>82</v>
      </c>
      <c r="B81" s="3">
        <v>6308</v>
      </c>
      <c r="C81" s="5">
        <v>3</v>
      </c>
      <c r="D81" s="4" t="s">
        <v>131</v>
      </c>
      <c r="E81" s="6" t="s">
        <v>5</v>
      </c>
      <c r="F81" s="5">
        <v>23</v>
      </c>
      <c r="G81" s="30">
        <f t="shared" si="1"/>
        <v>21.608725289706882</v>
      </c>
    </row>
    <row r="82" spans="1:7" x14ac:dyDescent="0.3">
      <c r="A82" s="6" t="s">
        <v>83</v>
      </c>
      <c r="B82" s="3">
        <v>6309</v>
      </c>
      <c r="C82" s="5">
        <v>3</v>
      </c>
      <c r="D82" s="4" t="s">
        <v>133</v>
      </c>
      <c r="E82" s="6" t="s">
        <v>5</v>
      </c>
      <c r="F82" s="5">
        <v>22</v>
      </c>
      <c r="G82" s="30">
        <f t="shared" si="1"/>
        <v>25.017041581458756</v>
      </c>
    </row>
    <row r="83" spans="1:7" x14ac:dyDescent="0.3">
      <c r="A83" s="6" t="s">
        <v>84</v>
      </c>
      <c r="B83" s="3">
        <v>6309</v>
      </c>
      <c r="C83" s="5">
        <v>3</v>
      </c>
      <c r="D83" s="4" t="s">
        <v>133</v>
      </c>
      <c r="E83" s="6" t="s">
        <v>5</v>
      </c>
      <c r="F83" s="5">
        <v>12</v>
      </c>
      <c r="G83" s="30">
        <f t="shared" si="1"/>
        <v>59.100204498977504</v>
      </c>
    </row>
    <row r="84" spans="1:7" x14ac:dyDescent="0.3">
      <c r="A84" s="6" t="s">
        <v>85</v>
      </c>
      <c r="B84" s="3">
        <v>6310</v>
      </c>
      <c r="C84" s="5">
        <v>3</v>
      </c>
      <c r="D84" s="4" t="s">
        <v>133</v>
      </c>
      <c r="E84" s="6" t="s">
        <v>2</v>
      </c>
      <c r="F84" s="5">
        <v>15</v>
      </c>
      <c r="G84" s="30">
        <f t="shared" si="1"/>
        <v>48.875255623721884</v>
      </c>
    </row>
    <row r="85" spans="1:7" x14ac:dyDescent="0.3">
      <c r="A85" s="6" t="s">
        <v>86</v>
      </c>
      <c r="B85" s="3">
        <v>6310</v>
      </c>
      <c r="C85" s="5">
        <v>3</v>
      </c>
      <c r="D85" s="4" t="s">
        <v>133</v>
      </c>
      <c r="E85" s="6" t="s">
        <v>2</v>
      </c>
      <c r="F85" s="5">
        <v>14</v>
      </c>
      <c r="G85" s="30">
        <f t="shared" si="1"/>
        <v>52.283571915473757</v>
      </c>
    </row>
    <row r="86" spans="1:7" x14ac:dyDescent="0.3">
      <c r="A86" s="6" t="s">
        <v>87</v>
      </c>
      <c r="B86" s="3">
        <v>6311</v>
      </c>
      <c r="C86" s="5">
        <v>3</v>
      </c>
      <c r="D86" s="4" t="s">
        <v>137</v>
      </c>
      <c r="E86" s="6" t="s">
        <v>5</v>
      </c>
      <c r="F86" s="5">
        <v>17</v>
      </c>
      <c r="G86" s="30">
        <f t="shared" si="1"/>
        <v>42.05862304021813</v>
      </c>
    </row>
    <row r="87" spans="1:7" x14ac:dyDescent="0.3">
      <c r="A87" s="6" t="s">
        <v>88</v>
      </c>
      <c r="B87" s="3">
        <v>6311</v>
      </c>
      <c r="C87" s="5">
        <v>3</v>
      </c>
      <c r="D87" s="4" t="s">
        <v>137</v>
      </c>
      <c r="E87" s="6" t="s">
        <v>5</v>
      </c>
      <c r="F87" s="5">
        <v>16</v>
      </c>
      <c r="G87" s="30">
        <f t="shared" si="1"/>
        <v>45.466939331970003</v>
      </c>
    </row>
    <row r="88" spans="1:7" x14ac:dyDescent="0.3">
      <c r="A88" s="6" t="s">
        <v>89</v>
      </c>
      <c r="B88" s="3">
        <v>6312</v>
      </c>
      <c r="C88" s="5">
        <v>3</v>
      </c>
      <c r="D88" s="4" t="s">
        <v>137</v>
      </c>
      <c r="E88" s="6" t="s">
        <v>2</v>
      </c>
      <c r="F88" s="5">
        <v>3</v>
      </c>
      <c r="G88" s="30">
        <f t="shared" si="1"/>
        <v>89.77505112474438</v>
      </c>
    </row>
    <row r="89" spans="1:7" x14ac:dyDescent="0.3">
      <c r="A89" s="6" t="s">
        <v>90</v>
      </c>
      <c r="B89" s="3">
        <v>6312</v>
      </c>
      <c r="C89" s="5">
        <v>3</v>
      </c>
      <c r="D89" s="4" t="s">
        <v>137</v>
      </c>
      <c r="E89" s="6" t="s">
        <v>2</v>
      </c>
      <c r="F89" s="5">
        <v>17</v>
      </c>
      <c r="G89" s="30">
        <f t="shared" si="1"/>
        <v>42.05862304021813</v>
      </c>
    </row>
    <row r="90" spans="1:7" x14ac:dyDescent="0.3">
      <c r="A90" s="6" t="s">
        <v>91</v>
      </c>
      <c r="B90" s="3">
        <v>6313</v>
      </c>
      <c r="C90" s="5">
        <v>3</v>
      </c>
      <c r="D90" s="4" t="s">
        <v>136</v>
      </c>
      <c r="E90" s="6" t="s">
        <v>2</v>
      </c>
      <c r="F90" s="5">
        <v>18</v>
      </c>
      <c r="G90" s="30">
        <f t="shared" si="1"/>
        <v>38.650306748466257</v>
      </c>
    </row>
    <row r="91" spans="1:7" x14ac:dyDescent="0.3">
      <c r="A91" s="6" t="s">
        <v>92</v>
      </c>
      <c r="B91" s="3">
        <v>6313</v>
      </c>
      <c r="C91" s="5">
        <v>3</v>
      </c>
      <c r="D91" s="4" t="s">
        <v>136</v>
      </c>
      <c r="E91" s="6" t="s">
        <v>2</v>
      </c>
      <c r="F91" s="5">
        <v>19</v>
      </c>
      <c r="G91" s="30">
        <f t="shared" si="1"/>
        <v>35.241990456714376</v>
      </c>
    </row>
    <row r="92" spans="1:7" x14ac:dyDescent="0.3">
      <c r="A92" s="6" t="s">
        <v>93</v>
      </c>
      <c r="B92" s="3">
        <v>6314</v>
      </c>
      <c r="C92" s="5">
        <v>3</v>
      </c>
      <c r="D92" s="4" t="s">
        <v>136</v>
      </c>
      <c r="E92" s="6" t="s">
        <v>5</v>
      </c>
      <c r="F92" s="5">
        <v>22</v>
      </c>
      <c r="G92" s="30">
        <f t="shared" si="1"/>
        <v>25.017041581458756</v>
      </c>
    </row>
    <row r="93" spans="1:7" x14ac:dyDescent="0.3">
      <c r="A93" s="6" t="s">
        <v>94</v>
      </c>
      <c r="B93" s="3">
        <v>6314</v>
      </c>
      <c r="C93" s="5">
        <v>3</v>
      </c>
      <c r="D93" s="4" t="s">
        <v>136</v>
      </c>
      <c r="E93" s="6" t="s">
        <v>5</v>
      </c>
      <c r="F93" s="5">
        <v>22</v>
      </c>
      <c r="G93" s="30">
        <f t="shared" si="1"/>
        <v>25.017041581458756</v>
      </c>
    </row>
    <row r="94" spans="1:7" x14ac:dyDescent="0.3">
      <c r="A94" s="6" t="s">
        <v>95</v>
      </c>
      <c r="B94" s="3">
        <v>6315</v>
      </c>
      <c r="C94" s="5">
        <v>3</v>
      </c>
      <c r="D94" s="4" t="s">
        <v>134</v>
      </c>
      <c r="E94" s="6" t="s">
        <v>2</v>
      </c>
      <c r="F94" s="5">
        <v>8</v>
      </c>
      <c r="G94" s="30">
        <f t="shared" si="1"/>
        <v>72.733469665984998</v>
      </c>
    </row>
    <row r="95" spans="1:7" x14ac:dyDescent="0.3">
      <c r="A95" s="6" t="s">
        <v>96</v>
      </c>
      <c r="B95" s="3">
        <v>6315</v>
      </c>
      <c r="C95" s="5">
        <v>3</v>
      </c>
      <c r="D95" s="4" t="s">
        <v>134</v>
      </c>
      <c r="E95" s="6" t="s">
        <v>2</v>
      </c>
      <c r="F95" s="5">
        <v>17</v>
      </c>
      <c r="G95" s="30">
        <f t="shared" si="1"/>
        <v>42.05862304021813</v>
      </c>
    </row>
    <row r="96" spans="1:7" x14ac:dyDescent="0.3">
      <c r="A96" s="6" t="s">
        <v>97</v>
      </c>
      <c r="B96" s="3">
        <v>6316</v>
      </c>
      <c r="C96" s="5">
        <v>3</v>
      </c>
      <c r="D96" s="4" t="s">
        <v>134</v>
      </c>
      <c r="E96" s="6" t="s">
        <v>5</v>
      </c>
      <c r="F96" s="5">
        <v>10</v>
      </c>
      <c r="G96" s="30">
        <f t="shared" si="1"/>
        <v>65.916837082481251</v>
      </c>
    </row>
    <row r="97" spans="1:7" x14ac:dyDescent="0.3">
      <c r="A97" s="6" t="s">
        <v>98</v>
      </c>
      <c r="B97" s="3">
        <v>6316</v>
      </c>
      <c r="C97" s="5">
        <v>3</v>
      </c>
      <c r="D97" s="4" t="s">
        <v>134</v>
      </c>
      <c r="E97" s="6" t="s">
        <v>5</v>
      </c>
      <c r="F97" s="5">
        <v>19</v>
      </c>
      <c r="G97" s="30">
        <f t="shared" si="1"/>
        <v>35.241990456714376</v>
      </c>
    </row>
    <row r="98" spans="1:7" x14ac:dyDescent="0.3">
      <c r="A98" s="6" t="s">
        <v>99</v>
      </c>
      <c r="B98" s="3">
        <v>6401</v>
      </c>
      <c r="C98" s="5">
        <v>4</v>
      </c>
      <c r="D98" s="4" t="s">
        <v>136</v>
      </c>
      <c r="E98" s="6" t="s">
        <v>2</v>
      </c>
      <c r="F98" s="5">
        <v>20</v>
      </c>
      <c r="G98" s="30">
        <f t="shared" si="1"/>
        <v>31.833674164962503</v>
      </c>
    </row>
    <row r="99" spans="1:7" x14ac:dyDescent="0.3">
      <c r="A99" s="6" t="s">
        <v>100</v>
      </c>
      <c r="B99" s="3">
        <v>6401</v>
      </c>
      <c r="C99" s="5">
        <v>4</v>
      </c>
      <c r="D99" s="4" t="s">
        <v>136</v>
      </c>
      <c r="E99" s="6" t="s">
        <v>2</v>
      </c>
      <c r="F99" s="5">
        <v>19</v>
      </c>
      <c r="G99" s="30">
        <f t="shared" si="1"/>
        <v>35.241990456714376</v>
      </c>
    </row>
    <row r="100" spans="1:7" x14ac:dyDescent="0.3">
      <c r="A100" s="6" t="s">
        <v>101</v>
      </c>
      <c r="B100" s="3">
        <v>6402</v>
      </c>
      <c r="C100" s="5">
        <v>4</v>
      </c>
      <c r="D100" s="4" t="s">
        <v>136</v>
      </c>
      <c r="E100" s="6" t="s">
        <v>5</v>
      </c>
      <c r="F100" s="5">
        <v>13</v>
      </c>
      <c r="G100" s="30">
        <f t="shared" si="1"/>
        <v>55.691888207225631</v>
      </c>
    </row>
    <row r="101" spans="1:7" x14ac:dyDescent="0.3">
      <c r="A101" s="6" t="s">
        <v>102</v>
      </c>
      <c r="B101" s="3">
        <v>6402</v>
      </c>
      <c r="C101" s="5">
        <v>4</v>
      </c>
      <c r="D101" s="4" t="s">
        <v>136</v>
      </c>
      <c r="E101" s="6" t="s">
        <v>5</v>
      </c>
      <c r="F101" s="5">
        <v>22</v>
      </c>
      <c r="G101" s="30">
        <f t="shared" si="1"/>
        <v>25.017041581458756</v>
      </c>
    </row>
    <row r="102" spans="1:7" x14ac:dyDescent="0.3">
      <c r="A102" s="6" t="s">
        <v>103</v>
      </c>
      <c r="B102" s="3">
        <v>6403</v>
      </c>
      <c r="C102" s="5">
        <v>4</v>
      </c>
      <c r="D102" s="4" t="s">
        <v>137</v>
      </c>
      <c r="E102" s="6" t="s">
        <v>5</v>
      </c>
      <c r="F102" s="5">
        <v>17</v>
      </c>
      <c r="G102" s="30">
        <f t="shared" si="1"/>
        <v>42.05862304021813</v>
      </c>
    </row>
    <row r="103" spans="1:7" x14ac:dyDescent="0.3">
      <c r="A103" s="6" t="s">
        <v>104</v>
      </c>
      <c r="B103" s="3">
        <v>6403</v>
      </c>
      <c r="C103" s="5">
        <v>4</v>
      </c>
      <c r="D103" s="4" t="s">
        <v>137</v>
      </c>
      <c r="E103" s="6" t="s">
        <v>5</v>
      </c>
      <c r="F103" s="5">
        <v>18</v>
      </c>
      <c r="G103" s="30">
        <f t="shared" si="1"/>
        <v>38.650306748466257</v>
      </c>
    </row>
    <row r="104" spans="1:7" x14ac:dyDescent="0.3">
      <c r="A104" s="6" t="s">
        <v>105</v>
      </c>
      <c r="B104" s="3">
        <v>6404</v>
      </c>
      <c r="C104" s="5">
        <v>4</v>
      </c>
      <c r="D104" s="4" t="s">
        <v>137</v>
      </c>
      <c r="E104" s="6" t="s">
        <v>2</v>
      </c>
      <c r="F104" s="5">
        <v>19</v>
      </c>
      <c r="G104" s="30">
        <f t="shared" si="1"/>
        <v>35.241990456714376</v>
      </c>
    </row>
    <row r="105" spans="1:7" x14ac:dyDescent="0.3">
      <c r="A105" s="6" t="s">
        <v>106</v>
      </c>
      <c r="B105" s="3">
        <v>6404</v>
      </c>
      <c r="C105" s="5">
        <v>4</v>
      </c>
      <c r="D105" s="4" t="s">
        <v>137</v>
      </c>
      <c r="E105" s="6" t="s">
        <v>2</v>
      </c>
      <c r="F105" s="5">
        <v>15</v>
      </c>
      <c r="G105" s="30">
        <f t="shared" si="1"/>
        <v>48.875255623721884</v>
      </c>
    </row>
    <row r="106" spans="1:7" x14ac:dyDescent="0.3">
      <c r="A106" s="6" t="s">
        <v>107</v>
      </c>
      <c r="B106" s="3">
        <v>6405</v>
      </c>
      <c r="C106" s="5">
        <v>4</v>
      </c>
      <c r="D106" s="4" t="s">
        <v>132</v>
      </c>
      <c r="E106" s="6" t="s">
        <v>2</v>
      </c>
      <c r="F106" s="5">
        <v>16</v>
      </c>
      <c r="G106" s="30">
        <f t="shared" si="1"/>
        <v>45.466939331970003</v>
      </c>
    </row>
    <row r="107" spans="1:7" x14ac:dyDescent="0.3">
      <c r="A107" s="6" t="s">
        <v>108</v>
      </c>
      <c r="B107" s="3">
        <v>6405</v>
      </c>
      <c r="C107" s="5">
        <v>4</v>
      </c>
      <c r="D107" s="4" t="s">
        <v>132</v>
      </c>
      <c r="E107" s="6" t="s">
        <v>2</v>
      </c>
      <c r="F107" s="5">
        <v>17</v>
      </c>
      <c r="G107" s="30">
        <f t="shared" si="1"/>
        <v>42.05862304021813</v>
      </c>
    </row>
    <row r="108" spans="1:7" x14ac:dyDescent="0.3">
      <c r="A108" s="6" t="s">
        <v>109</v>
      </c>
      <c r="B108" s="3">
        <v>6406</v>
      </c>
      <c r="C108" s="5">
        <v>4</v>
      </c>
      <c r="D108" s="4" t="s">
        <v>132</v>
      </c>
      <c r="E108" s="6" t="s">
        <v>5</v>
      </c>
      <c r="F108" s="5">
        <v>19</v>
      </c>
      <c r="G108" s="30">
        <f t="shared" si="1"/>
        <v>35.241990456714376</v>
      </c>
    </row>
    <row r="109" spans="1:7" x14ac:dyDescent="0.3">
      <c r="A109" s="6" t="s">
        <v>110</v>
      </c>
      <c r="B109" s="3">
        <v>6406</v>
      </c>
      <c r="C109" s="5">
        <v>4</v>
      </c>
      <c r="D109" s="4" t="s">
        <v>132</v>
      </c>
      <c r="E109" s="6" t="s">
        <v>5</v>
      </c>
      <c r="F109" s="5">
        <v>19</v>
      </c>
      <c r="G109" s="30">
        <f t="shared" si="1"/>
        <v>35.241990456714376</v>
      </c>
    </row>
    <row r="110" spans="1:7" x14ac:dyDescent="0.3">
      <c r="A110" s="6" t="s">
        <v>111</v>
      </c>
      <c r="B110" s="3">
        <v>6407</v>
      </c>
      <c r="C110" s="5">
        <v>4</v>
      </c>
      <c r="D110" s="4" t="s">
        <v>134</v>
      </c>
      <c r="E110" s="6" t="s">
        <v>5</v>
      </c>
      <c r="F110" s="5">
        <v>13</v>
      </c>
      <c r="G110" s="30">
        <f t="shared" si="1"/>
        <v>55.691888207225631</v>
      </c>
    </row>
    <row r="111" spans="1:7" x14ac:dyDescent="0.3">
      <c r="A111" s="6" t="s">
        <v>112</v>
      </c>
      <c r="B111" s="3">
        <v>6407</v>
      </c>
      <c r="C111" s="5">
        <v>4</v>
      </c>
      <c r="D111" s="4" t="s">
        <v>134</v>
      </c>
      <c r="E111" s="6" t="s">
        <v>5</v>
      </c>
      <c r="F111" s="5">
        <v>8</v>
      </c>
      <c r="G111" s="30">
        <f t="shared" si="1"/>
        <v>72.733469665984998</v>
      </c>
    </row>
    <row r="112" spans="1:7" x14ac:dyDescent="0.3">
      <c r="A112" s="6" t="s">
        <v>113</v>
      </c>
      <c r="B112" s="3">
        <v>6408</v>
      </c>
      <c r="C112" s="5">
        <v>4</v>
      </c>
      <c r="D112" s="4" t="s">
        <v>134</v>
      </c>
      <c r="E112" s="6" t="s">
        <v>2</v>
      </c>
      <c r="F112" s="5">
        <v>9</v>
      </c>
      <c r="G112" s="30">
        <f t="shared" si="1"/>
        <v>69.325153374233125</v>
      </c>
    </row>
    <row r="113" spans="1:7" x14ac:dyDescent="0.3">
      <c r="A113" s="6" t="s">
        <v>114</v>
      </c>
      <c r="B113" s="3">
        <v>6408</v>
      </c>
      <c r="C113" s="5">
        <v>4</v>
      </c>
      <c r="D113" s="4" t="s">
        <v>134</v>
      </c>
      <c r="E113" s="6" t="s">
        <v>2</v>
      </c>
      <c r="F113" s="5">
        <v>14</v>
      </c>
      <c r="G113" s="30">
        <f t="shared" si="1"/>
        <v>52.283571915473757</v>
      </c>
    </row>
    <row r="114" spans="1:7" x14ac:dyDescent="0.3">
      <c r="A114" s="6" t="s">
        <v>115</v>
      </c>
      <c r="B114" s="3">
        <v>6409</v>
      </c>
      <c r="C114" s="5">
        <v>4</v>
      </c>
      <c r="D114" s="4" t="s">
        <v>131</v>
      </c>
      <c r="E114" s="6" t="s">
        <v>2</v>
      </c>
      <c r="F114" s="5">
        <v>24</v>
      </c>
      <c r="G114" s="30">
        <f t="shared" si="1"/>
        <v>18.200408997955009</v>
      </c>
    </row>
    <row r="115" spans="1:7" x14ac:dyDescent="0.3">
      <c r="A115" s="6" t="s">
        <v>116</v>
      </c>
      <c r="B115" s="3">
        <v>6409</v>
      </c>
      <c r="C115" s="5">
        <v>4</v>
      </c>
      <c r="D115" s="4" t="s">
        <v>131</v>
      </c>
      <c r="E115" s="6" t="s">
        <v>2</v>
      </c>
      <c r="F115" s="5">
        <v>24</v>
      </c>
      <c r="G115" s="30">
        <f t="shared" si="1"/>
        <v>18.200408997955009</v>
      </c>
    </row>
    <row r="116" spans="1:7" x14ac:dyDescent="0.3">
      <c r="A116" s="6" t="s">
        <v>117</v>
      </c>
      <c r="B116" s="3">
        <v>6410</v>
      </c>
      <c r="C116" s="5">
        <v>4</v>
      </c>
      <c r="D116" s="4" t="s">
        <v>131</v>
      </c>
      <c r="E116" s="6" t="s">
        <v>5</v>
      </c>
      <c r="F116" s="5">
        <v>20</v>
      </c>
      <c r="G116" s="30">
        <f t="shared" si="1"/>
        <v>31.833674164962503</v>
      </c>
    </row>
    <row r="117" spans="1:7" x14ac:dyDescent="0.3">
      <c r="A117" s="6" t="s">
        <v>118</v>
      </c>
      <c r="B117" s="3">
        <v>6410</v>
      </c>
      <c r="C117" s="5">
        <v>4</v>
      </c>
      <c r="D117" s="4" t="s">
        <v>131</v>
      </c>
      <c r="E117" s="6" t="s">
        <v>5</v>
      </c>
      <c r="F117" s="5">
        <v>23</v>
      </c>
      <c r="G117" s="30">
        <f t="shared" si="1"/>
        <v>21.608725289706882</v>
      </c>
    </row>
    <row r="118" spans="1:7" x14ac:dyDescent="0.3">
      <c r="A118" s="6" t="s">
        <v>119</v>
      </c>
      <c r="B118" s="3">
        <v>6411</v>
      </c>
      <c r="C118" s="5">
        <v>4</v>
      </c>
      <c r="D118" s="4" t="s">
        <v>133</v>
      </c>
      <c r="E118" s="6" t="s">
        <v>5</v>
      </c>
      <c r="F118" s="5">
        <v>16</v>
      </c>
      <c r="G118" s="30">
        <f t="shared" si="1"/>
        <v>45.466939331970003</v>
      </c>
    </row>
    <row r="119" spans="1:7" x14ac:dyDescent="0.3">
      <c r="A119" s="6" t="s">
        <v>120</v>
      </c>
      <c r="B119" s="3">
        <v>6411</v>
      </c>
      <c r="C119" s="5">
        <v>4</v>
      </c>
      <c r="D119" s="4" t="s">
        <v>133</v>
      </c>
      <c r="E119" s="6" t="s">
        <v>5</v>
      </c>
      <c r="F119" s="5">
        <v>18</v>
      </c>
      <c r="G119" s="30">
        <f t="shared" si="1"/>
        <v>38.650306748466257</v>
      </c>
    </row>
    <row r="120" spans="1:7" x14ac:dyDescent="0.3">
      <c r="A120" s="6" t="s">
        <v>121</v>
      </c>
      <c r="B120" s="3">
        <v>6412</v>
      </c>
      <c r="C120" s="5">
        <v>4</v>
      </c>
      <c r="D120" s="4" t="s">
        <v>133</v>
      </c>
      <c r="E120" s="6" t="s">
        <v>2</v>
      </c>
      <c r="F120" s="5">
        <v>21</v>
      </c>
      <c r="G120" s="30">
        <f t="shared" si="1"/>
        <v>28.425357873210629</v>
      </c>
    </row>
    <row r="121" spans="1:7" x14ac:dyDescent="0.3">
      <c r="A121" s="6" t="s">
        <v>122</v>
      </c>
      <c r="B121" s="3">
        <v>6412</v>
      </c>
      <c r="C121" s="5">
        <v>4</v>
      </c>
      <c r="D121" s="4" t="s">
        <v>133</v>
      </c>
      <c r="E121" s="6" t="s">
        <v>2</v>
      </c>
      <c r="F121" s="5">
        <v>18</v>
      </c>
      <c r="G121" s="30">
        <f t="shared" si="1"/>
        <v>38.650306748466257</v>
      </c>
    </row>
    <row r="122" spans="1:7" x14ac:dyDescent="0.3">
      <c r="A122" s="6" t="s">
        <v>123</v>
      </c>
      <c r="B122" s="3">
        <v>6413</v>
      </c>
      <c r="C122" s="5">
        <v>4</v>
      </c>
      <c r="D122" s="4" t="s">
        <v>138</v>
      </c>
      <c r="E122" s="6" t="s">
        <v>2</v>
      </c>
      <c r="F122" s="5">
        <v>16</v>
      </c>
      <c r="G122" s="30">
        <f t="shared" si="1"/>
        <v>45.466939331970003</v>
      </c>
    </row>
    <row r="123" spans="1:7" x14ac:dyDescent="0.3">
      <c r="A123" s="6" t="s">
        <v>124</v>
      </c>
      <c r="B123" s="3">
        <v>6413</v>
      </c>
      <c r="C123" s="5">
        <v>4</v>
      </c>
      <c r="D123" s="4" t="s">
        <v>138</v>
      </c>
      <c r="E123" s="6" t="s">
        <v>2</v>
      </c>
      <c r="F123" s="5">
        <v>17</v>
      </c>
      <c r="G123" s="30">
        <f t="shared" si="1"/>
        <v>42.05862304021813</v>
      </c>
    </row>
    <row r="124" spans="1:7" x14ac:dyDescent="0.3">
      <c r="A124" s="6" t="s">
        <v>125</v>
      </c>
      <c r="B124" s="3">
        <v>6414</v>
      </c>
      <c r="C124" s="5">
        <v>4</v>
      </c>
      <c r="D124" s="4" t="s">
        <v>138</v>
      </c>
      <c r="E124" s="6" t="s">
        <v>5</v>
      </c>
      <c r="F124" s="5">
        <v>16</v>
      </c>
      <c r="G124" s="30">
        <f t="shared" si="1"/>
        <v>45.466939331970003</v>
      </c>
    </row>
    <row r="125" spans="1:7" x14ac:dyDescent="0.3">
      <c r="A125" s="6" t="s">
        <v>126</v>
      </c>
      <c r="B125" s="3">
        <v>6414</v>
      </c>
      <c r="C125" s="5">
        <v>4</v>
      </c>
      <c r="D125" s="4" t="s">
        <v>138</v>
      </c>
      <c r="E125" s="6" t="s">
        <v>5</v>
      </c>
      <c r="F125" s="5">
        <v>16</v>
      </c>
      <c r="G125" s="30">
        <f t="shared" si="1"/>
        <v>45.466939331970003</v>
      </c>
    </row>
    <row r="126" spans="1:7" x14ac:dyDescent="0.3">
      <c r="A126" s="6" t="s">
        <v>127</v>
      </c>
      <c r="B126" s="3">
        <v>6415</v>
      </c>
      <c r="C126" s="5">
        <v>4</v>
      </c>
      <c r="D126" s="4" t="s">
        <v>135</v>
      </c>
      <c r="E126" s="6" t="s">
        <v>5</v>
      </c>
      <c r="F126" s="5">
        <v>16</v>
      </c>
      <c r="G126" s="30">
        <f t="shared" si="1"/>
        <v>45.466939331970003</v>
      </c>
    </row>
    <row r="127" spans="1:7" x14ac:dyDescent="0.3">
      <c r="A127" s="6" t="s">
        <v>128</v>
      </c>
      <c r="B127" s="3">
        <v>6415</v>
      </c>
      <c r="C127" s="5">
        <v>4</v>
      </c>
      <c r="D127" s="4" t="s">
        <v>135</v>
      </c>
      <c r="E127" s="6" t="s">
        <v>5</v>
      </c>
      <c r="F127" s="5">
        <v>20</v>
      </c>
      <c r="G127" s="30">
        <f t="shared" si="1"/>
        <v>31.833674164962503</v>
      </c>
    </row>
    <row r="128" spans="1:7" x14ac:dyDescent="0.3">
      <c r="A128" s="6" t="s">
        <v>129</v>
      </c>
      <c r="B128" s="3">
        <v>6416</v>
      </c>
      <c r="C128" s="5">
        <v>4</v>
      </c>
      <c r="D128" s="4" t="s">
        <v>135</v>
      </c>
      <c r="E128" s="6" t="s">
        <v>2</v>
      </c>
      <c r="F128" s="5">
        <v>12</v>
      </c>
      <c r="G128" s="30">
        <f t="shared" si="1"/>
        <v>59.100204498977504</v>
      </c>
    </row>
    <row r="129" spans="1:7" x14ac:dyDescent="0.3">
      <c r="A129" s="6" t="s">
        <v>130</v>
      </c>
      <c r="B129" s="3">
        <v>6416</v>
      </c>
      <c r="C129" s="5">
        <v>4</v>
      </c>
      <c r="D129" s="4" t="s">
        <v>135</v>
      </c>
      <c r="E129" s="6" t="s">
        <v>2</v>
      </c>
      <c r="F129" s="5">
        <v>18</v>
      </c>
      <c r="G129" s="30">
        <f t="shared" si="1"/>
        <v>38.650306748466257</v>
      </c>
    </row>
  </sheetData>
  <sortState ref="B2:F129">
    <sortCondition ref="B2:B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workbookViewId="0">
      <pane ySplit="1" topLeftCell="A2" activePane="bottomLeft" state="frozen"/>
      <selection pane="bottomLeft" activeCell="Q2" sqref="Q2:Q65"/>
    </sheetView>
  </sheetViews>
  <sheetFormatPr defaultRowHeight="15.6" x14ac:dyDescent="0.3"/>
  <cols>
    <col min="13" max="13" width="18.69921875" customWidth="1"/>
  </cols>
  <sheetData>
    <row r="1" spans="1:17" x14ac:dyDescent="0.3">
      <c r="B1" s="13" t="s">
        <v>142</v>
      </c>
      <c r="C1" s="8" t="s">
        <v>145</v>
      </c>
      <c r="D1" s="10" t="s">
        <v>146</v>
      </c>
      <c r="E1" s="10" t="s">
        <v>152</v>
      </c>
      <c r="F1" s="8" t="s">
        <v>147</v>
      </c>
      <c r="G1" s="10" t="s">
        <v>148</v>
      </c>
      <c r="H1" s="9" t="s">
        <v>150</v>
      </c>
      <c r="I1" s="9" t="s">
        <v>149</v>
      </c>
      <c r="J1" s="8" t="s">
        <v>151</v>
      </c>
      <c r="K1" s="2"/>
      <c r="L1" s="10" t="s">
        <v>154</v>
      </c>
      <c r="M1" s="2" t="s">
        <v>153</v>
      </c>
      <c r="N1" t="s">
        <v>155</v>
      </c>
      <c r="Q1" s="31" t="s">
        <v>246</v>
      </c>
    </row>
    <row r="2" spans="1:17" s="3" customFormat="1" x14ac:dyDescent="0.3">
      <c r="A2" s="7"/>
      <c r="B2" s="3">
        <v>6101</v>
      </c>
      <c r="C2" s="5">
        <v>26</v>
      </c>
      <c r="D2" s="5">
        <v>22</v>
      </c>
      <c r="E2" s="5">
        <f t="shared" ref="E2:E33" si="0">C2+D2</f>
        <v>48</v>
      </c>
      <c r="F2" s="5">
        <v>1</v>
      </c>
      <c r="G2" s="5">
        <v>0</v>
      </c>
      <c r="H2" s="5">
        <v>1</v>
      </c>
      <c r="I2" s="5">
        <v>0</v>
      </c>
      <c r="L2" s="5">
        <f>E2-I2</f>
        <v>48</v>
      </c>
      <c r="M2" s="12">
        <f t="shared" ref="M2:M33" si="1">I2*100/E2</f>
        <v>0</v>
      </c>
      <c r="N2" s="12">
        <f>H2*100/E2</f>
        <v>2.0833333333333335</v>
      </c>
      <c r="Q2" s="32">
        <f>((100-(L2*100/58.69)))</f>
        <v>18.214346566706425</v>
      </c>
    </row>
    <row r="3" spans="1:17" s="3" customFormat="1" x14ac:dyDescent="0.3">
      <c r="A3" s="6"/>
      <c r="B3" s="5">
        <v>6102</v>
      </c>
      <c r="C3">
        <v>24</v>
      </c>
      <c r="D3">
        <v>23</v>
      </c>
      <c r="E3" s="5">
        <f t="shared" si="0"/>
        <v>47</v>
      </c>
      <c r="F3">
        <v>7</v>
      </c>
      <c r="G3">
        <v>4</v>
      </c>
      <c r="H3">
        <v>7</v>
      </c>
      <c r="I3">
        <v>4</v>
      </c>
      <c r="J3"/>
      <c r="K3"/>
      <c r="L3" s="5">
        <f t="shared" ref="L3:L65" si="2">E3-I3</f>
        <v>43</v>
      </c>
      <c r="M3" s="12">
        <f t="shared" si="1"/>
        <v>8.5106382978723403</v>
      </c>
      <c r="N3" s="12">
        <f t="shared" ref="N3:N65" si="3">H3*100/E3</f>
        <v>14.893617021276595</v>
      </c>
      <c r="Q3" s="32">
        <f t="shared" ref="Q3:Q65" si="4">((100-(L3*100/58.69)))</f>
        <v>26.733685466007842</v>
      </c>
    </row>
    <row r="4" spans="1:17" x14ac:dyDescent="0.3">
      <c r="B4" s="11">
        <v>6103</v>
      </c>
      <c r="C4">
        <v>16</v>
      </c>
      <c r="D4">
        <v>19</v>
      </c>
      <c r="E4" s="5">
        <f t="shared" si="0"/>
        <v>35</v>
      </c>
      <c r="F4">
        <v>6</v>
      </c>
      <c r="G4">
        <v>0</v>
      </c>
      <c r="H4">
        <v>3</v>
      </c>
      <c r="I4">
        <v>3</v>
      </c>
      <c r="L4" s="5">
        <f t="shared" si="2"/>
        <v>32</v>
      </c>
      <c r="M4" s="12">
        <f t="shared" si="1"/>
        <v>8.5714285714285712</v>
      </c>
      <c r="N4" s="12">
        <f t="shared" si="3"/>
        <v>8.5714285714285712</v>
      </c>
      <c r="Q4" s="32">
        <f t="shared" si="4"/>
        <v>45.47623104447095</v>
      </c>
    </row>
    <row r="5" spans="1:17" x14ac:dyDescent="0.3">
      <c r="B5" s="11">
        <v>6104</v>
      </c>
      <c r="C5">
        <v>18</v>
      </c>
      <c r="D5">
        <v>19</v>
      </c>
      <c r="E5" s="5">
        <f t="shared" si="0"/>
        <v>37</v>
      </c>
      <c r="F5">
        <v>4</v>
      </c>
      <c r="G5">
        <v>8</v>
      </c>
      <c r="H5">
        <v>8</v>
      </c>
      <c r="I5">
        <v>4</v>
      </c>
      <c r="L5" s="5">
        <f t="shared" si="2"/>
        <v>33</v>
      </c>
      <c r="M5" s="12">
        <f t="shared" si="1"/>
        <v>10.810810810810811</v>
      </c>
      <c r="N5" s="12">
        <f t="shared" si="3"/>
        <v>21.621621621621621</v>
      </c>
      <c r="Q5" s="32">
        <f t="shared" si="4"/>
        <v>43.772363264610661</v>
      </c>
    </row>
    <row r="6" spans="1:17" x14ac:dyDescent="0.3">
      <c r="B6" s="11">
        <v>6105</v>
      </c>
      <c r="C6">
        <v>21</v>
      </c>
      <c r="D6">
        <v>17</v>
      </c>
      <c r="E6" s="5">
        <f t="shared" si="0"/>
        <v>38</v>
      </c>
      <c r="F6">
        <v>12</v>
      </c>
      <c r="G6">
        <v>4</v>
      </c>
      <c r="H6">
        <v>16</v>
      </c>
      <c r="I6">
        <v>0</v>
      </c>
      <c r="L6" s="5">
        <f t="shared" si="2"/>
        <v>38</v>
      </c>
      <c r="M6" s="12">
        <f t="shared" si="1"/>
        <v>0</v>
      </c>
      <c r="N6" s="12">
        <f t="shared" si="3"/>
        <v>42.10526315789474</v>
      </c>
      <c r="Q6" s="32">
        <f t="shared" si="4"/>
        <v>35.253024365309244</v>
      </c>
    </row>
    <row r="7" spans="1:17" x14ac:dyDescent="0.3">
      <c r="B7" s="11">
        <v>6106</v>
      </c>
      <c r="C7">
        <v>27</v>
      </c>
      <c r="D7">
        <v>18</v>
      </c>
      <c r="E7" s="5">
        <f t="shared" si="0"/>
        <v>45</v>
      </c>
      <c r="F7">
        <v>5</v>
      </c>
      <c r="G7">
        <v>5</v>
      </c>
      <c r="H7">
        <v>10</v>
      </c>
      <c r="I7">
        <v>0</v>
      </c>
      <c r="L7" s="5">
        <f t="shared" si="2"/>
        <v>45</v>
      </c>
      <c r="M7" s="12">
        <f t="shared" si="1"/>
        <v>0</v>
      </c>
      <c r="N7" s="12">
        <f t="shared" si="3"/>
        <v>22.222222222222221</v>
      </c>
      <c r="Q7" s="32">
        <f t="shared" si="4"/>
        <v>23.325949906287264</v>
      </c>
    </row>
    <row r="8" spans="1:17" x14ac:dyDescent="0.3">
      <c r="B8" s="11">
        <v>6107</v>
      </c>
      <c r="C8">
        <v>16</v>
      </c>
      <c r="D8">
        <v>19</v>
      </c>
      <c r="E8" s="5">
        <f t="shared" si="0"/>
        <v>35</v>
      </c>
      <c r="F8">
        <v>2</v>
      </c>
      <c r="G8">
        <v>3</v>
      </c>
      <c r="H8">
        <v>3</v>
      </c>
      <c r="I8">
        <v>2</v>
      </c>
      <c r="L8" s="5">
        <f t="shared" si="2"/>
        <v>33</v>
      </c>
      <c r="M8" s="12">
        <f t="shared" si="1"/>
        <v>5.7142857142857144</v>
      </c>
      <c r="N8" s="12">
        <f t="shared" si="3"/>
        <v>8.5714285714285712</v>
      </c>
      <c r="Q8" s="32">
        <f t="shared" si="4"/>
        <v>43.772363264610661</v>
      </c>
    </row>
    <row r="9" spans="1:17" x14ac:dyDescent="0.3">
      <c r="B9" s="11">
        <v>6108</v>
      </c>
      <c r="C9">
        <v>22</v>
      </c>
      <c r="D9">
        <v>11</v>
      </c>
      <c r="E9" s="5">
        <f t="shared" si="0"/>
        <v>33</v>
      </c>
      <c r="F9">
        <v>1</v>
      </c>
      <c r="G9">
        <v>3</v>
      </c>
      <c r="H9">
        <v>4</v>
      </c>
      <c r="I9">
        <v>0</v>
      </c>
      <c r="L9" s="5">
        <f t="shared" si="2"/>
        <v>33</v>
      </c>
      <c r="M9" s="12">
        <f t="shared" si="1"/>
        <v>0</v>
      </c>
      <c r="N9" s="12">
        <f t="shared" si="3"/>
        <v>12.121212121212121</v>
      </c>
      <c r="Q9" s="32">
        <f t="shared" si="4"/>
        <v>43.772363264610661</v>
      </c>
    </row>
    <row r="10" spans="1:17" x14ac:dyDescent="0.3">
      <c r="B10" s="11">
        <v>6109</v>
      </c>
      <c r="C10">
        <v>24</v>
      </c>
      <c r="D10">
        <v>18</v>
      </c>
      <c r="E10" s="5">
        <f t="shared" si="0"/>
        <v>42</v>
      </c>
      <c r="F10">
        <v>1</v>
      </c>
      <c r="G10">
        <v>1</v>
      </c>
      <c r="H10">
        <v>2</v>
      </c>
      <c r="I10">
        <v>0</v>
      </c>
      <c r="L10" s="5">
        <f t="shared" si="2"/>
        <v>42</v>
      </c>
      <c r="M10" s="12">
        <f t="shared" si="1"/>
        <v>0</v>
      </c>
      <c r="N10" s="12">
        <f t="shared" si="3"/>
        <v>4.7619047619047619</v>
      </c>
      <c r="Q10" s="32">
        <f t="shared" si="4"/>
        <v>28.437553245868116</v>
      </c>
    </row>
    <row r="11" spans="1:17" x14ac:dyDescent="0.3">
      <c r="B11" s="11">
        <v>6110</v>
      </c>
      <c r="C11">
        <v>19</v>
      </c>
      <c r="D11">
        <v>18</v>
      </c>
      <c r="E11" s="5">
        <f t="shared" si="0"/>
        <v>37</v>
      </c>
      <c r="F11">
        <v>0</v>
      </c>
      <c r="G11">
        <v>2</v>
      </c>
      <c r="H11">
        <v>0</v>
      </c>
      <c r="I11">
        <v>2</v>
      </c>
      <c r="L11" s="5">
        <f t="shared" si="2"/>
        <v>35</v>
      </c>
      <c r="M11" s="12">
        <f t="shared" si="1"/>
        <v>5.4054054054054053</v>
      </c>
      <c r="N11" s="12">
        <f t="shared" si="3"/>
        <v>0</v>
      </c>
      <c r="Q11" s="32">
        <f t="shared" si="4"/>
        <v>40.364627704890097</v>
      </c>
    </row>
    <row r="12" spans="1:17" x14ac:dyDescent="0.3">
      <c r="B12" s="11">
        <v>6111</v>
      </c>
      <c r="C12">
        <v>18</v>
      </c>
      <c r="D12">
        <v>20</v>
      </c>
      <c r="E12" s="5">
        <f t="shared" si="0"/>
        <v>38</v>
      </c>
      <c r="F12">
        <v>4</v>
      </c>
      <c r="G12">
        <v>3</v>
      </c>
      <c r="H12">
        <v>5</v>
      </c>
      <c r="I12">
        <v>2</v>
      </c>
      <c r="L12" s="5">
        <f t="shared" si="2"/>
        <v>36</v>
      </c>
      <c r="M12" s="12">
        <f t="shared" si="1"/>
        <v>5.2631578947368425</v>
      </c>
      <c r="N12" s="12">
        <f t="shared" si="3"/>
        <v>13.157894736842104</v>
      </c>
      <c r="Q12" s="32">
        <f t="shared" si="4"/>
        <v>38.660759925029815</v>
      </c>
    </row>
    <row r="13" spans="1:17" x14ac:dyDescent="0.3">
      <c r="B13" s="11">
        <v>6112</v>
      </c>
      <c r="C13">
        <v>18</v>
      </c>
      <c r="D13">
        <v>16</v>
      </c>
      <c r="E13" s="5">
        <f t="shared" si="0"/>
        <v>34</v>
      </c>
      <c r="F13">
        <v>8</v>
      </c>
      <c r="G13">
        <v>2</v>
      </c>
      <c r="H13">
        <v>3</v>
      </c>
      <c r="I13">
        <v>7</v>
      </c>
      <c r="L13" s="5">
        <f t="shared" si="2"/>
        <v>27</v>
      </c>
      <c r="M13" s="12">
        <f t="shared" si="1"/>
        <v>20.588235294117649</v>
      </c>
      <c r="N13" s="12">
        <f t="shared" si="3"/>
        <v>8.8235294117647065</v>
      </c>
      <c r="Q13" s="32">
        <f t="shared" si="4"/>
        <v>53.99556994377236</v>
      </c>
    </row>
    <row r="14" spans="1:17" x14ac:dyDescent="0.3">
      <c r="B14" s="11">
        <v>6113</v>
      </c>
      <c r="C14">
        <v>17</v>
      </c>
      <c r="D14">
        <v>14</v>
      </c>
      <c r="E14" s="5">
        <f t="shared" si="0"/>
        <v>31</v>
      </c>
      <c r="F14">
        <v>0</v>
      </c>
      <c r="G14">
        <v>0</v>
      </c>
      <c r="H14">
        <v>0</v>
      </c>
      <c r="I14">
        <v>0</v>
      </c>
      <c r="L14" s="5">
        <f t="shared" si="2"/>
        <v>31</v>
      </c>
      <c r="M14" s="12">
        <f t="shared" si="1"/>
        <v>0</v>
      </c>
      <c r="N14" s="12">
        <f t="shared" si="3"/>
        <v>0</v>
      </c>
      <c r="Q14" s="32">
        <f t="shared" si="4"/>
        <v>47.180098824331232</v>
      </c>
    </row>
    <row r="15" spans="1:17" x14ac:dyDescent="0.3">
      <c r="B15" s="11">
        <v>6114</v>
      </c>
      <c r="C15">
        <v>19</v>
      </c>
      <c r="D15">
        <v>18</v>
      </c>
      <c r="E15" s="5">
        <f t="shared" si="0"/>
        <v>37</v>
      </c>
      <c r="F15">
        <v>0</v>
      </c>
      <c r="G15">
        <v>2</v>
      </c>
      <c r="H15">
        <v>0</v>
      </c>
      <c r="I15">
        <v>2</v>
      </c>
      <c r="L15" s="5">
        <f t="shared" si="2"/>
        <v>35</v>
      </c>
      <c r="M15" s="12">
        <f t="shared" si="1"/>
        <v>5.4054054054054053</v>
      </c>
      <c r="N15" s="12">
        <f t="shared" si="3"/>
        <v>0</v>
      </c>
      <c r="Q15" s="32">
        <f t="shared" si="4"/>
        <v>40.364627704890097</v>
      </c>
    </row>
    <row r="16" spans="1:17" x14ac:dyDescent="0.3">
      <c r="B16" s="11">
        <v>6115</v>
      </c>
      <c r="C16">
        <v>17</v>
      </c>
      <c r="D16">
        <v>21</v>
      </c>
      <c r="E16" s="5">
        <f t="shared" si="0"/>
        <v>38</v>
      </c>
      <c r="F16">
        <v>1</v>
      </c>
      <c r="G16">
        <v>1</v>
      </c>
      <c r="H16">
        <v>0</v>
      </c>
      <c r="I16">
        <v>2</v>
      </c>
      <c r="L16" s="5">
        <f t="shared" si="2"/>
        <v>36</v>
      </c>
      <c r="M16" s="12">
        <f t="shared" si="1"/>
        <v>5.2631578947368425</v>
      </c>
      <c r="N16" s="12">
        <f t="shared" si="3"/>
        <v>0</v>
      </c>
      <c r="Q16" s="32">
        <f t="shared" si="4"/>
        <v>38.660759925029815</v>
      </c>
    </row>
    <row r="17" spans="2:17" x14ac:dyDescent="0.3">
      <c r="B17" s="11">
        <v>6116</v>
      </c>
      <c r="C17">
        <v>19</v>
      </c>
      <c r="D17">
        <v>16</v>
      </c>
      <c r="E17" s="5">
        <f t="shared" si="0"/>
        <v>35</v>
      </c>
      <c r="F17">
        <v>2</v>
      </c>
      <c r="G17">
        <v>1</v>
      </c>
      <c r="H17">
        <v>1</v>
      </c>
      <c r="I17">
        <v>2</v>
      </c>
      <c r="L17" s="5">
        <f t="shared" si="2"/>
        <v>33</v>
      </c>
      <c r="M17" s="12">
        <f t="shared" si="1"/>
        <v>5.7142857142857144</v>
      </c>
      <c r="N17" s="12">
        <f t="shared" si="3"/>
        <v>2.8571428571428572</v>
      </c>
      <c r="Q17" s="32">
        <f t="shared" si="4"/>
        <v>43.772363264610661</v>
      </c>
    </row>
    <row r="18" spans="2:17" x14ac:dyDescent="0.3">
      <c r="B18" s="11">
        <v>6201</v>
      </c>
      <c r="C18">
        <v>20</v>
      </c>
      <c r="D18">
        <v>16</v>
      </c>
      <c r="E18" s="5">
        <f t="shared" si="0"/>
        <v>36</v>
      </c>
      <c r="F18">
        <v>7</v>
      </c>
      <c r="G18">
        <v>4</v>
      </c>
      <c r="H18">
        <v>11</v>
      </c>
      <c r="I18">
        <v>0</v>
      </c>
      <c r="L18" s="5">
        <f t="shared" si="2"/>
        <v>36</v>
      </c>
      <c r="M18" s="12">
        <f t="shared" si="1"/>
        <v>0</v>
      </c>
      <c r="N18" s="12">
        <f t="shared" si="3"/>
        <v>30.555555555555557</v>
      </c>
      <c r="Q18" s="32">
        <f t="shared" si="4"/>
        <v>38.660759925029815</v>
      </c>
    </row>
    <row r="19" spans="2:17" x14ac:dyDescent="0.3">
      <c r="B19" s="11">
        <v>6202</v>
      </c>
      <c r="C19">
        <v>20</v>
      </c>
      <c r="D19">
        <v>19</v>
      </c>
      <c r="E19" s="5">
        <f t="shared" si="0"/>
        <v>39</v>
      </c>
      <c r="F19">
        <v>10</v>
      </c>
      <c r="G19">
        <v>2</v>
      </c>
      <c r="H19">
        <v>11</v>
      </c>
      <c r="I19">
        <v>1</v>
      </c>
      <c r="L19" s="5">
        <f t="shared" si="2"/>
        <v>38</v>
      </c>
      <c r="M19" s="12">
        <f t="shared" si="1"/>
        <v>2.5641025641025643</v>
      </c>
      <c r="N19" s="12">
        <f t="shared" si="3"/>
        <v>28.205128205128204</v>
      </c>
      <c r="Q19" s="32">
        <f t="shared" si="4"/>
        <v>35.253024365309244</v>
      </c>
    </row>
    <row r="20" spans="2:17" x14ac:dyDescent="0.3">
      <c r="B20" s="11">
        <v>6203</v>
      </c>
      <c r="C20">
        <v>17</v>
      </c>
      <c r="D20">
        <v>26</v>
      </c>
      <c r="E20" s="5">
        <f t="shared" si="0"/>
        <v>43</v>
      </c>
      <c r="F20">
        <v>0</v>
      </c>
      <c r="G20">
        <v>0</v>
      </c>
      <c r="H20">
        <v>0</v>
      </c>
      <c r="I20">
        <v>0</v>
      </c>
      <c r="L20" s="5">
        <f t="shared" si="2"/>
        <v>43</v>
      </c>
      <c r="M20" s="12">
        <f t="shared" si="1"/>
        <v>0</v>
      </c>
      <c r="N20" s="12">
        <f t="shared" si="3"/>
        <v>0</v>
      </c>
      <c r="Q20" s="32">
        <f t="shared" si="4"/>
        <v>26.733685466007842</v>
      </c>
    </row>
    <row r="21" spans="2:17" x14ac:dyDescent="0.3">
      <c r="B21" s="11">
        <v>6204</v>
      </c>
      <c r="C21">
        <v>24</v>
      </c>
      <c r="D21">
        <v>16</v>
      </c>
      <c r="E21" s="5">
        <f t="shared" si="0"/>
        <v>40</v>
      </c>
      <c r="F21">
        <v>3</v>
      </c>
      <c r="G21">
        <v>0</v>
      </c>
      <c r="H21">
        <v>0</v>
      </c>
      <c r="I21">
        <v>3</v>
      </c>
      <c r="L21" s="5">
        <f t="shared" si="2"/>
        <v>37</v>
      </c>
      <c r="M21" s="12">
        <f t="shared" si="1"/>
        <v>7.5</v>
      </c>
      <c r="N21" s="12">
        <f t="shared" si="3"/>
        <v>0</v>
      </c>
      <c r="Q21" s="32">
        <f t="shared" si="4"/>
        <v>36.956892145169533</v>
      </c>
    </row>
    <row r="22" spans="2:17" x14ac:dyDescent="0.3">
      <c r="B22" s="11">
        <v>6205</v>
      </c>
      <c r="C22">
        <v>19</v>
      </c>
      <c r="D22">
        <v>15</v>
      </c>
      <c r="E22" s="5">
        <f t="shared" si="0"/>
        <v>34</v>
      </c>
      <c r="F22">
        <v>1</v>
      </c>
      <c r="G22">
        <v>1</v>
      </c>
      <c r="I22">
        <v>2</v>
      </c>
      <c r="L22" s="5">
        <f t="shared" si="2"/>
        <v>32</v>
      </c>
      <c r="M22" s="12">
        <f t="shared" si="1"/>
        <v>5.882352941176471</v>
      </c>
      <c r="N22" s="12">
        <f t="shared" si="3"/>
        <v>0</v>
      </c>
      <c r="Q22" s="32">
        <f t="shared" si="4"/>
        <v>45.47623104447095</v>
      </c>
    </row>
    <row r="23" spans="2:17" x14ac:dyDescent="0.3">
      <c r="B23" s="11">
        <v>6206</v>
      </c>
      <c r="C23">
        <v>20</v>
      </c>
      <c r="D23">
        <v>16</v>
      </c>
      <c r="E23" s="5">
        <f t="shared" si="0"/>
        <v>36</v>
      </c>
      <c r="F23">
        <v>1</v>
      </c>
      <c r="G23">
        <v>6</v>
      </c>
      <c r="H23">
        <v>3</v>
      </c>
      <c r="I23">
        <v>4</v>
      </c>
      <c r="L23" s="5">
        <f t="shared" si="2"/>
        <v>32</v>
      </c>
      <c r="M23" s="12">
        <f t="shared" si="1"/>
        <v>11.111111111111111</v>
      </c>
      <c r="N23" s="12">
        <f t="shared" si="3"/>
        <v>8.3333333333333339</v>
      </c>
      <c r="Q23" s="32">
        <f t="shared" si="4"/>
        <v>45.47623104447095</v>
      </c>
    </row>
    <row r="24" spans="2:17" x14ac:dyDescent="0.3">
      <c r="B24" s="11">
        <v>6207</v>
      </c>
      <c r="C24">
        <v>19</v>
      </c>
      <c r="D24">
        <v>16</v>
      </c>
      <c r="E24" s="5">
        <f t="shared" si="0"/>
        <v>35</v>
      </c>
      <c r="F24">
        <v>1</v>
      </c>
      <c r="G24">
        <v>0</v>
      </c>
      <c r="H24">
        <v>0</v>
      </c>
      <c r="I24">
        <v>1</v>
      </c>
      <c r="L24" s="5">
        <f t="shared" si="2"/>
        <v>34</v>
      </c>
      <c r="M24" s="12">
        <f t="shared" si="1"/>
        <v>2.8571428571428572</v>
      </c>
      <c r="N24" s="12">
        <f t="shared" si="3"/>
        <v>0</v>
      </c>
      <c r="Q24" s="32">
        <f t="shared" si="4"/>
        <v>42.068495484750379</v>
      </c>
    </row>
    <row r="25" spans="2:17" x14ac:dyDescent="0.3">
      <c r="B25" s="11">
        <v>6208</v>
      </c>
      <c r="C25">
        <v>15</v>
      </c>
      <c r="D25">
        <v>18</v>
      </c>
      <c r="E25" s="5">
        <f t="shared" si="0"/>
        <v>33</v>
      </c>
      <c r="F25">
        <v>3</v>
      </c>
      <c r="G25">
        <v>4</v>
      </c>
      <c r="H25">
        <v>0</v>
      </c>
      <c r="I25">
        <v>7</v>
      </c>
      <c r="L25" s="5">
        <f t="shared" si="2"/>
        <v>26</v>
      </c>
      <c r="M25" s="12">
        <f t="shared" si="1"/>
        <v>21.212121212121211</v>
      </c>
      <c r="N25" s="12">
        <f t="shared" si="3"/>
        <v>0</v>
      </c>
      <c r="Q25" s="32">
        <f t="shared" si="4"/>
        <v>55.699437723632641</v>
      </c>
    </row>
    <row r="26" spans="2:17" x14ac:dyDescent="0.3">
      <c r="B26" s="11">
        <v>6209</v>
      </c>
      <c r="C26">
        <v>23</v>
      </c>
      <c r="D26">
        <v>24</v>
      </c>
      <c r="E26" s="5">
        <f t="shared" si="0"/>
        <v>47</v>
      </c>
      <c r="F26">
        <v>4</v>
      </c>
      <c r="G26">
        <v>7</v>
      </c>
      <c r="H26">
        <v>10</v>
      </c>
      <c r="I26">
        <v>1</v>
      </c>
      <c r="L26" s="5">
        <f t="shared" si="2"/>
        <v>46</v>
      </c>
      <c r="M26" s="12">
        <f t="shared" si="1"/>
        <v>2.1276595744680851</v>
      </c>
      <c r="N26" s="12">
        <f t="shared" si="3"/>
        <v>21.276595744680851</v>
      </c>
      <c r="Q26" s="32">
        <f t="shared" si="4"/>
        <v>21.622082126426989</v>
      </c>
    </row>
    <row r="27" spans="2:17" x14ac:dyDescent="0.3">
      <c r="B27" s="11">
        <v>6210</v>
      </c>
      <c r="C27">
        <v>19</v>
      </c>
      <c r="D27">
        <v>19</v>
      </c>
      <c r="E27" s="5">
        <f t="shared" si="0"/>
        <v>38</v>
      </c>
      <c r="F27">
        <v>3</v>
      </c>
      <c r="G27">
        <v>2</v>
      </c>
      <c r="H27">
        <v>0</v>
      </c>
      <c r="I27">
        <v>5</v>
      </c>
      <c r="L27" s="5">
        <f t="shared" si="2"/>
        <v>33</v>
      </c>
      <c r="M27" s="12">
        <f t="shared" si="1"/>
        <v>13.157894736842104</v>
      </c>
      <c r="N27" s="12">
        <f t="shared" si="3"/>
        <v>0</v>
      </c>
      <c r="Q27" s="32">
        <f t="shared" si="4"/>
        <v>43.772363264610661</v>
      </c>
    </row>
    <row r="28" spans="2:17" x14ac:dyDescent="0.3">
      <c r="B28" s="11">
        <v>6211</v>
      </c>
      <c r="C28">
        <v>17</v>
      </c>
      <c r="D28">
        <v>21</v>
      </c>
      <c r="E28" s="5">
        <f t="shared" si="0"/>
        <v>38</v>
      </c>
      <c r="F28">
        <v>0</v>
      </c>
      <c r="G28">
        <v>0</v>
      </c>
      <c r="H28">
        <v>0</v>
      </c>
      <c r="I28">
        <v>0</v>
      </c>
      <c r="L28" s="5">
        <f t="shared" si="2"/>
        <v>38</v>
      </c>
      <c r="M28" s="12">
        <f t="shared" si="1"/>
        <v>0</v>
      </c>
      <c r="N28" s="12">
        <f t="shared" si="3"/>
        <v>0</v>
      </c>
      <c r="Q28" s="32">
        <f t="shared" si="4"/>
        <v>35.253024365309244</v>
      </c>
    </row>
    <row r="29" spans="2:17" x14ac:dyDescent="0.3">
      <c r="B29" s="11">
        <v>6212</v>
      </c>
      <c r="C29">
        <v>21</v>
      </c>
      <c r="D29">
        <v>19</v>
      </c>
      <c r="E29" s="5">
        <f t="shared" si="0"/>
        <v>40</v>
      </c>
      <c r="F29">
        <v>4</v>
      </c>
      <c r="G29">
        <v>0</v>
      </c>
      <c r="H29">
        <v>0</v>
      </c>
      <c r="I29">
        <v>4</v>
      </c>
      <c r="L29" s="5">
        <f t="shared" si="2"/>
        <v>36</v>
      </c>
      <c r="M29" s="12">
        <f t="shared" si="1"/>
        <v>10</v>
      </c>
      <c r="N29" s="12">
        <f t="shared" si="3"/>
        <v>0</v>
      </c>
      <c r="Q29" s="32">
        <f t="shared" si="4"/>
        <v>38.660759925029815</v>
      </c>
    </row>
    <row r="30" spans="2:17" x14ac:dyDescent="0.3">
      <c r="B30" s="11">
        <v>6213</v>
      </c>
      <c r="C30">
        <v>20</v>
      </c>
      <c r="D30">
        <v>21</v>
      </c>
      <c r="E30" s="5">
        <f t="shared" si="0"/>
        <v>41</v>
      </c>
      <c r="F30">
        <v>5</v>
      </c>
      <c r="G30">
        <v>9</v>
      </c>
      <c r="H30">
        <v>12</v>
      </c>
      <c r="I30">
        <v>2</v>
      </c>
      <c r="L30" s="5">
        <f t="shared" si="2"/>
        <v>39</v>
      </c>
      <c r="M30" s="12">
        <f t="shared" si="1"/>
        <v>4.8780487804878048</v>
      </c>
      <c r="N30" s="12">
        <f t="shared" si="3"/>
        <v>29.26829268292683</v>
      </c>
      <c r="Q30" s="32">
        <f t="shared" si="4"/>
        <v>33.549156585448969</v>
      </c>
    </row>
    <row r="31" spans="2:17" x14ac:dyDescent="0.3">
      <c r="B31" s="11">
        <v>6214</v>
      </c>
      <c r="C31">
        <v>20</v>
      </c>
      <c r="D31">
        <v>20</v>
      </c>
      <c r="E31" s="5">
        <f t="shared" si="0"/>
        <v>40</v>
      </c>
      <c r="F31">
        <v>3</v>
      </c>
      <c r="G31">
        <v>3</v>
      </c>
      <c r="H31">
        <v>3</v>
      </c>
      <c r="I31">
        <v>3</v>
      </c>
      <c r="L31" s="5">
        <f t="shared" si="2"/>
        <v>37</v>
      </c>
      <c r="M31" s="12">
        <f t="shared" si="1"/>
        <v>7.5</v>
      </c>
      <c r="N31" s="12">
        <f t="shared" si="3"/>
        <v>7.5</v>
      </c>
      <c r="Q31" s="32">
        <f t="shared" si="4"/>
        <v>36.956892145169533</v>
      </c>
    </row>
    <row r="32" spans="2:17" x14ac:dyDescent="0.3">
      <c r="B32" s="11">
        <v>6215</v>
      </c>
      <c r="C32">
        <v>16</v>
      </c>
      <c r="D32">
        <v>19</v>
      </c>
      <c r="E32" s="5">
        <f t="shared" si="0"/>
        <v>35</v>
      </c>
      <c r="F32">
        <v>4</v>
      </c>
      <c r="G32">
        <v>1</v>
      </c>
      <c r="H32">
        <v>5</v>
      </c>
      <c r="I32">
        <v>0</v>
      </c>
      <c r="L32" s="5">
        <f t="shared" si="2"/>
        <v>35</v>
      </c>
      <c r="M32" s="12">
        <f t="shared" si="1"/>
        <v>0</v>
      </c>
      <c r="N32" s="12">
        <f t="shared" si="3"/>
        <v>14.285714285714286</v>
      </c>
      <c r="Q32" s="32">
        <f t="shared" si="4"/>
        <v>40.364627704890097</v>
      </c>
    </row>
    <row r="33" spans="2:17" x14ac:dyDescent="0.3">
      <c r="B33" s="11">
        <v>6216</v>
      </c>
      <c r="C33">
        <v>16</v>
      </c>
      <c r="D33">
        <v>15</v>
      </c>
      <c r="E33" s="5">
        <f t="shared" si="0"/>
        <v>31</v>
      </c>
      <c r="F33">
        <v>3</v>
      </c>
      <c r="G33">
        <v>3</v>
      </c>
      <c r="H33">
        <v>1</v>
      </c>
      <c r="I33">
        <v>5</v>
      </c>
      <c r="L33" s="5">
        <f t="shared" si="2"/>
        <v>26</v>
      </c>
      <c r="M33" s="12">
        <f t="shared" si="1"/>
        <v>16.129032258064516</v>
      </c>
      <c r="N33" s="12">
        <f t="shared" si="3"/>
        <v>3.225806451612903</v>
      </c>
      <c r="Q33" s="32">
        <f t="shared" si="4"/>
        <v>55.699437723632641</v>
      </c>
    </row>
    <row r="34" spans="2:17" x14ac:dyDescent="0.3">
      <c r="B34" s="11">
        <v>6301</v>
      </c>
      <c r="C34">
        <v>21</v>
      </c>
      <c r="D34">
        <v>21</v>
      </c>
      <c r="E34" s="5">
        <f t="shared" ref="E34:E65" si="5">C34+D34</f>
        <v>42</v>
      </c>
      <c r="F34">
        <v>1</v>
      </c>
      <c r="G34">
        <v>5</v>
      </c>
      <c r="H34">
        <v>5</v>
      </c>
      <c r="I34">
        <v>1</v>
      </c>
      <c r="L34" s="5">
        <f t="shared" si="2"/>
        <v>41</v>
      </c>
      <c r="M34" s="12">
        <f t="shared" ref="M34:M65" si="6">I34*100/E34</f>
        <v>2.3809523809523809</v>
      </c>
      <c r="N34" s="12">
        <f t="shared" si="3"/>
        <v>11.904761904761905</v>
      </c>
      <c r="Q34" s="32">
        <f t="shared" si="4"/>
        <v>30.141421025728405</v>
      </c>
    </row>
    <row r="35" spans="2:17" x14ac:dyDescent="0.3">
      <c r="B35" s="11">
        <v>6302</v>
      </c>
      <c r="C35">
        <v>15</v>
      </c>
      <c r="D35">
        <v>18</v>
      </c>
      <c r="E35" s="5">
        <f t="shared" si="5"/>
        <v>33</v>
      </c>
      <c r="F35">
        <v>1</v>
      </c>
      <c r="G35">
        <v>3</v>
      </c>
      <c r="H35">
        <v>0</v>
      </c>
      <c r="I35">
        <v>3</v>
      </c>
      <c r="L35" s="5">
        <f t="shared" si="2"/>
        <v>30</v>
      </c>
      <c r="M35" s="12">
        <f t="shared" si="6"/>
        <v>9.0909090909090917</v>
      </c>
      <c r="N35" s="12">
        <f t="shared" si="3"/>
        <v>0</v>
      </c>
      <c r="Q35" s="32">
        <f t="shared" si="4"/>
        <v>48.883966604191514</v>
      </c>
    </row>
    <row r="36" spans="2:17" x14ac:dyDescent="0.3">
      <c r="B36" s="11">
        <v>6303</v>
      </c>
      <c r="C36">
        <v>13</v>
      </c>
      <c r="D36">
        <v>18</v>
      </c>
      <c r="E36" s="5">
        <f t="shared" si="5"/>
        <v>31</v>
      </c>
      <c r="F36">
        <v>0</v>
      </c>
      <c r="G36">
        <v>1</v>
      </c>
      <c r="H36">
        <v>0</v>
      </c>
      <c r="I36">
        <v>1</v>
      </c>
      <c r="L36" s="5">
        <f t="shared" si="2"/>
        <v>30</v>
      </c>
      <c r="M36" s="12">
        <f t="shared" si="6"/>
        <v>3.225806451612903</v>
      </c>
      <c r="N36" s="12">
        <f t="shared" si="3"/>
        <v>0</v>
      </c>
      <c r="Q36" s="32">
        <f t="shared" si="4"/>
        <v>48.883966604191514</v>
      </c>
    </row>
    <row r="37" spans="2:17" x14ac:dyDescent="0.3">
      <c r="B37" s="11">
        <v>6304</v>
      </c>
      <c r="C37">
        <v>23</v>
      </c>
      <c r="D37">
        <v>18</v>
      </c>
      <c r="E37" s="5">
        <f t="shared" si="5"/>
        <v>41</v>
      </c>
      <c r="F37">
        <v>0</v>
      </c>
      <c r="G37">
        <v>0</v>
      </c>
      <c r="H37">
        <v>0</v>
      </c>
      <c r="I37">
        <v>0</v>
      </c>
      <c r="L37" s="5">
        <f t="shared" si="2"/>
        <v>41</v>
      </c>
      <c r="M37" s="12">
        <f t="shared" si="6"/>
        <v>0</v>
      </c>
      <c r="N37" s="12">
        <f t="shared" si="3"/>
        <v>0</v>
      </c>
      <c r="Q37" s="32">
        <f t="shared" si="4"/>
        <v>30.141421025728405</v>
      </c>
    </row>
    <row r="38" spans="2:17" x14ac:dyDescent="0.3">
      <c r="B38" s="11">
        <v>6305</v>
      </c>
      <c r="C38">
        <v>14</v>
      </c>
      <c r="D38">
        <v>21</v>
      </c>
      <c r="E38" s="5">
        <f t="shared" si="5"/>
        <v>35</v>
      </c>
      <c r="F38">
        <v>0</v>
      </c>
      <c r="G38">
        <v>6</v>
      </c>
      <c r="H38">
        <v>5</v>
      </c>
      <c r="I38">
        <v>1</v>
      </c>
      <c r="L38" s="5">
        <f t="shared" si="2"/>
        <v>34</v>
      </c>
      <c r="M38" s="12">
        <f t="shared" si="6"/>
        <v>2.8571428571428572</v>
      </c>
      <c r="N38" s="12">
        <f t="shared" si="3"/>
        <v>14.285714285714286</v>
      </c>
      <c r="Q38" s="32">
        <f t="shared" si="4"/>
        <v>42.068495484750379</v>
      </c>
    </row>
    <row r="39" spans="2:17" x14ac:dyDescent="0.3">
      <c r="B39" s="11">
        <v>6306</v>
      </c>
      <c r="C39">
        <v>16</v>
      </c>
      <c r="D39">
        <v>22</v>
      </c>
      <c r="E39" s="5">
        <f t="shared" si="5"/>
        <v>38</v>
      </c>
      <c r="F39">
        <v>4</v>
      </c>
      <c r="G39">
        <v>0</v>
      </c>
      <c r="H39">
        <v>4</v>
      </c>
      <c r="L39" s="5">
        <f t="shared" si="2"/>
        <v>38</v>
      </c>
      <c r="M39" s="12">
        <f t="shared" si="6"/>
        <v>0</v>
      </c>
      <c r="N39" s="12">
        <f t="shared" si="3"/>
        <v>10.526315789473685</v>
      </c>
      <c r="Q39" s="32">
        <f t="shared" si="4"/>
        <v>35.253024365309244</v>
      </c>
    </row>
    <row r="40" spans="2:17" x14ac:dyDescent="0.3">
      <c r="B40" s="11">
        <v>6307</v>
      </c>
      <c r="C40">
        <v>18</v>
      </c>
      <c r="D40">
        <v>18</v>
      </c>
      <c r="E40" s="5">
        <f t="shared" si="5"/>
        <v>36</v>
      </c>
      <c r="F40">
        <v>0</v>
      </c>
      <c r="G40">
        <v>2</v>
      </c>
      <c r="H40">
        <v>0</v>
      </c>
      <c r="I40">
        <v>2</v>
      </c>
      <c r="L40" s="5">
        <f t="shared" si="2"/>
        <v>34</v>
      </c>
      <c r="M40" s="12">
        <f t="shared" si="6"/>
        <v>5.5555555555555554</v>
      </c>
      <c r="N40" s="12">
        <f t="shared" si="3"/>
        <v>0</v>
      </c>
      <c r="Q40" s="32">
        <f t="shared" si="4"/>
        <v>42.068495484750379</v>
      </c>
    </row>
    <row r="41" spans="2:17" x14ac:dyDescent="0.3">
      <c r="B41" s="11">
        <v>6308</v>
      </c>
      <c r="C41">
        <v>21</v>
      </c>
      <c r="D41">
        <v>15</v>
      </c>
      <c r="E41" s="5">
        <f t="shared" si="5"/>
        <v>36</v>
      </c>
      <c r="F41">
        <v>3</v>
      </c>
      <c r="G41">
        <v>1</v>
      </c>
      <c r="H41">
        <v>1</v>
      </c>
      <c r="I41">
        <v>3</v>
      </c>
      <c r="L41" s="5">
        <f t="shared" si="2"/>
        <v>33</v>
      </c>
      <c r="M41" s="12">
        <f t="shared" si="6"/>
        <v>8.3333333333333339</v>
      </c>
      <c r="N41" s="12">
        <f t="shared" si="3"/>
        <v>2.7777777777777777</v>
      </c>
      <c r="Q41" s="32">
        <f t="shared" si="4"/>
        <v>43.772363264610661</v>
      </c>
    </row>
    <row r="42" spans="2:17" x14ac:dyDescent="0.3">
      <c r="B42" s="11">
        <v>6309</v>
      </c>
      <c r="C42">
        <v>15</v>
      </c>
      <c r="D42">
        <v>16</v>
      </c>
      <c r="E42" s="5">
        <f t="shared" si="5"/>
        <v>31</v>
      </c>
      <c r="F42">
        <v>1</v>
      </c>
      <c r="G42">
        <v>3</v>
      </c>
      <c r="H42">
        <v>2</v>
      </c>
      <c r="I42">
        <v>2</v>
      </c>
      <c r="L42" s="5">
        <f t="shared" si="2"/>
        <v>29</v>
      </c>
      <c r="M42" s="12">
        <f t="shared" si="6"/>
        <v>6.4516129032258061</v>
      </c>
      <c r="N42" s="12">
        <f t="shared" si="3"/>
        <v>6.4516129032258061</v>
      </c>
      <c r="Q42" s="32">
        <f t="shared" si="4"/>
        <v>50.587834384051796</v>
      </c>
    </row>
    <row r="43" spans="2:17" x14ac:dyDescent="0.3">
      <c r="B43" s="11">
        <v>6310</v>
      </c>
      <c r="C43">
        <v>18</v>
      </c>
      <c r="D43">
        <v>12</v>
      </c>
      <c r="E43" s="5">
        <f t="shared" si="5"/>
        <v>30</v>
      </c>
      <c r="F43">
        <v>1</v>
      </c>
      <c r="G43">
        <v>5</v>
      </c>
      <c r="H43">
        <v>5</v>
      </c>
      <c r="I43">
        <v>1</v>
      </c>
      <c r="L43" s="5">
        <f t="shared" si="2"/>
        <v>29</v>
      </c>
      <c r="M43" s="12">
        <f t="shared" si="6"/>
        <v>3.3333333333333335</v>
      </c>
      <c r="N43" s="12">
        <f t="shared" si="3"/>
        <v>16.666666666666668</v>
      </c>
      <c r="Q43" s="32">
        <f t="shared" si="4"/>
        <v>50.587834384051796</v>
      </c>
    </row>
    <row r="44" spans="2:17" x14ac:dyDescent="0.3">
      <c r="B44" s="11">
        <v>6311</v>
      </c>
      <c r="C44">
        <v>22</v>
      </c>
      <c r="D44">
        <v>21</v>
      </c>
      <c r="E44" s="5">
        <f t="shared" si="5"/>
        <v>43</v>
      </c>
      <c r="F44">
        <v>1</v>
      </c>
      <c r="G44">
        <v>0</v>
      </c>
      <c r="H44">
        <v>1</v>
      </c>
      <c r="I44">
        <v>0</v>
      </c>
      <c r="L44" s="5">
        <f t="shared" si="2"/>
        <v>43</v>
      </c>
      <c r="M44" s="12">
        <f t="shared" si="6"/>
        <v>0</v>
      </c>
      <c r="N44" s="12">
        <f t="shared" si="3"/>
        <v>2.3255813953488373</v>
      </c>
      <c r="Q44" s="32">
        <f t="shared" si="4"/>
        <v>26.733685466007842</v>
      </c>
    </row>
    <row r="45" spans="2:17" x14ac:dyDescent="0.3">
      <c r="B45" s="11">
        <v>6312</v>
      </c>
      <c r="C45">
        <v>19</v>
      </c>
      <c r="D45">
        <v>15</v>
      </c>
      <c r="E45" s="5">
        <f t="shared" si="5"/>
        <v>34</v>
      </c>
      <c r="F45">
        <v>1</v>
      </c>
      <c r="G45">
        <v>1</v>
      </c>
      <c r="H45">
        <v>0</v>
      </c>
      <c r="I45">
        <v>2</v>
      </c>
      <c r="L45" s="5">
        <f t="shared" si="2"/>
        <v>32</v>
      </c>
      <c r="M45" s="12">
        <f t="shared" si="6"/>
        <v>5.882352941176471</v>
      </c>
      <c r="N45" s="12">
        <f t="shared" si="3"/>
        <v>0</v>
      </c>
      <c r="Q45" s="32">
        <f t="shared" si="4"/>
        <v>45.47623104447095</v>
      </c>
    </row>
    <row r="46" spans="2:17" x14ac:dyDescent="0.3">
      <c r="B46" s="11">
        <v>6313</v>
      </c>
      <c r="C46">
        <v>19</v>
      </c>
      <c r="D46">
        <v>17</v>
      </c>
      <c r="E46" s="5">
        <f t="shared" si="5"/>
        <v>36</v>
      </c>
      <c r="F46">
        <v>1</v>
      </c>
      <c r="G46">
        <v>6</v>
      </c>
      <c r="H46">
        <v>5</v>
      </c>
      <c r="I46">
        <v>2</v>
      </c>
      <c r="L46" s="5">
        <f t="shared" si="2"/>
        <v>34</v>
      </c>
      <c r="M46" s="12">
        <f t="shared" si="6"/>
        <v>5.5555555555555554</v>
      </c>
      <c r="N46" s="12">
        <f t="shared" si="3"/>
        <v>13.888888888888889</v>
      </c>
      <c r="Q46" s="32">
        <f t="shared" si="4"/>
        <v>42.068495484750379</v>
      </c>
    </row>
    <row r="47" spans="2:17" x14ac:dyDescent="0.3">
      <c r="B47" s="11">
        <v>6314</v>
      </c>
      <c r="C47">
        <v>23</v>
      </c>
      <c r="D47">
        <v>21</v>
      </c>
      <c r="E47" s="5">
        <f t="shared" si="5"/>
        <v>44</v>
      </c>
      <c r="F47">
        <v>0</v>
      </c>
      <c r="G47">
        <v>4</v>
      </c>
      <c r="H47">
        <v>2</v>
      </c>
      <c r="I47">
        <v>2</v>
      </c>
      <c r="L47" s="5">
        <f t="shared" si="2"/>
        <v>42</v>
      </c>
      <c r="M47" s="12">
        <f t="shared" si="6"/>
        <v>4.5454545454545459</v>
      </c>
      <c r="N47" s="12">
        <f t="shared" si="3"/>
        <v>4.5454545454545459</v>
      </c>
      <c r="Q47" s="32">
        <f t="shared" si="4"/>
        <v>28.437553245868116</v>
      </c>
    </row>
    <row r="48" spans="2:17" x14ac:dyDescent="0.3">
      <c r="B48" s="11">
        <v>6315</v>
      </c>
      <c r="C48">
        <v>15</v>
      </c>
      <c r="D48">
        <v>20</v>
      </c>
      <c r="E48" s="5">
        <f t="shared" si="5"/>
        <v>35</v>
      </c>
      <c r="F48">
        <v>2</v>
      </c>
      <c r="G48">
        <v>1</v>
      </c>
      <c r="H48">
        <v>1</v>
      </c>
      <c r="I48">
        <v>2</v>
      </c>
      <c r="L48" s="5">
        <f t="shared" si="2"/>
        <v>33</v>
      </c>
      <c r="M48" s="12">
        <f t="shared" si="6"/>
        <v>5.7142857142857144</v>
      </c>
      <c r="N48" s="12">
        <f t="shared" si="3"/>
        <v>2.8571428571428572</v>
      </c>
      <c r="Q48" s="32">
        <f t="shared" si="4"/>
        <v>43.772363264610661</v>
      </c>
    </row>
    <row r="49" spans="2:17" x14ac:dyDescent="0.3">
      <c r="B49" s="11">
        <v>6316</v>
      </c>
      <c r="C49">
        <v>22</v>
      </c>
      <c r="D49">
        <v>15</v>
      </c>
      <c r="E49" s="5">
        <f t="shared" si="5"/>
        <v>37</v>
      </c>
      <c r="F49">
        <v>2</v>
      </c>
      <c r="G49">
        <v>2</v>
      </c>
      <c r="H49">
        <v>0</v>
      </c>
      <c r="I49">
        <v>4</v>
      </c>
      <c r="L49" s="5">
        <f t="shared" si="2"/>
        <v>33</v>
      </c>
      <c r="M49" s="12">
        <f t="shared" si="6"/>
        <v>10.810810810810811</v>
      </c>
      <c r="N49" s="12">
        <f t="shared" si="3"/>
        <v>0</v>
      </c>
      <c r="Q49" s="32">
        <f t="shared" si="4"/>
        <v>43.772363264610661</v>
      </c>
    </row>
    <row r="50" spans="2:17" x14ac:dyDescent="0.3">
      <c r="B50" s="11">
        <v>6401</v>
      </c>
      <c r="C50">
        <v>22</v>
      </c>
      <c r="D50">
        <v>20</v>
      </c>
      <c r="E50" s="5">
        <f t="shared" si="5"/>
        <v>42</v>
      </c>
      <c r="F50">
        <v>5</v>
      </c>
      <c r="G50">
        <v>8</v>
      </c>
      <c r="H50">
        <v>8</v>
      </c>
      <c r="I50">
        <v>5</v>
      </c>
      <c r="L50" s="5">
        <f t="shared" si="2"/>
        <v>37</v>
      </c>
      <c r="M50" s="12">
        <f t="shared" si="6"/>
        <v>11.904761904761905</v>
      </c>
      <c r="N50" s="12">
        <f t="shared" si="3"/>
        <v>19.047619047619047</v>
      </c>
      <c r="Q50" s="32">
        <f t="shared" si="4"/>
        <v>36.956892145169533</v>
      </c>
    </row>
    <row r="51" spans="2:17" x14ac:dyDescent="0.3">
      <c r="B51" s="11">
        <v>6402</v>
      </c>
      <c r="C51">
        <v>24</v>
      </c>
      <c r="D51">
        <v>19</v>
      </c>
      <c r="E51" s="5">
        <f t="shared" si="5"/>
        <v>43</v>
      </c>
      <c r="F51">
        <v>7</v>
      </c>
      <c r="G51">
        <v>3</v>
      </c>
      <c r="H51">
        <v>7</v>
      </c>
      <c r="I51">
        <v>3</v>
      </c>
      <c r="L51" s="5">
        <f t="shared" si="2"/>
        <v>40</v>
      </c>
      <c r="M51" s="12">
        <f t="shared" si="6"/>
        <v>6.9767441860465116</v>
      </c>
      <c r="N51" s="12">
        <f t="shared" si="3"/>
        <v>16.279069767441861</v>
      </c>
      <c r="Q51" s="32">
        <f t="shared" si="4"/>
        <v>31.84528880558868</v>
      </c>
    </row>
    <row r="52" spans="2:17" x14ac:dyDescent="0.3">
      <c r="B52" s="11">
        <v>6403</v>
      </c>
      <c r="C52">
        <v>16</v>
      </c>
      <c r="D52">
        <v>20</v>
      </c>
      <c r="E52" s="5">
        <f t="shared" si="5"/>
        <v>36</v>
      </c>
      <c r="F52">
        <v>2</v>
      </c>
      <c r="G52">
        <v>0</v>
      </c>
      <c r="H52">
        <v>1</v>
      </c>
      <c r="I52">
        <v>1</v>
      </c>
      <c r="L52" s="5">
        <f t="shared" si="2"/>
        <v>35</v>
      </c>
      <c r="M52" s="12">
        <f t="shared" si="6"/>
        <v>2.7777777777777777</v>
      </c>
      <c r="N52" s="12">
        <f t="shared" si="3"/>
        <v>2.7777777777777777</v>
      </c>
      <c r="Q52" s="32">
        <f t="shared" si="4"/>
        <v>40.364627704890097</v>
      </c>
    </row>
    <row r="53" spans="2:17" x14ac:dyDescent="0.3">
      <c r="B53" s="11">
        <v>6404</v>
      </c>
      <c r="C53">
        <v>21</v>
      </c>
      <c r="D53">
        <v>15</v>
      </c>
      <c r="E53" s="5">
        <f t="shared" si="5"/>
        <v>36</v>
      </c>
      <c r="F53">
        <v>0</v>
      </c>
      <c r="G53">
        <v>1</v>
      </c>
      <c r="H53">
        <v>0</v>
      </c>
      <c r="I53">
        <v>1</v>
      </c>
      <c r="L53" s="5">
        <f t="shared" si="2"/>
        <v>35</v>
      </c>
      <c r="M53" s="12">
        <f t="shared" si="6"/>
        <v>2.7777777777777777</v>
      </c>
      <c r="N53" s="12">
        <f t="shared" si="3"/>
        <v>0</v>
      </c>
      <c r="Q53" s="32">
        <f t="shared" si="4"/>
        <v>40.364627704890097</v>
      </c>
    </row>
    <row r="54" spans="2:17" x14ac:dyDescent="0.3">
      <c r="B54" s="11">
        <v>6405</v>
      </c>
      <c r="C54">
        <v>19</v>
      </c>
      <c r="D54">
        <v>22</v>
      </c>
      <c r="E54" s="5">
        <f t="shared" si="5"/>
        <v>41</v>
      </c>
      <c r="F54">
        <v>1</v>
      </c>
      <c r="G54">
        <v>7</v>
      </c>
      <c r="H54">
        <v>7</v>
      </c>
      <c r="I54">
        <v>1</v>
      </c>
      <c r="L54" s="5">
        <f t="shared" si="2"/>
        <v>40</v>
      </c>
      <c r="M54" s="12">
        <f t="shared" si="6"/>
        <v>2.4390243902439024</v>
      </c>
      <c r="N54" s="12">
        <f t="shared" si="3"/>
        <v>17.073170731707318</v>
      </c>
      <c r="Q54" s="32">
        <f t="shared" si="4"/>
        <v>31.84528880558868</v>
      </c>
    </row>
    <row r="55" spans="2:17" x14ac:dyDescent="0.3">
      <c r="B55" s="11">
        <v>6406</v>
      </c>
      <c r="C55">
        <v>22</v>
      </c>
      <c r="D55">
        <v>17</v>
      </c>
      <c r="E55" s="5">
        <f t="shared" si="5"/>
        <v>39</v>
      </c>
      <c r="F55">
        <v>2</v>
      </c>
      <c r="G55">
        <v>1</v>
      </c>
      <c r="H55">
        <v>3</v>
      </c>
      <c r="L55" s="5">
        <f t="shared" si="2"/>
        <v>39</v>
      </c>
      <c r="M55" s="12">
        <f t="shared" si="6"/>
        <v>0</v>
      </c>
      <c r="N55" s="12">
        <f t="shared" si="3"/>
        <v>7.6923076923076925</v>
      </c>
      <c r="Q55" s="32">
        <f t="shared" si="4"/>
        <v>33.549156585448969</v>
      </c>
    </row>
    <row r="56" spans="2:17" x14ac:dyDescent="0.3">
      <c r="B56" s="11">
        <v>6407</v>
      </c>
      <c r="C56">
        <v>11</v>
      </c>
      <c r="D56">
        <v>14</v>
      </c>
      <c r="E56" s="5">
        <f t="shared" si="5"/>
        <v>25</v>
      </c>
      <c r="F56">
        <v>2</v>
      </c>
      <c r="G56">
        <v>1</v>
      </c>
      <c r="H56">
        <v>0</v>
      </c>
      <c r="I56">
        <v>3</v>
      </c>
      <c r="L56" s="5">
        <f t="shared" si="2"/>
        <v>22</v>
      </c>
      <c r="M56" s="12">
        <f t="shared" si="6"/>
        <v>12</v>
      </c>
      <c r="N56" s="12">
        <f t="shared" si="3"/>
        <v>0</v>
      </c>
      <c r="Q56" s="32">
        <f t="shared" si="4"/>
        <v>62.514908843073776</v>
      </c>
    </row>
    <row r="57" spans="2:17" x14ac:dyDescent="0.3">
      <c r="B57" s="11">
        <v>6408</v>
      </c>
      <c r="C57">
        <v>19</v>
      </c>
      <c r="D57">
        <v>15</v>
      </c>
      <c r="E57" s="5">
        <f t="shared" si="5"/>
        <v>34</v>
      </c>
      <c r="F57">
        <v>3</v>
      </c>
      <c r="G57">
        <v>4</v>
      </c>
      <c r="H57">
        <v>1</v>
      </c>
      <c r="I57">
        <v>6</v>
      </c>
      <c r="L57" s="5">
        <f t="shared" si="2"/>
        <v>28</v>
      </c>
      <c r="M57" s="12">
        <f t="shared" si="6"/>
        <v>17.647058823529413</v>
      </c>
      <c r="N57" s="12">
        <f t="shared" si="3"/>
        <v>2.9411764705882355</v>
      </c>
      <c r="Q57" s="32">
        <f t="shared" si="4"/>
        <v>52.291702163912078</v>
      </c>
    </row>
    <row r="58" spans="2:17" x14ac:dyDescent="0.3">
      <c r="B58" s="11">
        <v>6409</v>
      </c>
      <c r="C58">
        <v>24</v>
      </c>
      <c r="D58">
        <v>22</v>
      </c>
      <c r="E58" s="5">
        <f t="shared" si="5"/>
        <v>46</v>
      </c>
      <c r="F58">
        <v>6</v>
      </c>
      <c r="G58">
        <v>5</v>
      </c>
      <c r="H58">
        <v>7</v>
      </c>
      <c r="I58">
        <v>4</v>
      </c>
      <c r="L58" s="5">
        <f t="shared" si="2"/>
        <v>42</v>
      </c>
      <c r="M58" s="12">
        <f t="shared" si="6"/>
        <v>8.695652173913043</v>
      </c>
      <c r="N58" s="12">
        <f t="shared" si="3"/>
        <v>15.217391304347826</v>
      </c>
      <c r="Q58" s="32">
        <f t="shared" si="4"/>
        <v>28.437553245868116</v>
      </c>
    </row>
    <row r="59" spans="2:17" x14ac:dyDescent="0.3">
      <c r="B59" s="11">
        <v>6410</v>
      </c>
      <c r="C59">
        <v>25</v>
      </c>
      <c r="D59">
        <v>22</v>
      </c>
      <c r="E59" s="5">
        <f t="shared" si="5"/>
        <v>47</v>
      </c>
      <c r="F59">
        <v>3</v>
      </c>
      <c r="G59">
        <v>1</v>
      </c>
      <c r="H59">
        <v>2</v>
      </c>
      <c r="I59">
        <v>2</v>
      </c>
      <c r="L59" s="5">
        <f t="shared" si="2"/>
        <v>45</v>
      </c>
      <c r="M59" s="12">
        <f t="shared" si="6"/>
        <v>4.2553191489361701</v>
      </c>
      <c r="N59" s="12">
        <f t="shared" si="3"/>
        <v>4.2553191489361701</v>
      </c>
      <c r="Q59" s="32">
        <f t="shared" si="4"/>
        <v>23.325949906287264</v>
      </c>
    </row>
    <row r="60" spans="2:17" x14ac:dyDescent="0.3">
      <c r="B60" s="11">
        <v>6411</v>
      </c>
      <c r="C60">
        <v>18</v>
      </c>
      <c r="D60">
        <v>22</v>
      </c>
      <c r="E60" s="5">
        <f t="shared" si="5"/>
        <v>40</v>
      </c>
      <c r="F60">
        <v>2</v>
      </c>
      <c r="G60">
        <v>2</v>
      </c>
      <c r="H60">
        <v>3</v>
      </c>
      <c r="I60">
        <v>1</v>
      </c>
      <c r="L60" s="5">
        <f t="shared" si="2"/>
        <v>39</v>
      </c>
      <c r="M60" s="12">
        <f t="shared" si="6"/>
        <v>2.5</v>
      </c>
      <c r="N60" s="12">
        <f t="shared" si="3"/>
        <v>7.5</v>
      </c>
      <c r="Q60" s="32">
        <f t="shared" si="4"/>
        <v>33.549156585448969</v>
      </c>
    </row>
    <row r="61" spans="2:17" x14ac:dyDescent="0.3">
      <c r="B61" s="11">
        <v>6412</v>
      </c>
      <c r="C61">
        <v>24</v>
      </c>
      <c r="D61">
        <v>20</v>
      </c>
      <c r="E61" s="5">
        <f t="shared" si="5"/>
        <v>44</v>
      </c>
      <c r="F61">
        <v>6</v>
      </c>
      <c r="G61">
        <v>4</v>
      </c>
      <c r="H61">
        <v>8</v>
      </c>
      <c r="I61">
        <v>2</v>
      </c>
      <c r="L61" s="5">
        <f t="shared" si="2"/>
        <v>42</v>
      </c>
      <c r="M61" s="12">
        <f t="shared" si="6"/>
        <v>4.5454545454545459</v>
      </c>
      <c r="N61" s="12">
        <f t="shared" si="3"/>
        <v>18.181818181818183</v>
      </c>
      <c r="Q61" s="32">
        <f t="shared" si="4"/>
        <v>28.437553245868116</v>
      </c>
    </row>
    <row r="62" spans="2:17" x14ac:dyDescent="0.3">
      <c r="B62" s="11">
        <v>6413</v>
      </c>
      <c r="C62">
        <v>17</v>
      </c>
      <c r="D62">
        <v>21</v>
      </c>
      <c r="E62" s="5">
        <f t="shared" si="5"/>
        <v>38</v>
      </c>
      <c r="F62">
        <v>0</v>
      </c>
      <c r="G62">
        <v>7</v>
      </c>
      <c r="H62">
        <v>5</v>
      </c>
      <c r="I62">
        <v>2</v>
      </c>
      <c r="L62" s="5">
        <f t="shared" si="2"/>
        <v>36</v>
      </c>
      <c r="M62" s="12">
        <f t="shared" si="6"/>
        <v>5.2631578947368425</v>
      </c>
      <c r="N62" s="12">
        <f t="shared" si="3"/>
        <v>13.157894736842104</v>
      </c>
      <c r="Q62" s="32">
        <f t="shared" si="4"/>
        <v>38.660759925029815</v>
      </c>
    </row>
    <row r="63" spans="2:17" x14ac:dyDescent="0.3">
      <c r="B63" s="11">
        <v>6414</v>
      </c>
      <c r="C63">
        <v>26</v>
      </c>
      <c r="D63">
        <v>20</v>
      </c>
      <c r="E63" s="5">
        <f t="shared" si="5"/>
        <v>46</v>
      </c>
      <c r="F63">
        <v>3</v>
      </c>
      <c r="G63">
        <v>1</v>
      </c>
      <c r="H63">
        <v>3</v>
      </c>
      <c r="J63">
        <v>1</v>
      </c>
      <c r="L63" s="5">
        <f t="shared" si="2"/>
        <v>46</v>
      </c>
      <c r="M63" s="12">
        <f t="shared" si="6"/>
        <v>0</v>
      </c>
      <c r="N63" s="12">
        <f t="shared" si="3"/>
        <v>6.5217391304347823</v>
      </c>
      <c r="Q63" s="32">
        <f t="shared" si="4"/>
        <v>21.622082126426989</v>
      </c>
    </row>
    <row r="64" spans="2:17" x14ac:dyDescent="0.3">
      <c r="B64" s="11">
        <v>6415</v>
      </c>
      <c r="C64">
        <v>19</v>
      </c>
      <c r="D64">
        <v>24</v>
      </c>
      <c r="E64" s="5">
        <f t="shared" si="5"/>
        <v>43</v>
      </c>
      <c r="F64">
        <v>1</v>
      </c>
      <c r="G64">
        <v>2</v>
      </c>
      <c r="H64">
        <v>2</v>
      </c>
      <c r="I64">
        <v>1</v>
      </c>
      <c r="L64" s="5">
        <f t="shared" si="2"/>
        <v>42</v>
      </c>
      <c r="M64" s="12">
        <f t="shared" si="6"/>
        <v>2.3255813953488373</v>
      </c>
      <c r="N64" s="12">
        <f t="shared" si="3"/>
        <v>4.6511627906976747</v>
      </c>
      <c r="Q64" s="32">
        <f t="shared" si="4"/>
        <v>28.437553245868116</v>
      </c>
    </row>
    <row r="65" spans="2:17" x14ac:dyDescent="0.3">
      <c r="B65" s="11">
        <v>6416</v>
      </c>
      <c r="C65">
        <v>13</v>
      </c>
      <c r="D65">
        <v>20</v>
      </c>
      <c r="E65" s="5">
        <f t="shared" si="5"/>
        <v>33</v>
      </c>
      <c r="F65">
        <v>0</v>
      </c>
      <c r="G65">
        <v>0</v>
      </c>
      <c r="H65">
        <v>0</v>
      </c>
      <c r="I65">
        <v>0</v>
      </c>
      <c r="L65" s="5">
        <f t="shared" si="2"/>
        <v>33</v>
      </c>
      <c r="M65" s="12">
        <f t="shared" si="6"/>
        <v>0</v>
      </c>
      <c r="N65" s="12">
        <f t="shared" si="3"/>
        <v>0</v>
      </c>
      <c r="Q65" s="32">
        <f t="shared" si="4"/>
        <v>43.772363264610661</v>
      </c>
    </row>
  </sheetData>
  <sortState ref="B2:M66">
    <sortCondition ref="B2:B6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5"/>
  <sheetViews>
    <sheetView workbookViewId="0">
      <selection activeCell="S17" sqref="S17"/>
    </sheetView>
  </sheetViews>
  <sheetFormatPr defaultRowHeight="15.6" x14ac:dyDescent="0.3"/>
  <sheetData>
    <row r="1" spans="1:19" ht="28.8" x14ac:dyDescent="0.3">
      <c r="A1" s="15" t="s">
        <v>157</v>
      </c>
      <c r="B1" s="20" t="s">
        <v>158</v>
      </c>
      <c r="C1" s="20" t="s">
        <v>158</v>
      </c>
      <c r="D1" s="22" t="s">
        <v>159</v>
      </c>
      <c r="E1" s="22" t="s">
        <v>163</v>
      </c>
      <c r="F1" s="22" t="s">
        <v>160</v>
      </c>
      <c r="G1" s="18" t="s">
        <v>161</v>
      </c>
      <c r="H1" s="18" t="s">
        <v>164</v>
      </c>
      <c r="I1" s="18" t="s">
        <v>162</v>
      </c>
      <c r="K1" s="18" t="s">
        <v>165</v>
      </c>
      <c r="M1" s="18" t="s">
        <v>166</v>
      </c>
      <c r="N1" t="s">
        <v>169</v>
      </c>
      <c r="O1" s="18" t="s">
        <v>170</v>
      </c>
      <c r="P1" t="s">
        <v>171</v>
      </c>
      <c r="Q1" s="18" t="s">
        <v>172</v>
      </c>
      <c r="S1" s="18" t="s">
        <v>247</v>
      </c>
    </row>
    <row r="2" spans="1:19" x14ac:dyDescent="0.3">
      <c r="A2" s="17">
        <v>6101</v>
      </c>
      <c r="B2" s="19"/>
      <c r="C2" s="19"/>
      <c r="D2" s="21"/>
      <c r="E2" s="21">
        <v>21</v>
      </c>
      <c r="F2" s="21">
        <v>0</v>
      </c>
      <c r="G2" s="23">
        <v>9</v>
      </c>
      <c r="H2" s="23">
        <v>0</v>
      </c>
      <c r="I2" s="23">
        <v>0</v>
      </c>
      <c r="K2" s="24">
        <v>48</v>
      </c>
      <c r="M2" s="14">
        <f>E2*100/K2</f>
        <v>43.75</v>
      </c>
      <c r="N2" s="14">
        <f>F2*100/K2</f>
        <v>0</v>
      </c>
      <c r="O2" s="14">
        <f>G2*100/K2</f>
        <v>18.75</v>
      </c>
      <c r="P2" s="14">
        <f>H2*100/K2</f>
        <v>0</v>
      </c>
      <c r="Q2" s="14">
        <f>I2*100/K2</f>
        <v>0</v>
      </c>
      <c r="S2">
        <f>((100-(K2*100/57.5)))</f>
        <v>16.521739130434781</v>
      </c>
    </row>
    <row r="3" spans="1:19" x14ac:dyDescent="0.3">
      <c r="A3" s="16">
        <v>6102</v>
      </c>
      <c r="E3">
        <v>1</v>
      </c>
      <c r="F3">
        <v>0</v>
      </c>
      <c r="G3">
        <v>0</v>
      </c>
      <c r="H3">
        <v>1</v>
      </c>
      <c r="I3">
        <v>0</v>
      </c>
      <c r="K3">
        <v>43</v>
      </c>
      <c r="M3" s="14">
        <f t="shared" ref="M3:M65" si="0">E3*100/K3</f>
        <v>2.3255813953488373</v>
      </c>
      <c r="N3" s="14">
        <f t="shared" ref="N3:N65" si="1">F3*100/K3</f>
        <v>0</v>
      </c>
      <c r="O3" s="14">
        <f t="shared" ref="O3:O65" si="2">G3*100/K3</f>
        <v>0</v>
      </c>
      <c r="P3" s="14">
        <f t="shared" ref="P3:P65" si="3">H3*100/K3</f>
        <v>2.3255813953488373</v>
      </c>
      <c r="Q3" s="14">
        <f t="shared" ref="Q3:Q65" si="4">I3*100/K3</f>
        <v>0</v>
      </c>
    </row>
    <row r="4" spans="1:19" x14ac:dyDescent="0.3">
      <c r="A4" s="16">
        <v>6103</v>
      </c>
      <c r="E4">
        <v>3</v>
      </c>
      <c r="F4">
        <v>0</v>
      </c>
      <c r="G4">
        <v>0</v>
      </c>
      <c r="H4">
        <v>0</v>
      </c>
      <c r="I4">
        <v>0</v>
      </c>
      <c r="K4">
        <v>32</v>
      </c>
      <c r="M4" s="14">
        <f t="shared" si="0"/>
        <v>9.375</v>
      </c>
      <c r="N4" s="14">
        <f t="shared" si="1"/>
        <v>0</v>
      </c>
      <c r="O4" s="14">
        <f t="shared" si="2"/>
        <v>0</v>
      </c>
      <c r="P4" s="14">
        <f t="shared" si="3"/>
        <v>0</v>
      </c>
      <c r="Q4" s="14">
        <f t="shared" si="4"/>
        <v>0</v>
      </c>
    </row>
    <row r="5" spans="1:19" x14ac:dyDescent="0.3">
      <c r="A5" s="16">
        <v>6104</v>
      </c>
      <c r="E5">
        <v>13</v>
      </c>
      <c r="F5">
        <v>0</v>
      </c>
      <c r="G5">
        <v>0</v>
      </c>
      <c r="H5">
        <v>0</v>
      </c>
      <c r="I5">
        <v>0</v>
      </c>
      <c r="K5">
        <v>33</v>
      </c>
      <c r="M5" s="14">
        <f t="shared" si="0"/>
        <v>39.393939393939391</v>
      </c>
      <c r="N5" s="14">
        <f t="shared" si="1"/>
        <v>0</v>
      </c>
      <c r="O5" s="14">
        <f t="shared" si="2"/>
        <v>0</v>
      </c>
      <c r="P5" s="14">
        <f t="shared" si="3"/>
        <v>0</v>
      </c>
      <c r="Q5" s="14">
        <f t="shared" si="4"/>
        <v>0</v>
      </c>
    </row>
    <row r="6" spans="1:19" x14ac:dyDescent="0.3">
      <c r="A6" s="16">
        <v>6105</v>
      </c>
      <c r="E6">
        <v>16</v>
      </c>
      <c r="F6">
        <v>0</v>
      </c>
      <c r="G6">
        <v>0</v>
      </c>
      <c r="H6">
        <v>0</v>
      </c>
      <c r="I6">
        <v>0</v>
      </c>
      <c r="K6">
        <v>38</v>
      </c>
      <c r="M6" s="14">
        <f t="shared" si="0"/>
        <v>42.10526315789474</v>
      </c>
      <c r="N6" s="14">
        <f t="shared" si="1"/>
        <v>0</v>
      </c>
      <c r="O6" s="14">
        <f t="shared" si="2"/>
        <v>0</v>
      </c>
      <c r="P6" s="14">
        <f t="shared" si="3"/>
        <v>0</v>
      </c>
      <c r="Q6" s="14">
        <f t="shared" si="4"/>
        <v>0</v>
      </c>
    </row>
    <row r="7" spans="1:19" x14ac:dyDescent="0.3">
      <c r="A7" s="16">
        <v>6106</v>
      </c>
      <c r="E7">
        <v>9</v>
      </c>
      <c r="F7">
        <v>0</v>
      </c>
      <c r="G7">
        <v>0</v>
      </c>
      <c r="H7">
        <v>0</v>
      </c>
      <c r="I7">
        <v>0</v>
      </c>
      <c r="K7">
        <v>45</v>
      </c>
      <c r="M7" s="14">
        <f t="shared" si="0"/>
        <v>20</v>
      </c>
      <c r="N7" s="14">
        <f t="shared" si="1"/>
        <v>0</v>
      </c>
      <c r="O7" s="14">
        <f t="shared" si="2"/>
        <v>0</v>
      </c>
      <c r="P7" s="14">
        <f t="shared" si="3"/>
        <v>0</v>
      </c>
      <c r="Q7" s="14">
        <f t="shared" si="4"/>
        <v>0</v>
      </c>
    </row>
    <row r="8" spans="1:19" x14ac:dyDescent="0.3">
      <c r="A8" s="16">
        <v>6107</v>
      </c>
      <c r="E8">
        <v>5</v>
      </c>
      <c r="F8">
        <v>0</v>
      </c>
      <c r="G8">
        <v>0</v>
      </c>
      <c r="H8">
        <v>0</v>
      </c>
      <c r="I8">
        <v>0</v>
      </c>
      <c r="K8">
        <v>33</v>
      </c>
      <c r="M8" s="14">
        <f t="shared" si="0"/>
        <v>15.151515151515152</v>
      </c>
      <c r="N8" s="14">
        <f t="shared" si="1"/>
        <v>0</v>
      </c>
      <c r="O8" s="14">
        <f t="shared" si="2"/>
        <v>0</v>
      </c>
      <c r="P8" s="14">
        <f t="shared" si="3"/>
        <v>0</v>
      </c>
      <c r="Q8" s="14">
        <f t="shared" si="4"/>
        <v>0</v>
      </c>
    </row>
    <row r="9" spans="1:19" x14ac:dyDescent="0.3">
      <c r="A9" s="16">
        <v>6108</v>
      </c>
      <c r="E9">
        <v>7</v>
      </c>
      <c r="F9">
        <v>0</v>
      </c>
      <c r="G9">
        <v>0</v>
      </c>
      <c r="H9">
        <v>0</v>
      </c>
      <c r="I9">
        <v>0</v>
      </c>
      <c r="K9">
        <v>33</v>
      </c>
      <c r="M9" s="14">
        <f t="shared" si="0"/>
        <v>21.212121212121211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</row>
    <row r="10" spans="1:19" x14ac:dyDescent="0.3">
      <c r="A10" s="16">
        <v>6109</v>
      </c>
      <c r="E10">
        <v>7</v>
      </c>
      <c r="F10">
        <v>0</v>
      </c>
      <c r="G10">
        <v>0</v>
      </c>
      <c r="H10">
        <v>0</v>
      </c>
      <c r="I10">
        <v>0</v>
      </c>
      <c r="K10">
        <v>42</v>
      </c>
      <c r="M10" s="14">
        <f t="shared" si="0"/>
        <v>16.666666666666668</v>
      </c>
      <c r="N10" s="14">
        <f t="shared" si="1"/>
        <v>0</v>
      </c>
      <c r="O10" s="14">
        <f t="shared" si="2"/>
        <v>0</v>
      </c>
      <c r="P10" s="14">
        <f t="shared" si="3"/>
        <v>0</v>
      </c>
      <c r="Q10" s="14">
        <f t="shared" si="4"/>
        <v>0</v>
      </c>
    </row>
    <row r="11" spans="1:19" x14ac:dyDescent="0.3">
      <c r="A11" s="16">
        <v>6110</v>
      </c>
      <c r="E11">
        <v>5</v>
      </c>
      <c r="F11">
        <v>0</v>
      </c>
      <c r="G11">
        <v>0</v>
      </c>
      <c r="H11">
        <v>3</v>
      </c>
      <c r="I11">
        <v>0</v>
      </c>
      <c r="K11">
        <v>35</v>
      </c>
      <c r="M11" s="14">
        <f t="shared" si="0"/>
        <v>14.285714285714286</v>
      </c>
      <c r="N11" s="14">
        <f t="shared" si="1"/>
        <v>0</v>
      </c>
      <c r="O11" s="14">
        <f t="shared" si="2"/>
        <v>0</v>
      </c>
      <c r="P11" s="14">
        <f t="shared" si="3"/>
        <v>8.5714285714285712</v>
      </c>
      <c r="Q11" s="14">
        <f t="shared" si="4"/>
        <v>0</v>
      </c>
    </row>
    <row r="12" spans="1:19" x14ac:dyDescent="0.3">
      <c r="A12" s="16">
        <v>6111</v>
      </c>
      <c r="E12">
        <v>8</v>
      </c>
      <c r="F12">
        <v>0</v>
      </c>
      <c r="G12">
        <v>0</v>
      </c>
      <c r="H12">
        <v>0</v>
      </c>
      <c r="I12">
        <v>0</v>
      </c>
      <c r="K12">
        <v>36</v>
      </c>
      <c r="M12" s="14">
        <f t="shared" si="0"/>
        <v>22.222222222222221</v>
      </c>
      <c r="N12" s="14">
        <f t="shared" si="1"/>
        <v>0</v>
      </c>
      <c r="O12" s="14">
        <f t="shared" si="2"/>
        <v>0</v>
      </c>
      <c r="P12" s="14">
        <f t="shared" si="3"/>
        <v>0</v>
      </c>
      <c r="Q12" s="14">
        <f t="shared" si="4"/>
        <v>0</v>
      </c>
    </row>
    <row r="13" spans="1:19" x14ac:dyDescent="0.3">
      <c r="A13" s="16">
        <v>6112</v>
      </c>
      <c r="E13">
        <v>8</v>
      </c>
      <c r="F13">
        <v>0</v>
      </c>
      <c r="G13">
        <v>0</v>
      </c>
      <c r="H13">
        <v>0</v>
      </c>
      <c r="I13">
        <v>1</v>
      </c>
      <c r="K13">
        <v>27</v>
      </c>
      <c r="M13" s="14">
        <f t="shared" si="0"/>
        <v>29.62962962962963</v>
      </c>
      <c r="N13" s="14">
        <f t="shared" si="1"/>
        <v>0</v>
      </c>
      <c r="O13" s="14">
        <f t="shared" si="2"/>
        <v>0</v>
      </c>
      <c r="P13" s="14">
        <f t="shared" si="3"/>
        <v>0</v>
      </c>
      <c r="Q13" s="14">
        <f t="shared" si="4"/>
        <v>3.7037037037037037</v>
      </c>
    </row>
    <row r="14" spans="1:19" x14ac:dyDescent="0.3">
      <c r="A14" s="16">
        <v>6113</v>
      </c>
      <c r="E14">
        <v>4</v>
      </c>
      <c r="F14">
        <v>0</v>
      </c>
      <c r="G14">
        <v>7</v>
      </c>
      <c r="H14">
        <v>0</v>
      </c>
      <c r="I14">
        <v>0</v>
      </c>
      <c r="K14">
        <v>31</v>
      </c>
      <c r="M14" s="14">
        <f t="shared" si="0"/>
        <v>12.903225806451612</v>
      </c>
      <c r="N14" s="14">
        <f t="shared" si="1"/>
        <v>0</v>
      </c>
      <c r="O14" s="14">
        <f t="shared" si="2"/>
        <v>22.580645161290324</v>
      </c>
      <c r="P14" s="14">
        <f t="shared" si="3"/>
        <v>0</v>
      </c>
      <c r="Q14" s="14">
        <f t="shared" si="4"/>
        <v>0</v>
      </c>
    </row>
    <row r="15" spans="1:19" x14ac:dyDescent="0.3">
      <c r="A15" s="16">
        <v>6114</v>
      </c>
      <c r="E15">
        <v>12</v>
      </c>
      <c r="F15">
        <v>0</v>
      </c>
      <c r="G15">
        <v>0</v>
      </c>
      <c r="H15">
        <v>2</v>
      </c>
      <c r="I15">
        <v>0</v>
      </c>
      <c r="K15">
        <v>35</v>
      </c>
      <c r="M15" s="14">
        <f t="shared" si="0"/>
        <v>34.285714285714285</v>
      </c>
      <c r="N15" s="14">
        <f t="shared" si="1"/>
        <v>0</v>
      </c>
      <c r="O15" s="14">
        <f t="shared" si="2"/>
        <v>0</v>
      </c>
      <c r="P15" s="14">
        <f t="shared" si="3"/>
        <v>5.7142857142857144</v>
      </c>
      <c r="Q15" s="14">
        <f t="shared" si="4"/>
        <v>0</v>
      </c>
    </row>
    <row r="16" spans="1:19" x14ac:dyDescent="0.3">
      <c r="A16" s="16">
        <v>6115</v>
      </c>
      <c r="E16">
        <v>1</v>
      </c>
      <c r="F16">
        <v>0</v>
      </c>
      <c r="G16">
        <v>0</v>
      </c>
      <c r="H16">
        <v>0</v>
      </c>
      <c r="I16">
        <v>0</v>
      </c>
      <c r="K16">
        <v>36</v>
      </c>
      <c r="M16" s="14">
        <f t="shared" si="0"/>
        <v>2.7777777777777777</v>
      </c>
      <c r="N16" s="14">
        <f t="shared" si="1"/>
        <v>0</v>
      </c>
      <c r="O16" s="14">
        <f t="shared" si="2"/>
        <v>0</v>
      </c>
      <c r="P16" s="14">
        <f t="shared" si="3"/>
        <v>0</v>
      </c>
      <c r="Q16" s="14">
        <f t="shared" si="4"/>
        <v>0</v>
      </c>
    </row>
    <row r="17" spans="1:17" x14ac:dyDescent="0.3">
      <c r="A17" s="16">
        <v>6116</v>
      </c>
      <c r="E17">
        <v>0</v>
      </c>
      <c r="F17">
        <v>0</v>
      </c>
      <c r="G17">
        <v>0</v>
      </c>
      <c r="H17">
        <v>0</v>
      </c>
      <c r="I17">
        <v>0</v>
      </c>
      <c r="K17">
        <v>33</v>
      </c>
      <c r="M17" s="14">
        <f t="shared" si="0"/>
        <v>0</v>
      </c>
      <c r="N17" s="14">
        <f t="shared" si="1"/>
        <v>0</v>
      </c>
      <c r="O17" s="14">
        <f t="shared" si="2"/>
        <v>0</v>
      </c>
      <c r="P17" s="14">
        <f t="shared" si="3"/>
        <v>0</v>
      </c>
      <c r="Q17" s="14">
        <f t="shared" si="4"/>
        <v>0</v>
      </c>
    </row>
    <row r="18" spans="1:17" x14ac:dyDescent="0.3">
      <c r="A18" s="16">
        <v>6201</v>
      </c>
      <c r="E18">
        <v>13</v>
      </c>
      <c r="F18">
        <v>0</v>
      </c>
      <c r="G18">
        <v>0</v>
      </c>
      <c r="H18">
        <v>0</v>
      </c>
      <c r="I18">
        <v>0</v>
      </c>
      <c r="K18">
        <v>36</v>
      </c>
      <c r="M18" s="14">
        <f t="shared" si="0"/>
        <v>36.111111111111114</v>
      </c>
      <c r="N18" s="14">
        <f t="shared" si="1"/>
        <v>0</v>
      </c>
      <c r="O18" s="14">
        <f t="shared" si="2"/>
        <v>0</v>
      </c>
      <c r="P18" s="14">
        <f t="shared" si="3"/>
        <v>0</v>
      </c>
      <c r="Q18" s="14">
        <f t="shared" si="4"/>
        <v>0</v>
      </c>
    </row>
    <row r="19" spans="1:17" x14ac:dyDescent="0.3">
      <c r="A19" s="16">
        <v>6202</v>
      </c>
      <c r="E19">
        <v>15</v>
      </c>
      <c r="F19">
        <v>0</v>
      </c>
      <c r="G19">
        <v>0</v>
      </c>
      <c r="H19">
        <v>0</v>
      </c>
      <c r="I19">
        <v>0</v>
      </c>
      <c r="K19">
        <v>38</v>
      </c>
      <c r="M19" s="14">
        <f t="shared" si="0"/>
        <v>39.473684210526315</v>
      </c>
      <c r="N19" s="14">
        <f t="shared" si="1"/>
        <v>0</v>
      </c>
      <c r="O19" s="14">
        <f t="shared" si="2"/>
        <v>0</v>
      </c>
      <c r="P19" s="14">
        <f t="shared" si="3"/>
        <v>0</v>
      </c>
      <c r="Q19" s="14">
        <f t="shared" si="4"/>
        <v>0</v>
      </c>
    </row>
    <row r="20" spans="1:17" x14ac:dyDescent="0.3">
      <c r="A20" s="16">
        <v>6203</v>
      </c>
      <c r="E20">
        <v>4</v>
      </c>
      <c r="F20">
        <v>0</v>
      </c>
      <c r="G20">
        <v>1</v>
      </c>
      <c r="H20">
        <v>0</v>
      </c>
      <c r="I20">
        <v>0</v>
      </c>
      <c r="K20">
        <v>43</v>
      </c>
      <c r="M20" s="14">
        <f t="shared" si="0"/>
        <v>9.3023255813953494</v>
      </c>
      <c r="N20" s="14">
        <f t="shared" si="1"/>
        <v>0</v>
      </c>
      <c r="O20" s="14">
        <f t="shared" si="2"/>
        <v>2.3255813953488373</v>
      </c>
      <c r="P20" s="14">
        <f t="shared" si="3"/>
        <v>0</v>
      </c>
      <c r="Q20" s="14">
        <f t="shared" si="4"/>
        <v>0</v>
      </c>
    </row>
    <row r="21" spans="1:17" x14ac:dyDescent="0.3">
      <c r="A21" s="16">
        <v>6204</v>
      </c>
      <c r="E21">
        <v>8</v>
      </c>
      <c r="F21">
        <v>1</v>
      </c>
      <c r="G21">
        <v>0</v>
      </c>
      <c r="H21">
        <v>0</v>
      </c>
      <c r="I21">
        <v>0</v>
      </c>
      <c r="K21">
        <v>37</v>
      </c>
      <c r="M21" s="14">
        <f t="shared" si="0"/>
        <v>21.621621621621621</v>
      </c>
      <c r="N21" s="14">
        <f t="shared" si="1"/>
        <v>2.7027027027027026</v>
      </c>
      <c r="O21" s="14">
        <f t="shared" si="2"/>
        <v>0</v>
      </c>
      <c r="P21" s="14">
        <f t="shared" si="3"/>
        <v>0</v>
      </c>
      <c r="Q21" s="14">
        <f t="shared" si="4"/>
        <v>0</v>
      </c>
    </row>
    <row r="22" spans="1:17" x14ac:dyDescent="0.3">
      <c r="A22" s="16">
        <v>6205</v>
      </c>
      <c r="E22">
        <v>1</v>
      </c>
      <c r="F22">
        <v>0</v>
      </c>
      <c r="G22">
        <v>4</v>
      </c>
      <c r="H22">
        <v>0</v>
      </c>
      <c r="I22">
        <v>0</v>
      </c>
      <c r="K22">
        <v>32</v>
      </c>
      <c r="M22" s="14">
        <f t="shared" si="0"/>
        <v>3.125</v>
      </c>
      <c r="N22" s="14">
        <f t="shared" si="1"/>
        <v>0</v>
      </c>
      <c r="O22" s="14">
        <f t="shared" si="2"/>
        <v>12.5</v>
      </c>
      <c r="P22" s="14">
        <f t="shared" si="3"/>
        <v>0</v>
      </c>
      <c r="Q22" s="14">
        <f t="shared" si="4"/>
        <v>0</v>
      </c>
    </row>
    <row r="23" spans="1:17" x14ac:dyDescent="0.3">
      <c r="A23" s="16">
        <v>6206</v>
      </c>
      <c r="E23">
        <v>6</v>
      </c>
      <c r="F23">
        <v>0</v>
      </c>
      <c r="G23">
        <v>4</v>
      </c>
      <c r="H23">
        <v>0</v>
      </c>
      <c r="I23">
        <v>0</v>
      </c>
      <c r="K23">
        <v>32</v>
      </c>
      <c r="M23" s="14">
        <f t="shared" si="0"/>
        <v>18.75</v>
      </c>
      <c r="N23" s="14">
        <f t="shared" si="1"/>
        <v>0</v>
      </c>
      <c r="O23" s="14">
        <f t="shared" si="2"/>
        <v>12.5</v>
      </c>
      <c r="P23" s="14">
        <f t="shared" si="3"/>
        <v>0</v>
      </c>
      <c r="Q23" s="14">
        <f t="shared" si="4"/>
        <v>0</v>
      </c>
    </row>
    <row r="24" spans="1:17" x14ac:dyDescent="0.3">
      <c r="A24" s="16">
        <v>6207</v>
      </c>
      <c r="E24">
        <v>0</v>
      </c>
      <c r="F24">
        <v>0</v>
      </c>
      <c r="G24">
        <v>0</v>
      </c>
      <c r="H24">
        <v>0</v>
      </c>
      <c r="I24">
        <v>0</v>
      </c>
      <c r="K24">
        <v>34</v>
      </c>
      <c r="M24" s="14">
        <f t="shared" si="0"/>
        <v>0</v>
      </c>
      <c r="N24" s="14">
        <f t="shared" si="1"/>
        <v>0</v>
      </c>
      <c r="O24" s="14">
        <f t="shared" si="2"/>
        <v>0</v>
      </c>
      <c r="P24" s="14">
        <f t="shared" si="3"/>
        <v>0</v>
      </c>
      <c r="Q24" s="14">
        <f t="shared" si="4"/>
        <v>0</v>
      </c>
    </row>
    <row r="25" spans="1:17" x14ac:dyDescent="0.3">
      <c r="A25" s="16">
        <v>6208</v>
      </c>
      <c r="E25">
        <v>0</v>
      </c>
      <c r="F25">
        <v>0</v>
      </c>
      <c r="G25">
        <v>0</v>
      </c>
      <c r="H25">
        <v>0</v>
      </c>
      <c r="I25">
        <v>0</v>
      </c>
      <c r="K25">
        <v>26</v>
      </c>
      <c r="M25" s="14">
        <f t="shared" si="0"/>
        <v>0</v>
      </c>
      <c r="N25" s="14">
        <f t="shared" si="1"/>
        <v>0</v>
      </c>
      <c r="O25" s="14">
        <f t="shared" si="2"/>
        <v>0</v>
      </c>
      <c r="P25" s="14">
        <f t="shared" si="3"/>
        <v>0</v>
      </c>
      <c r="Q25" s="14">
        <f t="shared" si="4"/>
        <v>0</v>
      </c>
    </row>
    <row r="26" spans="1:17" x14ac:dyDescent="0.3">
      <c r="A26" s="16">
        <v>6209</v>
      </c>
      <c r="E26">
        <v>8</v>
      </c>
      <c r="F26">
        <v>1</v>
      </c>
      <c r="G26">
        <v>1</v>
      </c>
      <c r="H26">
        <v>0</v>
      </c>
      <c r="I26">
        <v>0</v>
      </c>
      <c r="K26">
        <v>46</v>
      </c>
      <c r="M26" s="14">
        <f t="shared" si="0"/>
        <v>17.391304347826086</v>
      </c>
      <c r="N26" s="14">
        <f t="shared" si="1"/>
        <v>2.1739130434782608</v>
      </c>
      <c r="O26" s="14">
        <f t="shared" si="2"/>
        <v>2.1739130434782608</v>
      </c>
      <c r="P26" s="14">
        <f t="shared" si="3"/>
        <v>0</v>
      </c>
      <c r="Q26" s="14">
        <f t="shared" si="4"/>
        <v>0</v>
      </c>
    </row>
    <row r="27" spans="1:17" x14ac:dyDescent="0.3">
      <c r="A27" s="16">
        <v>6210</v>
      </c>
      <c r="E27">
        <v>1</v>
      </c>
      <c r="F27">
        <v>0</v>
      </c>
      <c r="G27">
        <v>0</v>
      </c>
      <c r="H27">
        <v>1</v>
      </c>
      <c r="I27">
        <v>0</v>
      </c>
      <c r="K27">
        <v>33</v>
      </c>
      <c r="M27" s="14">
        <f t="shared" si="0"/>
        <v>3.0303030303030303</v>
      </c>
      <c r="N27" s="14">
        <f t="shared" si="1"/>
        <v>0</v>
      </c>
      <c r="O27" s="14">
        <f t="shared" si="2"/>
        <v>0</v>
      </c>
      <c r="P27" s="14">
        <f t="shared" si="3"/>
        <v>3.0303030303030303</v>
      </c>
      <c r="Q27" s="14">
        <f t="shared" si="4"/>
        <v>0</v>
      </c>
    </row>
    <row r="28" spans="1:17" x14ac:dyDescent="0.3">
      <c r="A28" s="16">
        <v>6211</v>
      </c>
      <c r="E28">
        <v>4</v>
      </c>
      <c r="F28">
        <v>0</v>
      </c>
      <c r="G28">
        <v>0</v>
      </c>
      <c r="H28">
        <v>0</v>
      </c>
      <c r="I28">
        <v>0</v>
      </c>
      <c r="K28">
        <v>38</v>
      </c>
      <c r="M28" s="14">
        <f t="shared" si="0"/>
        <v>10.526315789473685</v>
      </c>
      <c r="N28" s="14">
        <f t="shared" si="1"/>
        <v>0</v>
      </c>
      <c r="O28" s="14">
        <f t="shared" si="2"/>
        <v>0</v>
      </c>
      <c r="P28" s="14">
        <f t="shared" si="3"/>
        <v>0</v>
      </c>
      <c r="Q28" s="14">
        <f t="shared" si="4"/>
        <v>0</v>
      </c>
    </row>
    <row r="29" spans="1:17" x14ac:dyDescent="0.3">
      <c r="A29" s="16">
        <v>6212</v>
      </c>
      <c r="E29">
        <v>7</v>
      </c>
      <c r="F29">
        <v>0</v>
      </c>
      <c r="G29">
        <v>1</v>
      </c>
      <c r="H29">
        <v>0</v>
      </c>
      <c r="I29">
        <v>0</v>
      </c>
      <c r="K29">
        <v>36</v>
      </c>
      <c r="M29" s="14">
        <f t="shared" si="0"/>
        <v>19.444444444444443</v>
      </c>
      <c r="N29" s="14">
        <f t="shared" si="1"/>
        <v>0</v>
      </c>
      <c r="O29" s="14">
        <f t="shared" si="2"/>
        <v>2.7777777777777777</v>
      </c>
      <c r="P29" s="14">
        <f t="shared" si="3"/>
        <v>0</v>
      </c>
      <c r="Q29" s="14">
        <f t="shared" si="4"/>
        <v>0</v>
      </c>
    </row>
    <row r="30" spans="1:17" x14ac:dyDescent="0.3">
      <c r="A30" s="16">
        <v>6213</v>
      </c>
      <c r="E30">
        <v>8</v>
      </c>
      <c r="F30">
        <v>0</v>
      </c>
      <c r="G30">
        <v>0</v>
      </c>
      <c r="H30">
        <v>0</v>
      </c>
      <c r="I30">
        <v>0</v>
      </c>
      <c r="K30">
        <v>39</v>
      </c>
      <c r="M30" s="14">
        <f t="shared" si="0"/>
        <v>20.512820512820515</v>
      </c>
      <c r="N30" s="14">
        <f t="shared" si="1"/>
        <v>0</v>
      </c>
      <c r="O30" s="14">
        <f t="shared" si="2"/>
        <v>0</v>
      </c>
      <c r="P30" s="14">
        <f t="shared" si="3"/>
        <v>0</v>
      </c>
      <c r="Q30" s="14">
        <f t="shared" si="4"/>
        <v>0</v>
      </c>
    </row>
    <row r="31" spans="1:17" x14ac:dyDescent="0.3">
      <c r="A31" s="16">
        <v>6214</v>
      </c>
      <c r="E31">
        <v>15</v>
      </c>
      <c r="F31">
        <v>0</v>
      </c>
      <c r="G31">
        <v>2</v>
      </c>
      <c r="H31">
        <v>0</v>
      </c>
      <c r="I31">
        <v>1</v>
      </c>
      <c r="K31">
        <v>37</v>
      </c>
      <c r="M31" s="14">
        <f t="shared" si="0"/>
        <v>40.54054054054054</v>
      </c>
      <c r="N31" s="14">
        <f t="shared" si="1"/>
        <v>0</v>
      </c>
      <c r="O31" s="14">
        <f t="shared" si="2"/>
        <v>5.4054054054054053</v>
      </c>
      <c r="P31" s="14">
        <f t="shared" si="3"/>
        <v>0</v>
      </c>
      <c r="Q31" s="14">
        <f t="shared" si="4"/>
        <v>2.7027027027027026</v>
      </c>
    </row>
    <row r="32" spans="1:17" x14ac:dyDescent="0.3">
      <c r="A32" s="16">
        <v>6215</v>
      </c>
      <c r="E32">
        <v>9</v>
      </c>
      <c r="F32">
        <v>0</v>
      </c>
      <c r="G32">
        <v>0</v>
      </c>
      <c r="H32">
        <v>0</v>
      </c>
      <c r="I32">
        <v>0</v>
      </c>
      <c r="K32">
        <v>35</v>
      </c>
      <c r="M32" s="14">
        <f t="shared" si="0"/>
        <v>25.714285714285715</v>
      </c>
      <c r="N32" s="14">
        <f t="shared" si="1"/>
        <v>0</v>
      </c>
      <c r="O32" s="14">
        <f t="shared" si="2"/>
        <v>0</v>
      </c>
      <c r="P32" s="14">
        <f t="shared" si="3"/>
        <v>0</v>
      </c>
      <c r="Q32" s="14">
        <f t="shared" si="4"/>
        <v>0</v>
      </c>
    </row>
    <row r="33" spans="1:17" x14ac:dyDescent="0.3">
      <c r="A33" s="16">
        <v>6216</v>
      </c>
      <c r="E33">
        <v>3</v>
      </c>
      <c r="F33">
        <v>0</v>
      </c>
      <c r="G33">
        <v>0</v>
      </c>
      <c r="H33">
        <v>0</v>
      </c>
      <c r="I33">
        <v>0</v>
      </c>
      <c r="K33">
        <v>26</v>
      </c>
      <c r="M33" s="14">
        <f t="shared" si="0"/>
        <v>11.538461538461538</v>
      </c>
      <c r="N33" s="14">
        <f t="shared" si="1"/>
        <v>0</v>
      </c>
      <c r="O33" s="14">
        <f t="shared" si="2"/>
        <v>0</v>
      </c>
      <c r="P33" s="14">
        <f t="shared" si="3"/>
        <v>0</v>
      </c>
      <c r="Q33" s="14">
        <f t="shared" si="4"/>
        <v>0</v>
      </c>
    </row>
    <row r="34" spans="1:17" x14ac:dyDescent="0.3">
      <c r="A34" s="16">
        <v>6301</v>
      </c>
      <c r="E34">
        <v>0</v>
      </c>
      <c r="F34">
        <v>0</v>
      </c>
      <c r="G34">
        <v>0</v>
      </c>
      <c r="H34">
        <v>0</v>
      </c>
      <c r="I34">
        <v>0</v>
      </c>
      <c r="K34">
        <v>41</v>
      </c>
      <c r="M34" s="14">
        <f t="shared" si="0"/>
        <v>0</v>
      </c>
      <c r="N34" s="14">
        <f t="shared" si="1"/>
        <v>0</v>
      </c>
      <c r="O34" s="14">
        <f t="shared" si="2"/>
        <v>0</v>
      </c>
      <c r="P34" s="14">
        <f t="shared" si="3"/>
        <v>0</v>
      </c>
      <c r="Q34" s="14">
        <f t="shared" si="4"/>
        <v>0</v>
      </c>
    </row>
    <row r="35" spans="1:17" x14ac:dyDescent="0.3">
      <c r="A35" s="17">
        <v>6302</v>
      </c>
      <c r="E35">
        <v>2</v>
      </c>
      <c r="F35">
        <v>0</v>
      </c>
      <c r="G35">
        <v>0</v>
      </c>
      <c r="H35">
        <v>1</v>
      </c>
      <c r="I35">
        <v>0</v>
      </c>
      <c r="K35">
        <v>30</v>
      </c>
      <c r="M35" s="14">
        <f t="shared" si="0"/>
        <v>6.666666666666667</v>
      </c>
      <c r="N35" s="14">
        <f t="shared" si="1"/>
        <v>0</v>
      </c>
      <c r="O35" s="14">
        <f t="shared" si="2"/>
        <v>0</v>
      </c>
      <c r="P35" s="14">
        <f t="shared" si="3"/>
        <v>3.3333333333333335</v>
      </c>
      <c r="Q35" s="14">
        <f t="shared" si="4"/>
        <v>0</v>
      </c>
    </row>
    <row r="36" spans="1:17" x14ac:dyDescent="0.3">
      <c r="A36" s="17">
        <v>6303</v>
      </c>
      <c r="E36">
        <v>4</v>
      </c>
      <c r="F36">
        <v>0</v>
      </c>
      <c r="G36">
        <v>0</v>
      </c>
      <c r="H36">
        <v>0</v>
      </c>
      <c r="I36">
        <v>0</v>
      </c>
      <c r="K36">
        <v>30</v>
      </c>
      <c r="M36" s="14">
        <f t="shared" si="0"/>
        <v>13.333333333333334</v>
      </c>
      <c r="N36" s="14">
        <f t="shared" si="1"/>
        <v>0</v>
      </c>
      <c r="O36" s="14">
        <f t="shared" si="2"/>
        <v>0</v>
      </c>
      <c r="P36" s="14">
        <f t="shared" si="3"/>
        <v>0</v>
      </c>
      <c r="Q36" s="14">
        <f t="shared" si="4"/>
        <v>0</v>
      </c>
    </row>
    <row r="37" spans="1:17" x14ac:dyDescent="0.3">
      <c r="A37" s="17">
        <v>6304</v>
      </c>
      <c r="E37">
        <v>5</v>
      </c>
      <c r="F37">
        <v>2</v>
      </c>
      <c r="G37">
        <v>0</v>
      </c>
      <c r="H37">
        <v>0</v>
      </c>
      <c r="I37">
        <v>0</v>
      </c>
      <c r="K37">
        <v>41</v>
      </c>
      <c r="M37" s="14">
        <f t="shared" si="0"/>
        <v>12.195121951219512</v>
      </c>
      <c r="N37" s="14">
        <f t="shared" si="1"/>
        <v>4.8780487804878048</v>
      </c>
      <c r="O37" s="14">
        <f t="shared" si="2"/>
        <v>0</v>
      </c>
      <c r="P37" s="14">
        <f t="shared" si="3"/>
        <v>0</v>
      </c>
      <c r="Q37" s="14">
        <f t="shared" si="4"/>
        <v>0</v>
      </c>
    </row>
    <row r="38" spans="1:17" x14ac:dyDescent="0.3">
      <c r="A38" s="17">
        <v>6305</v>
      </c>
      <c r="E38">
        <v>12</v>
      </c>
      <c r="F38">
        <v>1</v>
      </c>
      <c r="G38">
        <v>0</v>
      </c>
      <c r="H38">
        <v>0</v>
      </c>
      <c r="I38">
        <v>0</v>
      </c>
      <c r="K38">
        <v>34</v>
      </c>
      <c r="M38" s="14">
        <f t="shared" si="0"/>
        <v>35.294117647058826</v>
      </c>
      <c r="N38" s="14">
        <f t="shared" si="1"/>
        <v>2.9411764705882355</v>
      </c>
      <c r="O38" s="14">
        <f t="shared" si="2"/>
        <v>0</v>
      </c>
      <c r="P38" s="14">
        <f t="shared" si="3"/>
        <v>0</v>
      </c>
      <c r="Q38" s="14">
        <f t="shared" si="4"/>
        <v>0</v>
      </c>
    </row>
    <row r="39" spans="1:17" x14ac:dyDescent="0.3">
      <c r="A39" s="17">
        <v>6306</v>
      </c>
      <c r="E39">
        <v>6</v>
      </c>
      <c r="F39">
        <v>0</v>
      </c>
      <c r="G39">
        <v>0</v>
      </c>
      <c r="H39">
        <v>0</v>
      </c>
      <c r="I39">
        <v>0</v>
      </c>
      <c r="K39">
        <v>38</v>
      </c>
      <c r="M39" s="14">
        <f t="shared" si="0"/>
        <v>15.789473684210526</v>
      </c>
      <c r="N39" s="14">
        <f t="shared" si="1"/>
        <v>0</v>
      </c>
      <c r="O39" s="14">
        <f t="shared" si="2"/>
        <v>0</v>
      </c>
      <c r="P39" s="14">
        <f t="shared" si="3"/>
        <v>0</v>
      </c>
      <c r="Q39" s="14">
        <f t="shared" si="4"/>
        <v>0</v>
      </c>
    </row>
    <row r="40" spans="1:17" x14ac:dyDescent="0.3">
      <c r="A40" s="17">
        <v>6307</v>
      </c>
      <c r="E40">
        <v>1</v>
      </c>
      <c r="F40">
        <v>0</v>
      </c>
      <c r="G40">
        <v>0</v>
      </c>
      <c r="H40">
        <v>0</v>
      </c>
      <c r="I40">
        <v>0</v>
      </c>
      <c r="K40">
        <v>34</v>
      </c>
      <c r="M40" s="14">
        <f t="shared" si="0"/>
        <v>2.9411764705882355</v>
      </c>
      <c r="N40" s="14">
        <f t="shared" si="1"/>
        <v>0</v>
      </c>
      <c r="O40" s="14">
        <f t="shared" si="2"/>
        <v>0</v>
      </c>
      <c r="P40" s="14">
        <f t="shared" si="3"/>
        <v>0</v>
      </c>
      <c r="Q40" s="14">
        <f t="shared" si="4"/>
        <v>0</v>
      </c>
    </row>
    <row r="41" spans="1:17" x14ac:dyDescent="0.3">
      <c r="A41" s="17">
        <v>6308</v>
      </c>
      <c r="E41">
        <v>7</v>
      </c>
      <c r="F41">
        <v>0</v>
      </c>
      <c r="G41">
        <v>0</v>
      </c>
      <c r="H41">
        <v>0</v>
      </c>
      <c r="I41">
        <v>0</v>
      </c>
      <c r="K41">
        <v>33</v>
      </c>
      <c r="M41" s="14">
        <f t="shared" si="0"/>
        <v>21.212121212121211</v>
      </c>
      <c r="N41" s="14">
        <f t="shared" si="1"/>
        <v>0</v>
      </c>
      <c r="O41" s="14">
        <f t="shared" si="2"/>
        <v>0</v>
      </c>
      <c r="P41" s="14">
        <f t="shared" si="3"/>
        <v>0</v>
      </c>
      <c r="Q41" s="14">
        <f t="shared" si="4"/>
        <v>0</v>
      </c>
    </row>
    <row r="42" spans="1:17" x14ac:dyDescent="0.3">
      <c r="A42" s="17">
        <v>6309</v>
      </c>
      <c r="E42">
        <v>10</v>
      </c>
      <c r="F42">
        <v>0</v>
      </c>
      <c r="G42">
        <v>0</v>
      </c>
      <c r="H42">
        <v>0</v>
      </c>
      <c r="I42">
        <v>1</v>
      </c>
      <c r="K42">
        <v>29</v>
      </c>
      <c r="M42" s="14">
        <f t="shared" si="0"/>
        <v>34.482758620689658</v>
      </c>
      <c r="N42" s="14">
        <f t="shared" si="1"/>
        <v>0</v>
      </c>
      <c r="O42" s="14">
        <f t="shared" si="2"/>
        <v>0</v>
      </c>
      <c r="P42" s="14">
        <f t="shared" si="3"/>
        <v>0</v>
      </c>
      <c r="Q42" s="14">
        <f t="shared" si="4"/>
        <v>3.4482758620689653</v>
      </c>
    </row>
    <row r="43" spans="1:17" x14ac:dyDescent="0.3">
      <c r="A43" s="17">
        <v>6310</v>
      </c>
      <c r="E43">
        <v>6</v>
      </c>
      <c r="F43">
        <v>0</v>
      </c>
      <c r="G43">
        <v>0</v>
      </c>
      <c r="H43">
        <v>0</v>
      </c>
      <c r="I43">
        <v>0</v>
      </c>
      <c r="K43">
        <v>29</v>
      </c>
      <c r="M43" s="14">
        <f t="shared" si="0"/>
        <v>20.689655172413794</v>
      </c>
      <c r="N43" s="14">
        <f t="shared" si="1"/>
        <v>0</v>
      </c>
      <c r="O43" s="14">
        <f t="shared" si="2"/>
        <v>0</v>
      </c>
      <c r="P43" s="14">
        <f t="shared" si="3"/>
        <v>0</v>
      </c>
      <c r="Q43" s="14">
        <f t="shared" si="4"/>
        <v>0</v>
      </c>
    </row>
    <row r="44" spans="1:17" x14ac:dyDescent="0.3">
      <c r="A44" s="17">
        <v>6311</v>
      </c>
      <c r="E44">
        <v>1</v>
      </c>
      <c r="F44">
        <v>0</v>
      </c>
      <c r="G44">
        <v>0</v>
      </c>
      <c r="H44">
        <v>1</v>
      </c>
      <c r="I44">
        <v>0</v>
      </c>
      <c r="K44">
        <v>43</v>
      </c>
      <c r="M44" s="14">
        <f t="shared" si="0"/>
        <v>2.3255813953488373</v>
      </c>
      <c r="N44" s="14">
        <f t="shared" si="1"/>
        <v>0</v>
      </c>
      <c r="O44" s="14">
        <f t="shared" si="2"/>
        <v>0</v>
      </c>
      <c r="P44" s="14">
        <f t="shared" si="3"/>
        <v>2.3255813953488373</v>
      </c>
      <c r="Q44" s="14">
        <f t="shared" si="4"/>
        <v>0</v>
      </c>
    </row>
    <row r="45" spans="1:17" x14ac:dyDescent="0.3">
      <c r="A45" s="17">
        <v>6312</v>
      </c>
      <c r="E45">
        <v>3</v>
      </c>
      <c r="F45">
        <v>0</v>
      </c>
      <c r="G45">
        <v>0</v>
      </c>
      <c r="H45">
        <v>0</v>
      </c>
      <c r="I45">
        <v>0</v>
      </c>
      <c r="K45">
        <v>32</v>
      </c>
      <c r="M45" s="14">
        <f t="shared" si="0"/>
        <v>9.375</v>
      </c>
      <c r="N45" s="14">
        <f t="shared" si="1"/>
        <v>0</v>
      </c>
      <c r="O45" s="14">
        <f t="shared" si="2"/>
        <v>0</v>
      </c>
      <c r="P45" s="14">
        <f t="shared" si="3"/>
        <v>0</v>
      </c>
      <c r="Q45" s="14">
        <f t="shared" si="4"/>
        <v>0</v>
      </c>
    </row>
    <row r="46" spans="1:17" x14ac:dyDescent="0.3">
      <c r="A46" s="17">
        <v>6313</v>
      </c>
      <c r="E46">
        <v>9</v>
      </c>
      <c r="F46">
        <v>0</v>
      </c>
      <c r="G46">
        <v>0</v>
      </c>
      <c r="H46">
        <v>0</v>
      </c>
      <c r="I46">
        <v>0</v>
      </c>
      <c r="K46">
        <v>34</v>
      </c>
      <c r="M46" s="14">
        <f t="shared" si="0"/>
        <v>26.470588235294116</v>
      </c>
      <c r="N46" s="14">
        <f t="shared" si="1"/>
        <v>0</v>
      </c>
      <c r="O46" s="14">
        <f t="shared" si="2"/>
        <v>0</v>
      </c>
      <c r="P46" s="14">
        <f t="shared" si="3"/>
        <v>0</v>
      </c>
      <c r="Q46" s="14">
        <f t="shared" si="4"/>
        <v>0</v>
      </c>
    </row>
    <row r="47" spans="1:17" x14ac:dyDescent="0.3">
      <c r="A47" s="17">
        <v>6314</v>
      </c>
      <c r="E47">
        <v>15</v>
      </c>
      <c r="F47">
        <v>1</v>
      </c>
      <c r="G47">
        <v>0</v>
      </c>
      <c r="H47">
        <v>0</v>
      </c>
      <c r="I47">
        <v>0</v>
      </c>
      <c r="K47">
        <v>42</v>
      </c>
      <c r="M47" s="14">
        <f t="shared" si="0"/>
        <v>35.714285714285715</v>
      </c>
      <c r="N47" s="14">
        <f t="shared" si="1"/>
        <v>2.3809523809523809</v>
      </c>
      <c r="O47" s="14">
        <f t="shared" si="2"/>
        <v>0</v>
      </c>
      <c r="P47" s="14">
        <f t="shared" si="3"/>
        <v>0</v>
      </c>
      <c r="Q47" s="14">
        <f t="shared" si="4"/>
        <v>0</v>
      </c>
    </row>
    <row r="48" spans="1:17" x14ac:dyDescent="0.3">
      <c r="A48" s="17">
        <v>6315</v>
      </c>
      <c r="E48">
        <v>7</v>
      </c>
      <c r="F48">
        <v>0</v>
      </c>
      <c r="G48">
        <v>0</v>
      </c>
      <c r="H48">
        <v>1</v>
      </c>
      <c r="I48">
        <v>0</v>
      </c>
      <c r="K48">
        <v>33</v>
      </c>
      <c r="M48" s="14">
        <f t="shared" si="0"/>
        <v>21.212121212121211</v>
      </c>
      <c r="N48" s="14">
        <f t="shared" si="1"/>
        <v>0</v>
      </c>
      <c r="O48" s="14">
        <f t="shared" si="2"/>
        <v>0</v>
      </c>
      <c r="P48" s="14">
        <f t="shared" si="3"/>
        <v>3.0303030303030303</v>
      </c>
      <c r="Q48" s="14">
        <f t="shared" si="4"/>
        <v>0</v>
      </c>
    </row>
    <row r="49" spans="1:17" x14ac:dyDescent="0.3">
      <c r="A49" s="17">
        <v>6316</v>
      </c>
      <c r="E49">
        <v>4</v>
      </c>
      <c r="F49">
        <v>0</v>
      </c>
      <c r="G49">
        <v>0</v>
      </c>
      <c r="H49">
        <v>2</v>
      </c>
      <c r="I49">
        <v>0</v>
      </c>
      <c r="K49">
        <v>33</v>
      </c>
      <c r="M49" s="14">
        <f t="shared" si="0"/>
        <v>12.121212121212121</v>
      </c>
      <c r="N49" s="14">
        <f t="shared" si="1"/>
        <v>0</v>
      </c>
      <c r="O49" s="14">
        <f t="shared" si="2"/>
        <v>0</v>
      </c>
      <c r="P49" s="14">
        <f t="shared" si="3"/>
        <v>6.0606060606060606</v>
      </c>
      <c r="Q49" s="14">
        <f t="shared" si="4"/>
        <v>0</v>
      </c>
    </row>
    <row r="50" spans="1:17" x14ac:dyDescent="0.3">
      <c r="A50" s="17">
        <v>6401</v>
      </c>
      <c r="E50">
        <v>13</v>
      </c>
      <c r="F50">
        <v>0</v>
      </c>
      <c r="G50">
        <v>0</v>
      </c>
      <c r="H50">
        <v>0</v>
      </c>
      <c r="I50">
        <v>0</v>
      </c>
      <c r="K50">
        <v>37</v>
      </c>
      <c r="M50" s="14">
        <f t="shared" si="0"/>
        <v>35.135135135135137</v>
      </c>
      <c r="N50" s="14">
        <f t="shared" si="1"/>
        <v>0</v>
      </c>
      <c r="O50" s="14">
        <f t="shared" si="2"/>
        <v>0</v>
      </c>
      <c r="P50" s="14">
        <f t="shared" si="3"/>
        <v>0</v>
      </c>
      <c r="Q50" s="14">
        <f t="shared" si="4"/>
        <v>0</v>
      </c>
    </row>
    <row r="51" spans="1:17" x14ac:dyDescent="0.3">
      <c r="A51" s="17">
        <v>6402</v>
      </c>
      <c r="E51">
        <v>12</v>
      </c>
      <c r="F51">
        <v>1</v>
      </c>
      <c r="G51">
        <v>0</v>
      </c>
      <c r="H51">
        <v>0</v>
      </c>
      <c r="I51">
        <v>0</v>
      </c>
      <c r="K51">
        <v>40</v>
      </c>
      <c r="M51" s="14">
        <f t="shared" si="0"/>
        <v>30</v>
      </c>
      <c r="N51" s="14">
        <f t="shared" si="1"/>
        <v>2.5</v>
      </c>
      <c r="O51" s="14">
        <f t="shared" si="2"/>
        <v>0</v>
      </c>
      <c r="P51" s="14">
        <f t="shared" si="3"/>
        <v>0</v>
      </c>
      <c r="Q51" s="14">
        <f t="shared" si="4"/>
        <v>0</v>
      </c>
    </row>
    <row r="52" spans="1:17" x14ac:dyDescent="0.3">
      <c r="A52" s="17">
        <v>6403</v>
      </c>
      <c r="E52">
        <v>1</v>
      </c>
      <c r="F52">
        <v>1</v>
      </c>
      <c r="G52">
        <v>0</v>
      </c>
      <c r="H52">
        <v>0</v>
      </c>
      <c r="I52">
        <v>0</v>
      </c>
      <c r="K52">
        <v>35</v>
      </c>
      <c r="M52" s="14">
        <f t="shared" si="0"/>
        <v>2.8571428571428572</v>
      </c>
      <c r="N52" s="14">
        <f t="shared" si="1"/>
        <v>2.8571428571428572</v>
      </c>
      <c r="O52" s="14">
        <f t="shared" si="2"/>
        <v>0</v>
      </c>
      <c r="P52" s="14">
        <f t="shared" si="3"/>
        <v>0</v>
      </c>
      <c r="Q52" s="14">
        <f t="shared" si="4"/>
        <v>0</v>
      </c>
    </row>
    <row r="53" spans="1:17" x14ac:dyDescent="0.3">
      <c r="A53" s="17">
        <v>6404</v>
      </c>
      <c r="E53">
        <v>3</v>
      </c>
      <c r="F53">
        <v>0</v>
      </c>
      <c r="G53">
        <v>0</v>
      </c>
      <c r="H53">
        <v>1</v>
      </c>
      <c r="I53">
        <v>0</v>
      </c>
      <c r="K53">
        <v>35</v>
      </c>
      <c r="M53" s="14">
        <f t="shared" si="0"/>
        <v>8.5714285714285712</v>
      </c>
      <c r="N53" s="14">
        <f t="shared" si="1"/>
        <v>0</v>
      </c>
      <c r="O53" s="14">
        <f t="shared" si="2"/>
        <v>0</v>
      </c>
      <c r="P53" s="14">
        <f t="shared" si="3"/>
        <v>2.8571428571428572</v>
      </c>
      <c r="Q53" s="14">
        <f t="shared" si="4"/>
        <v>0</v>
      </c>
    </row>
    <row r="54" spans="1:17" x14ac:dyDescent="0.3">
      <c r="A54" s="17">
        <v>6405</v>
      </c>
      <c r="E54">
        <v>5</v>
      </c>
      <c r="F54">
        <v>0</v>
      </c>
      <c r="G54">
        <v>1</v>
      </c>
      <c r="H54">
        <v>0</v>
      </c>
      <c r="I54">
        <v>3</v>
      </c>
      <c r="K54">
        <v>40</v>
      </c>
      <c r="M54" s="14">
        <f t="shared" si="0"/>
        <v>12.5</v>
      </c>
      <c r="N54" s="14">
        <f t="shared" si="1"/>
        <v>0</v>
      </c>
      <c r="O54" s="14">
        <f t="shared" si="2"/>
        <v>2.5</v>
      </c>
      <c r="P54" s="14">
        <f t="shared" si="3"/>
        <v>0</v>
      </c>
      <c r="Q54" s="14">
        <f t="shared" si="4"/>
        <v>7.5</v>
      </c>
    </row>
    <row r="55" spans="1:17" x14ac:dyDescent="0.3">
      <c r="A55" s="17">
        <v>6406</v>
      </c>
      <c r="E55">
        <v>8</v>
      </c>
      <c r="F55">
        <v>0</v>
      </c>
      <c r="G55">
        <v>0</v>
      </c>
      <c r="H55">
        <v>2</v>
      </c>
      <c r="I55">
        <v>2</v>
      </c>
      <c r="K55">
        <v>39</v>
      </c>
      <c r="M55" s="14">
        <f t="shared" si="0"/>
        <v>20.512820512820515</v>
      </c>
      <c r="N55" s="14">
        <f t="shared" si="1"/>
        <v>0</v>
      </c>
      <c r="O55" s="14">
        <f t="shared" si="2"/>
        <v>0</v>
      </c>
      <c r="P55" s="14">
        <f t="shared" si="3"/>
        <v>5.1282051282051286</v>
      </c>
      <c r="Q55" s="14">
        <f t="shared" si="4"/>
        <v>5.1282051282051286</v>
      </c>
    </row>
    <row r="56" spans="1:17" x14ac:dyDescent="0.3">
      <c r="A56" s="17">
        <v>6407</v>
      </c>
      <c r="E56">
        <v>1</v>
      </c>
      <c r="F56">
        <v>1</v>
      </c>
      <c r="G56">
        <v>1</v>
      </c>
      <c r="H56">
        <v>0</v>
      </c>
      <c r="I56">
        <v>0</v>
      </c>
      <c r="K56">
        <v>22</v>
      </c>
      <c r="M56" s="14">
        <f t="shared" si="0"/>
        <v>4.5454545454545459</v>
      </c>
      <c r="N56" s="14">
        <f t="shared" si="1"/>
        <v>4.5454545454545459</v>
      </c>
      <c r="O56" s="14">
        <f t="shared" si="2"/>
        <v>4.5454545454545459</v>
      </c>
      <c r="P56" s="14">
        <f t="shared" si="3"/>
        <v>0</v>
      </c>
      <c r="Q56" s="14">
        <f t="shared" si="4"/>
        <v>0</v>
      </c>
    </row>
    <row r="57" spans="1:17" x14ac:dyDescent="0.3">
      <c r="A57" s="17">
        <v>6408</v>
      </c>
      <c r="E57">
        <v>10</v>
      </c>
      <c r="F57">
        <v>0</v>
      </c>
      <c r="G57">
        <v>0</v>
      </c>
      <c r="H57">
        <v>0</v>
      </c>
      <c r="I57">
        <v>0</v>
      </c>
      <c r="K57">
        <v>28</v>
      </c>
      <c r="M57" s="14">
        <f t="shared" si="0"/>
        <v>35.714285714285715</v>
      </c>
      <c r="N57" s="14">
        <f t="shared" si="1"/>
        <v>0</v>
      </c>
      <c r="O57" s="14">
        <f t="shared" si="2"/>
        <v>0</v>
      </c>
      <c r="P57" s="14">
        <f t="shared" si="3"/>
        <v>0</v>
      </c>
      <c r="Q57" s="14">
        <f t="shared" si="4"/>
        <v>0</v>
      </c>
    </row>
    <row r="58" spans="1:17" x14ac:dyDescent="0.3">
      <c r="A58" s="17">
        <v>6409</v>
      </c>
      <c r="E58">
        <v>7</v>
      </c>
      <c r="F58">
        <v>0</v>
      </c>
      <c r="G58">
        <v>0</v>
      </c>
      <c r="H58">
        <v>0</v>
      </c>
      <c r="I58">
        <v>0</v>
      </c>
      <c r="K58">
        <v>42</v>
      </c>
      <c r="M58" s="14">
        <f t="shared" si="0"/>
        <v>16.666666666666668</v>
      </c>
      <c r="N58" s="14">
        <f t="shared" si="1"/>
        <v>0</v>
      </c>
      <c r="O58" s="14">
        <f t="shared" si="2"/>
        <v>0</v>
      </c>
      <c r="P58" s="14">
        <f t="shared" si="3"/>
        <v>0</v>
      </c>
      <c r="Q58" s="14">
        <f t="shared" si="4"/>
        <v>0</v>
      </c>
    </row>
    <row r="59" spans="1:17" x14ac:dyDescent="0.3">
      <c r="A59" s="17">
        <v>6410</v>
      </c>
      <c r="E59">
        <v>9</v>
      </c>
      <c r="F59">
        <v>0</v>
      </c>
      <c r="G59">
        <v>0</v>
      </c>
      <c r="H59">
        <v>4</v>
      </c>
      <c r="I59">
        <v>0</v>
      </c>
      <c r="K59">
        <v>45</v>
      </c>
      <c r="M59" s="14">
        <f t="shared" si="0"/>
        <v>20</v>
      </c>
      <c r="N59" s="14">
        <f t="shared" si="1"/>
        <v>0</v>
      </c>
      <c r="O59" s="14">
        <f t="shared" si="2"/>
        <v>0</v>
      </c>
      <c r="P59" s="14">
        <f t="shared" si="3"/>
        <v>8.8888888888888893</v>
      </c>
      <c r="Q59" s="14">
        <f t="shared" si="4"/>
        <v>0</v>
      </c>
    </row>
    <row r="60" spans="1:17" x14ac:dyDescent="0.3">
      <c r="A60" s="17">
        <v>6411</v>
      </c>
      <c r="E60">
        <v>17</v>
      </c>
      <c r="F60">
        <v>1</v>
      </c>
      <c r="G60">
        <v>0</v>
      </c>
      <c r="H60">
        <v>0</v>
      </c>
      <c r="I60">
        <v>0</v>
      </c>
      <c r="K60">
        <v>39</v>
      </c>
      <c r="M60" s="14">
        <f t="shared" si="0"/>
        <v>43.589743589743591</v>
      </c>
      <c r="N60" s="14">
        <f t="shared" si="1"/>
        <v>2.5641025641025643</v>
      </c>
      <c r="O60" s="14">
        <f t="shared" si="2"/>
        <v>0</v>
      </c>
      <c r="P60" s="14">
        <f t="shared" si="3"/>
        <v>0</v>
      </c>
      <c r="Q60" s="14">
        <f t="shared" si="4"/>
        <v>0</v>
      </c>
    </row>
    <row r="61" spans="1:17" x14ac:dyDescent="0.3">
      <c r="A61" s="17">
        <v>6412</v>
      </c>
      <c r="E61">
        <v>6</v>
      </c>
      <c r="F61">
        <v>0</v>
      </c>
      <c r="G61">
        <v>0</v>
      </c>
      <c r="H61">
        <v>0</v>
      </c>
      <c r="I61">
        <v>0</v>
      </c>
      <c r="K61">
        <v>42</v>
      </c>
      <c r="M61" s="14">
        <f t="shared" si="0"/>
        <v>14.285714285714286</v>
      </c>
      <c r="N61" s="14">
        <f t="shared" si="1"/>
        <v>0</v>
      </c>
      <c r="O61" s="14">
        <f t="shared" si="2"/>
        <v>0</v>
      </c>
      <c r="P61" s="14">
        <f t="shared" si="3"/>
        <v>0</v>
      </c>
      <c r="Q61" s="14">
        <f t="shared" si="4"/>
        <v>0</v>
      </c>
    </row>
    <row r="62" spans="1:17" x14ac:dyDescent="0.3">
      <c r="A62" s="17">
        <v>6413</v>
      </c>
      <c r="E62">
        <v>0</v>
      </c>
      <c r="F62">
        <v>0</v>
      </c>
      <c r="G62">
        <v>0</v>
      </c>
      <c r="H62">
        <v>0</v>
      </c>
      <c r="I62">
        <v>0</v>
      </c>
      <c r="K62">
        <v>36</v>
      </c>
      <c r="M62" s="14">
        <f t="shared" si="0"/>
        <v>0</v>
      </c>
      <c r="N62" s="14">
        <f t="shared" si="1"/>
        <v>0</v>
      </c>
      <c r="O62" s="14">
        <f t="shared" si="2"/>
        <v>0</v>
      </c>
      <c r="P62" s="14">
        <f t="shared" si="3"/>
        <v>0</v>
      </c>
      <c r="Q62" s="14">
        <f t="shared" si="4"/>
        <v>0</v>
      </c>
    </row>
    <row r="63" spans="1:17" x14ac:dyDescent="0.3">
      <c r="A63" s="17">
        <v>6414</v>
      </c>
      <c r="E63">
        <v>2</v>
      </c>
      <c r="F63">
        <v>1</v>
      </c>
      <c r="G63">
        <v>0</v>
      </c>
      <c r="H63">
        <v>0</v>
      </c>
      <c r="I63">
        <v>0</v>
      </c>
      <c r="K63">
        <v>46</v>
      </c>
      <c r="M63" s="14">
        <f t="shared" si="0"/>
        <v>4.3478260869565215</v>
      </c>
      <c r="N63" s="14">
        <f t="shared" si="1"/>
        <v>2.1739130434782608</v>
      </c>
      <c r="O63" s="14">
        <f t="shared" si="2"/>
        <v>0</v>
      </c>
      <c r="P63" s="14">
        <f t="shared" si="3"/>
        <v>0</v>
      </c>
      <c r="Q63" s="14">
        <f t="shared" si="4"/>
        <v>0</v>
      </c>
    </row>
    <row r="64" spans="1:17" x14ac:dyDescent="0.3">
      <c r="A64" s="17">
        <v>6415</v>
      </c>
      <c r="E64">
        <v>7</v>
      </c>
      <c r="F64">
        <v>2</v>
      </c>
      <c r="G64">
        <v>0</v>
      </c>
      <c r="H64">
        <v>0</v>
      </c>
      <c r="I64">
        <v>0</v>
      </c>
      <c r="K64">
        <v>42</v>
      </c>
      <c r="M64" s="14">
        <f t="shared" si="0"/>
        <v>16.666666666666668</v>
      </c>
      <c r="N64" s="14">
        <f t="shared" si="1"/>
        <v>4.7619047619047619</v>
      </c>
      <c r="O64" s="14">
        <f t="shared" si="2"/>
        <v>0</v>
      </c>
      <c r="P64" s="14">
        <f t="shared" si="3"/>
        <v>0</v>
      </c>
      <c r="Q64" s="14">
        <f t="shared" si="4"/>
        <v>0</v>
      </c>
    </row>
    <row r="65" spans="1:17" x14ac:dyDescent="0.3">
      <c r="A65" s="17">
        <v>6416</v>
      </c>
      <c r="E65">
        <v>3</v>
      </c>
      <c r="F65">
        <v>0</v>
      </c>
      <c r="G65">
        <v>0</v>
      </c>
      <c r="H65">
        <v>1</v>
      </c>
      <c r="I65">
        <v>0</v>
      </c>
      <c r="K65">
        <v>33</v>
      </c>
      <c r="M65" s="14">
        <f t="shared" si="0"/>
        <v>9.0909090909090917</v>
      </c>
      <c r="N65" s="14">
        <f t="shared" si="1"/>
        <v>0</v>
      </c>
      <c r="O65" s="14">
        <f t="shared" si="2"/>
        <v>0</v>
      </c>
      <c r="P65" s="14">
        <f t="shared" si="3"/>
        <v>3.0303030303030303</v>
      </c>
      <c r="Q65" s="14">
        <f t="shared" si="4"/>
        <v>0</v>
      </c>
    </row>
  </sheetData>
  <sortState ref="A2:M66">
    <sortCondition ref="A2:A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"/>
  <sheetViews>
    <sheetView tabSelected="1" workbookViewId="0">
      <selection activeCell="P5" sqref="P5"/>
    </sheetView>
  </sheetViews>
  <sheetFormatPr defaultRowHeight="15.6" x14ac:dyDescent="0.3"/>
  <cols>
    <col min="1" max="1" width="7.09765625" style="26" customWidth="1"/>
    <col min="2" max="3" width="8.796875" style="26"/>
    <col min="4" max="4" width="12.796875" style="26" customWidth="1"/>
    <col min="5" max="10" width="8.796875" style="26"/>
    <col min="11" max="12" width="8.796875" style="34"/>
  </cols>
  <sheetData>
    <row r="1" spans="1:18" x14ac:dyDescent="0.3">
      <c r="A1" s="26" t="s">
        <v>0</v>
      </c>
      <c r="B1" s="27" t="s">
        <v>237</v>
      </c>
      <c r="C1" s="27" t="s">
        <v>238</v>
      </c>
      <c r="D1" s="27" t="s">
        <v>239</v>
      </c>
      <c r="E1" s="27" t="s">
        <v>240</v>
      </c>
      <c r="F1" s="26" t="s">
        <v>143</v>
      </c>
      <c r="G1" s="26" t="s">
        <v>144</v>
      </c>
      <c r="H1" s="26" t="s">
        <v>156</v>
      </c>
      <c r="I1" s="26" t="s">
        <v>167</v>
      </c>
      <c r="J1" s="26" t="s">
        <v>168</v>
      </c>
      <c r="K1" s="33" t="s">
        <v>248</v>
      </c>
      <c r="L1" s="35" t="s">
        <v>257</v>
      </c>
      <c r="M1" s="36" t="s">
        <v>260</v>
      </c>
      <c r="N1" s="36" t="s">
        <v>259</v>
      </c>
      <c r="O1" t="s">
        <v>258</v>
      </c>
    </row>
    <row r="2" spans="1:18" x14ac:dyDescent="0.3">
      <c r="A2" s="29" t="s">
        <v>173</v>
      </c>
      <c r="B2" s="26">
        <v>6101</v>
      </c>
      <c r="C2" s="26">
        <v>1</v>
      </c>
      <c r="D2" s="26" t="s">
        <v>131</v>
      </c>
      <c r="E2" s="26" t="s">
        <v>2</v>
      </c>
      <c r="F2" s="26">
        <v>41</v>
      </c>
      <c r="G2" s="26">
        <v>48</v>
      </c>
      <c r="H2" s="28">
        <v>0</v>
      </c>
      <c r="I2" s="28">
        <v>2.0833333333333335</v>
      </c>
      <c r="J2" s="28">
        <v>43.75</v>
      </c>
      <c r="K2" s="34">
        <f>((100-(F2*100/58.69)))</f>
        <v>30.141421025728405</v>
      </c>
      <c r="L2" s="34">
        <v>18.214346566706425</v>
      </c>
      <c r="M2" s="25">
        <v>12.41</v>
      </c>
      <c r="N2" s="25">
        <v>9.68</v>
      </c>
      <c r="O2" s="34">
        <f>(((100-N2)*0.01)*(M2))/((60*(1-0.13)))/((5*22.5)/43560)</f>
        <v>83.142016980842897</v>
      </c>
      <c r="R2" s="25" t="s">
        <v>241</v>
      </c>
    </row>
    <row r="3" spans="1:18" x14ac:dyDescent="0.3">
      <c r="A3" s="29" t="s">
        <v>174</v>
      </c>
      <c r="B3" s="26">
        <v>6102</v>
      </c>
      <c r="C3" s="26">
        <v>1</v>
      </c>
      <c r="D3" s="26" t="s">
        <v>131</v>
      </c>
      <c r="E3" s="26" t="s">
        <v>5</v>
      </c>
      <c r="F3" s="26">
        <v>42</v>
      </c>
      <c r="G3" s="26">
        <v>43</v>
      </c>
      <c r="H3" s="28">
        <v>8.5106382978723403</v>
      </c>
      <c r="I3" s="28">
        <v>14.893617021276595</v>
      </c>
      <c r="J3" s="28">
        <v>2.3255813953488373</v>
      </c>
      <c r="K3" s="34">
        <f t="shared" ref="K3:K65" si="0">((100-(F3*100/58.69)))</f>
        <v>28.437553245868116</v>
      </c>
      <c r="L3" s="34">
        <v>26.733685466007842</v>
      </c>
      <c r="M3" s="25">
        <v>12.76</v>
      </c>
      <c r="N3" s="25">
        <v>9.82</v>
      </c>
      <c r="O3" s="34">
        <f t="shared" ref="O3:O65" si="1">(((100-N3)*0.01)*(M3))/((60*(1-0.13)))/((5*22.5)/43560)</f>
        <v>85.354367999999994</v>
      </c>
      <c r="R3" s="25" t="s">
        <v>242</v>
      </c>
    </row>
    <row r="4" spans="1:18" x14ac:dyDescent="0.3">
      <c r="A4" s="29" t="s">
        <v>175</v>
      </c>
      <c r="B4" s="26">
        <v>6103</v>
      </c>
      <c r="C4" s="26">
        <v>1</v>
      </c>
      <c r="D4" s="26" t="s">
        <v>132</v>
      </c>
      <c r="E4" s="26" t="s">
        <v>2</v>
      </c>
      <c r="F4" s="26">
        <v>26</v>
      </c>
      <c r="G4" s="26">
        <v>32</v>
      </c>
      <c r="H4" s="28">
        <v>8.5714285714285712</v>
      </c>
      <c r="I4" s="28">
        <v>8.5714285714285712</v>
      </c>
      <c r="J4" s="28">
        <v>9.375</v>
      </c>
      <c r="K4" s="34">
        <f t="shared" si="0"/>
        <v>55.699437723632641</v>
      </c>
      <c r="L4" s="34">
        <v>45.47623104447095</v>
      </c>
      <c r="M4" s="25">
        <v>12.04</v>
      </c>
      <c r="N4" s="25">
        <v>9.49</v>
      </c>
      <c r="O4" s="34">
        <f t="shared" si="1"/>
        <v>80.832851126436779</v>
      </c>
      <c r="R4" s="25" t="s">
        <v>243</v>
      </c>
    </row>
    <row r="5" spans="1:18" x14ac:dyDescent="0.3">
      <c r="A5" s="29" t="s">
        <v>176</v>
      </c>
      <c r="B5" s="26">
        <v>6104</v>
      </c>
      <c r="C5" s="26">
        <v>1</v>
      </c>
      <c r="D5" s="26" t="s">
        <v>132</v>
      </c>
      <c r="E5" s="26" t="s">
        <v>5</v>
      </c>
      <c r="F5" s="26">
        <v>41</v>
      </c>
      <c r="G5" s="26">
        <v>33</v>
      </c>
      <c r="H5" s="28">
        <v>10.810810810810811</v>
      </c>
      <c r="I5" s="28">
        <v>21.621621621621621</v>
      </c>
      <c r="J5" s="28">
        <v>39.393939393939391</v>
      </c>
      <c r="K5" s="34">
        <f t="shared" si="0"/>
        <v>30.141421025728405</v>
      </c>
      <c r="L5" s="34">
        <v>43.772363264610661</v>
      </c>
      <c r="M5" s="25">
        <v>12.01</v>
      </c>
      <c r="N5" s="25">
        <v>9.32</v>
      </c>
      <c r="O5" s="34">
        <f t="shared" si="1"/>
        <v>80.782886007662825</v>
      </c>
      <c r="R5" s="25" t="s">
        <v>240</v>
      </c>
    </row>
    <row r="6" spans="1:18" x14ac:dyDescent="0.3">
      <c r="A6" s="29" t="s">
        <v>177</v>
      </c>
      <c r="B6" s="26">
        <v>6105</v>
      </c>
      <c r="C6" s="26">
        <v>1</v>
      </c>
      <c r="D6" s="26" t="s">
        <v>133</v>
      </c>
      <c r="E6" s="26" t="s">
        <v>2</v>
      </c>
      <c r="F6" s="26">
        <v>35</v>
      </c>
      <c r="G6" s="26">
        <v>38</v>
      </c>
      <c r="H6" s="28">
        <v>0</v>
      </c>
      <c r="I6" s="28">
        <v>42.10526315789474</v>
      </c>
      <c r="J6" s="28">
        <v>42.10526315789474</v>
      </c>
      <c r="K6" s="34">
        <f t="shared" si="0"/>
        <v>40.364627704890097</v>
      </c>
      <c r="L6" s="34">
        <v>35.253024365309244</v>
      </c>
      <c r="M6" s="25">
        <v>12.4</v>
      </c>
      <c r="N6" s="25">
        <v>9.75</v>
      </c>
      <c r="O6" s="34">
        <f t="shared" si="1"/>
        <v>83.010636015325673</v>
      </c>
      <c r="R6" s="25" t="s">
        <v>244</v>
      </c>
    </row>
    <row r="7" spans="1:18" x14ac:dyDescent="0.3">
      <c r="A7" s="29" t="s">
        <v>178</v>
      </c>
      <c r="B7" s="26">
        <v>6106</v>
      </c>
      <c r="C7" s="26">
        <v>1</v>
      </c>
      <c r="D7" s="26" t="s">
        <v>133</v>
      </c>
      <c r="E7" s="26" t="s">
        <v>5</v>
      </c>
      <c r="F7" s="26">
        <v>33</v>
      </c>
      <c r="G7" s="26">
        <v>45</v>
      </c>
      <c r="H7" s="28">
        <v>0</v>
      </c>
      <c r="I7" s="28">
        <v>22.222222222222221</v>
      </c>
      <c r="J7" s="28">
        <v>20</v>
      </c>
      <c r="K7" s="34">
        <f t="shared" si="0"/>
        <v>43.772363264610661</v>
      </c>
      <c r="L7" s="34">
        <v>23.325949906287264</v>
      </c>
      <c r="M7" s="25">
        <v>12.13</v>
      </c>
      <c r="N7" s="25">
        <v>9.7799999999999994</v>
      </c>
      <c r="O7" s="34">
        <f t="shared" si="1"/>
        <v>81.176153624521078</v>
      </c>
    </row>
    <row r="8" spans="1:18" x14ac:dyDescent="0.3">
      <c r="A8" s="29" t="s">
        <v>179</v>
      </c>
      <c r="B8" s="26">
        <v>6107</v>
      </c>
      <c r="C8" s="26">
        <v>1</v>
      </c>
      <c r="D8" s="26" t="s">
        <v>134</v>
      </c>
      <c r="E8" s="26" t="s">
        <v>2</v>
      </c>
      <c r="F8" s="26">
        <v>30</v>
      </c>
      <c r="G8" s="26">
        <v>33</v>
      </c>
      <c r="H8" s="28">
        <v>5.7142857142857144</v>
      </c>
      <c r="I8" s="28">
        <v>8.5714285714285712</v>
      </c>
      <c r="J8" s="28">
        <v>15.151515151515152</v>
      </c>
      <c r="K8" s="34">
        <f t="shared" si="0"/>
        <v>48.883966604191514</v>
      </c>
      <c r="L8" s="34">
        <v>43.772363264610661</v>
      </c>
      <c r="M8" s="25">
        <v>11.69</v>
      </c>
      <c r="N8" s="25">
        <v>9.43</v>
      </c>
      <c r="O8" s="34">
        <f t="shared" si="1"/>
        <v>78.535086160919519</v>
      </c>
    </row>
    <row r="9" spans="1:18" x14ac:dyDescent="0.3">
      <c r="A9" s="29" t="s">
        <v>180</v>
      </c>
      <c r="B9" s="26">
        <v>6108</v>
      </c>
      <c r="C9" s="26">
        <v>1</v>
      </c>
      <c r="D9" s="26" t="s">
        <v>134</v>
      </c>
      <c r="E9" s="26" t="s">
        <v>5</v>
      </c>
      <c r="F9" s="26">
        <v>32</v>
      </c>
      <c r="G9" s="26">
        <v>33</v>
      </c>
      <c r="H9" s="28">
        <v>0</v>
      </c>
      <c r="I9" s="28">
        <v>12.121212121212121</v>
      </c>
      <c r="J9" s="28">
        <v>21.212121212121211</v>
      </c>
      <c r="K9" s="34">
        <f t="shared" si="0"/>
        <v>45.47623104447095</v>
      </c>
      <c r="L9" s="34">
        <v>43.772363264610661</v>
      </c>
      <c r="M9" s="25">
        <v>11.12</v>
      </c>
      <c r="N9" s="25">
        <v>9.57</v>
      </c>
      <c r="O9" s="34">
        <f t="shared" si="1"/>
        <v>74.590267340996164</v>
      </c>
    </row>
    <row r="10" spans="1:18" x14ac:dyDescent="0.3">
      <c r="A10" s="29" t="s">
        <v>181</v>
      </c>
      <c r="B10" s="26">
        <v>6109</v>
      </c>
      <c r="C10" s="26">
        <v>1</v>
      </c>
      <c r="D10" s="26" t="s">
        <v>135</v>
      </c>
      <c r="E10" s="26" t="s">
        <v>5</v>
      </c>
      <c r="F10" s="26">
        <v>38</v>
      </c>
      <c r="G10" s="26">
        <v>42</v>
      </c>
      <c r="H10" s="28">
        <v>0</v>
      </c>
      <c r="I10" s="28">
        <v>4.7619047619047619</v>
      </c>
      <c r="J10" s="28">
        <v>16.666666666666668</v>
      </c>
      <c r="K10" s="34">
        <f t="shared" si="0"/>
        <v>35.253024365309244</v>
      </c>
      <c r="L10" s="34">
        <v>28.437553245868116</v>
      </c>
      <c r="M10" s="25">
        <v>11.97</v>
      </c>
      <c r="N10" s="25">
        <v>9.92</v>
      </c>
      <c r="O10" s="34">
        <f t="shared" si="1"/>
        <v>79.981100137931037</v>
      </c>
    </row>
    <row r="11" spans="1:18" x14ac:dyDescent="0.3">
      <c r="A11" s="29" t="s">
        <v>182</v>
      </c>
      <c r="B11" s="26">
        <v>6110</v>
      </c>
      <c r="C11" s="26">
        <v>1</v>
      </c>
      <c r="D11" s="26" t="s">
        <v>135</v>
      </c>
      <c r="E11" s="26" t="s">
        <v>2</v>
      </c>
      <c r="F11" s="26">
        <v>28</v>
      </c>
      <c r="G11" s="26">
        <v>35</v>
      </c>
      <c r="H11" s="28">
        <v>5.4054054054054053</v>
      </c>
      <c r="I11" s="28">
        <v>0</v>
      </c>
      <c r="J11" s="28">
        <v>14.285714285714286</v>
      </c>
      <c r="K11" s="34">
        <f t="shared" si="0"/>
        <v>52.291702163912078</v>
      </c>
      <c r="L11" s="34">
        <v>40.364627704890097</v>
      </c>
      <c r="M11" s="25">
        <v>10.85</v>
      </c>
      <c r="N11" s="25">
        <v>9.6300000000000008</v>
      </c>
      <c r="O11" s="34">
        <f t="shared" si="1"/>
        <v>72.730883984674321</v>
      </c>
    </row>
    <row r="12" spans="1:18" x14ac:dyDescent="0.3">
      <c r="A12" s="29" t="s">
        <v>183</v>
      </c>
      <c r="B12" s="26">
        <v>6111</v>
      </c>
      <c r="C12" s="26">
        <v>1</v>
      </c>
      <c r="D12" s="26" t="s">
        <v>136</v>
      </c>
      <c r="E12" s="26" t="s">
        <v>5</v>
      </c>
      <c r="F12" s="26">
        <v>35</v>
      </c>
      <c r="G12" s="26">
        <v>36</v>
      </c>
      <c r="H12" s="28">
        <v>5.2631578947368425</v>
      </c>
      <c r="I12" s="28">
        <v>13.157894736842104</v>
      </c>
      <c r="J12" s="28">
        <v>22.222222222222221</v>
      </c>
      <c r="K12" s="34">
        <f t="shared" si="0"/>
        <v>40.364627704890097</v>
      </c>
      <c r="L12" s="34">
        <v>38.660759925029815</v>
      </c>
      <c r="M12" s="25">
        <v>11.63</v>
      </c>
      <c r="N12" s="25">
        <v>9.4</v>
      </c>
      <c r="O12" s="34">
        <f t="shared" si="1"/>
        <v>78.157877701149417</v>
      </c>
    </row>
    <row r="13" spans="1:18" x14ac:dyDescent="0.3">
      <c r="A13" s="29" t="s">
        <v>184</v>
      </c>
      <c r="B13" s="26">
        <v>6112</v>
      </c>
      <c r="C13" s="26">
        <v>1</v>
      </c>
      <c r="D13" s="26" t="s">
        <v>136</v>
      </c>
      <c r="E13" s="26" t="s">
        <v>2</v>
      </c>
      <c r="F13" s="26">
        <v>29</v>
      </c>
      <c r="G13" s="26">
        <v>27</v>
      </c>
      <c r="H13" s="28">
        <v>20.588235294117649</v>
      </c>
      <c r="I13" s="28">
        <v>8.8235294117647065</v>
      </c>
      <c r="J13" s="28">
        <v>29.62962962962963</v>
      </c>
      <c r="K13" s="34">
        <f t="shared" si="0"/>
        <v>50.587834384051796</v>
      </c>
      <c r="L13" s="34">
        <v>53.99556994377236</v>
      </c>
      <c r="M13" s="25">
        <v>11.4</v>
      </c>
      <c r="N13" s="25">
        <v>9.49</v>
      </c>
      <c r="O13" s="34">
        <f t="shared" si="1"/>
        <v>76.536088275862056</v>
      </c>
    </row>
    <row r="14" spans="1:18" x14ac:dyDescent="0.3">
      <c r="A14" s="29" t="s">
        <v>185</v>
      </c>
      <c r="B14" s="26">
        <v>6113</v>
      </c>
      <c r="C14" s="26">
        <v>1</v>
      </c>
      <c r="D14" s="26" t="s">
        <v>137</v>
      </c>
      <c r="E14" s="26" t="s">
        <v>2</v>
      </c>
      <c r="F14" s="26">
        <v>23</v>
      </c>
      <c r="G14" s="26">
        <v>31</v>
      </c>
      <c r="H14" s="28">
        <v>0</v>
      </c>
      <c r="I14" s="28">
        <v>0</v>
      </c>
      <c r="J14" s="28">
        <v>12.903225806451612</v>
      </c>
      <c r="K14" s="34">
        <f t="shared" si="0"/>
        <v>60.811041063213494</v>
      </c>
      <c r="L14" s="34">
        <v>47.180098824331232</v>
      </c>
      <c r="M14" s="25">
        <v>11.74</v>
      </c>
      <c r="N14" s="25">
        <v>10</v>
      </c>
      <c r="O14" s="34">
        <f t="shared" si="1"/>
        <v>78.374620689655174</v>
      </c>
    </row>
    <row r="15" spans="1:18" x14ac:dyDescent="0.3">
      <c r="A15" s="29" t="s">
        <v>186</v>
      </c>
      <c r="B15" s="26">
        <v>6114</v>
      </c>
      <c r="C15" s="26">
        <v>1</v>
      </c>
      <c r="D15" s="26" t="s">
        <v>137</v>
      </c>
      <c r="E15" s="26" t="s">
        <v>5</v>
      </c>
      <c r="F15" s="26">
        <v>39</v>
      </c>
      <c r="G15" s="26">
        <v>35</v>
      </c>
      <c r="H15" s="28">
        <v>5.4054054054054053</v>
      </c>
      <c r="I15" s="28">
        <v>0</v>
      </c>
      <c r="J15" s="28">
        <v>34.285714285714285</v>
      </c>
      <c r="K15" s="34">
        <f t="shared" si="0"/>
        <v>33.549156585448969</v>
      </c>
      <c r="L15" s="34">
        <v>40.364627704890097</v>
      </c>
      <c r="M15" s="25">
        <v>12.29</v>
      </c>
      <c r="N15" s="25">
        <v>9.8699999999999992</v>
      </c>
      <c r="O15" s="34">
        <f t="shared" si="1"/>
        <v>82.164856214559379</v>
      </c>
    </row>
    <row r="16" spans="1:18" x14ac:dyDescent="0.3">
      <c r="A16" s="29" t="s">
        <v>187</v>
      </c>
      <c r="B16" s="26">
        <v>6115</v>
      </c>
      <c r="C16" s="26">
        <v>1</v>
      </c>
      <c r="D16" s="26" t="s">
        <v>138</v>
      </c>
      <c r="E16" s="26" t="s">
        <v>5</v>
      </c>
      <c r="F16" s="26">
        <v>39</v>
      </c>
      <c r="G16" s="26">
        <v>36</v>
      </c>
      <c r="H16" s="28">
        <v>5.2631578947368425</v>
      </c>
      <c r="I16" s="28">
        <v>0</v>
      </c>
      <c r="J16" s="28">
        <v>2.7777777777777777</v>
      </c>
      <c r="K16" s="34">
        <f t="shared" si="0"/>
        <v>33.549156585448969</v>
      </c>
      <c r="L16" s="34">
        <v>38.660759925029815</v>
      </c>
      <c r="M16" s="25">
        <v>13.07</v>
      </c>
      <c r="N16" s="25">
        <v>9.83</v>
      </c>
      <c r="O16" s="34">
        <f t="shared" si="1"/>
        <v>87.418329440613036</v>
      </c>
    </row>
    <row r="17" spans="1:15" x14ac:dyDescent="0.3">
      <c r="A17" s="29" t="s">
        <v>188</v>
      </c>
      <c r="B17" s="26">
        <v>6116</v>
      </c>
      <c r="C17" s="26">
        <v>1</v>
      </c>
      <c r="D17" s="26" t="s">
        <v>138</v>
      </c>
      <c r="E17" s="26" t="s">
        <v>2</v>
      </c>
      <c r="F17" s="26">
        <v>29</v>
      </c>
      <c r="G17" s="26">
        <v>33</v>
      </c>
      <c r="H17" s="28">
        <v>5.7142857142857144</v>
      </c>
      <c r="I17" s="28">
        <v>2.8571428571428572</v>
      </c>
      <c r="J17" s="28">
        <v>0</v>
      </c>
      <c r="K17" s="34">
        <f t="shared" si="0"/>
        <v>50.587834384051796</v>
      </c>
      <c r="L17" s="34">
        <v>43.772363264610661</v>
      </c>
      <c r="M17" s="25">
        <v>12.69</v>
      </c>
      <c r="N17" s="25">
        <v>9.7200000000000006</v>
      </c>
      <c r="O17" s="34">
        <f t="shared" si="1"/>
        <v>84.98025268965516</v>
      </c>
    </row>
    <row r="18" spans="1:15" x14ac:dyDescent="0.3">
      <c r="A18" s="29" t="s">
        <v>189</v>
      </c>
      <c r="B18" s="26">
        <v>6201</v>
      </c>
      <c r="C18" s="26">
        <v>2</v>
      </c>
      <c r="D18" s="26" t="s">
        <v>133</v>
      </c>
      <c r="E18" s="26" t="s">
        <v>2</v>
      </c>
      <c r="F18" s="26">
        <v>35</v>
      </c>
      <c r="G18" s="26">
        <v>36</v>
      </c>
      <c r="H18" s="28">
        <v>0</v>
      </c>
      <c r="I18" s="28">
        <v>30.555555555555557</v>
      </c>
      <c r="J18" s="28">
        <v>36.111111111111114</v>
      </c>
      <c r="K18" s="34">
        <f t="shared" si="0"/>
        <v>40.364627704890097</v>
      </c>
      <c r="L18" s="34">
        <v>38.660759925029815</v>
      </c>
      <c r="M18" s="25">
        <v>12.44</v>
      </c>
      <c r="N18" s="25">
        <v>9.75</v>
      </c>
      <c r="O18" s="34">
        <f t="shared" si="1"/>
        <v>83.278412260536385</v>
      </c>
    </row>
    <row r="19" spans="1:15" x14ac:dyDescent="0.3">
      <c r="A19" s="29" t="s">
        <v>190</v>
      </c>
      <c r="B19" s="26">
        <v>6202</v>
      </c>
      <c r="C19" s="26">
        <v>2</v>
      </c>
      <c r="D19" s="26" t="s">
        <v>133</v>
      </c>
      <c r="E19" s="26" t="s">
        <v>5</v>
      </c>
      <c r="F19" s="26">
        <v>36</v>
      </c>
      <c r="G19" s="26">
        <v>38</v>
      </c>
      <c r="H19" s="28">
        <v>2.5641025641025643</v>
      </c>
      <c r="I19" s="28">
        <v>28.205128205128204</v>
      </c>
      <c r="J19" s="28">
        <v>39.473684210526315</v>
      </c>
      <c r="K19" s="34">
        <f t="shared" si="0"/>
        <v>38.660759925029815</v>
      </c>
      <c r="L19" s="34">
        <v>35.253024365309244</v>
      </c>
      <c r="M19" s="25">
        <v>12.56</v>
      </c>
      <c r="N19" s="25">
        <v>9.7899999999999991</v>
      </c>
      <c r="O19" s="34">
        <f t="shared" si="1"/>
        <v>84.04447485057473</v>
      </c>
    </row>
    <row r="20" spans="1:15" x14ac:dyDescent="0.3">
      <c r="A20" s="29" t="s">
        <v>191</v>
      </c>
      <c r="B20" s="26">
        <v>6203</v>
      </c>
      <c r="C20" s="26">
        <v>2</v>
      </c>
      <c r="D20" s="26" t="s">
        <v>131</v>
      </c>
      <c r="E20" s="26" t="s">
        <v>2</v>
      </c>
      <c r="F20" s="26">
        <v>35</v>
      </c>
      <c r="G20" s="26">
        <v>43</v>
      </c>
      <c r="H20" s="28">
        <v>0</v>
      </c>
      <c r="I20" s="28">
        <v>0</v>
      </c>
      <c r="J20" s="28">
        <v>9.3023255813953494</v>
      </c>
      <c r="K20" s="34">
        <f t="shared" si="0"/>
        <v>40.364627704890097</v>
      </c>
      <c r="L20" s="34">
        <v>26.733685466007842</v>
      </c>
      <c r="M20" s="25">
        <v>11.83</v>
      </c>
      <c r="N20" s="25">
        <v>9.76</v>
      </c>
      <c r="O20" s="34">
        <f t="shared" si="1"/>
        <v>79.186049471264369</v>
      </c>
    </row>
    <row r="21" spans="1:15" x14ac:dyDescent="0.3">
      <c r="A21" s="29" t="s">
        <v>192</v>
      </c>
      <c r="B21" s="26">
        <v>6204</v>
      </c>
      <c r="C21" s="26">
        <v>2</v>
      </c>
      <c r="D21" s="26" t="s">
        <v>131</v>
      </c>
      <c r="E21" s="26" t="s">
        <v>5</v>
      </c>
      <c r="F21" s="26">
        <v>39</v>
      </c>
      <c r="G21" s="26">
        <v>37</v>
      </c>
      <c r="H21" s="28">
        <v>7.5</v>
      </c>
      <c r="I21" s="28">
        <v>0</v>
      </c>
      <c r="J21" s="28">
        <v>21.621621621621621</v>
      </c>
      <c r="K21" s="34">
        <f t="shared" si="0"/>
        <v>33.549156585448969</v>
      </c>
      <c r="L21" s="34">
        <v>36.956892145169533</v>
      </c>
      <c r="M21" s="25">
        <v>11.58</v>
      </c>
      <c r="N21" s="25">
        <v>9.9700000000000006</v>
      </c>
      <c r="O21" s="34">
        <f t="shared" si="1"/>
        <v>77.332251586206894</v>
      </c>
    </row>
    <row r="22" spans="1:15" x14ac:dyDescent="0.3">
      <c r="A22" s="29" t="s">
        <v>193</v>
      </c>
      <c r="B22" s="26">
        <v>6205</v>
      </c>
      <c r="C22" s="26">
        <v>2</v>
      </c>
      <c r="D22" s="26" t="s">
        <v>134</v>
      </c>
      <c r="E22" s="26" t="s">
        <v>5</v>
      </c>
      <c r="F22" s="26">
        <v>44</v>
      </c>
      <c r="G22" s="26">
        <v>32</v>
      </c>
      <c r="H22" s="28">
        <v>5.882352941176471</v>
      </c>
      <c r="I22" s="28">
        <v>0</v>
      </c>
      <c r="J22" s="28">
        <v>3.125</v>
      </c>
      <c r="K22" s="34">
        <f t="shared" si="0"/>
        <v>25.029817686147553</v>
      </c>
      <c r="L22" s="34">
        <v>45.47623104447095</v>
      </c>
      <c r="M22" s="25">
        <v>12.5</v>
      </c>
      <c r="N22" s="25">
        <v>9.5</v>
      </c>
      <c r="O22" s="34">
        <f t="shared" si="1"/>
        <v>83.911877394636008</v>
      </c>
    </row>
    <row r="23" spans="1:15" x14ac:dyDescent="0.3">
      <c r="A23" s="29" t="s">
        <v>194</v>
      </c>
      <c r="B23" s="26">
        <v>6206</v>
      </c>
      <c r="C23" s="26">
        <v>2</v>
      </c>
      <c r="D23" s="26" t="s">
        <v>134</v>
      </c>
      <c r="E23" s="26" t="s">
        <v>2</v>
      </c>
      <c r="F23" s="26">
        <v>17</v>
      </c>
      <c r="G23" s="26">
        <v>32</v>
      </c>
      <c r="H23" s="28">
        <v>11.111111111111111</v>
      </c>
      <c r="I23" s="28">
        <v>8.3333333333333339</v>
      </c>
      <c r="J23" s="28">
        <v>18.75</v>
      </c>
      <c r="K23" s="34">
        <f t="shared" si="0"/>
        <v>71.034247742375186</v>
      </c>
      <c r="L23" s="34">
        <v>45.47623104447095</v>
      </c>
      <c r="M23" s="25">
        <v>11.52</v>
      </c>
      <c r="N23" s="25">
        <v>9.7899999999999991</v>
      </c>
      <c r="O23" s="34">
        <f t="shared" si="1"/>
        <v>77.08537820689655</v>
      </c>
    </row>
    <row r="24" spans="1:15" x14ac:dyDescent="0.3">
      <c r="A24" s="29" t="s">
        <v>195</v>
      </c>
      <c r="B24" s="26">
        <v>6207</v>
      </c>
      <c r="C24" s="26">
        <v>2</v>
      </c>
      <c r="D24" s="26" t="s">
        <v>138</v>
      </c>
      <c r="E24" s="26" t="s">
        <v>5</v>
      </c>
      <c r="F24" s="26">
        <v>29</v>
      </c>
      <c r="G24" s="26">
        <v>34</v>
      </c>
      <c r="H24" s="28">
        <v>2.8571428571428572</v>
      </c>
      <c r="I24" s="28">
        <v>0</v>
      </c>
      <c r="J24" s="28">
        <v>0</v>
      </c>
      <c r="K24" s="34">
        <f t="shared" si="0"/>
        <v>50.587834384051796</v>
      </c>
      <c r="L24" s="34">
        <v>42.068495484750379</v>
      </c>
      <c r="M24" s="25">
        <v>13.06</v>
      </c>
      <c r="N24" s="25">
        <v>9.83</v>
      </c>
      <c r="O24" s="34">
        <f t="shared" si="1"/>
        <v>87.351444720306517</v>
      </c>
    </row>
    <row r="25" spans="1:15" x14ac:dyDescent="0.3">
      <c r="A25" s="29" t="s">
        <v>196</v>
      </c>
      <c r="B25" s="26">
        <v>6208</v>
      </c>
      <c r="C25" s="26">
        <v>2</v>
      </c>
      <c r="D25" s="26" t="s">
        <v>138</v>
      </c>
      <c r="E25" s="26" t="s">
        <v>2</v>
      </c>
      <c r="F25" s="26">
        <v>21</v>
      </c>
      <c r="G25" s="26">
        <v>26</v>
      </c>
      <c r="H25" s="28">
        <v>21.212121212121211</v>
      </c>
      <c r="I25" s="28">
        <v>0</v>
      </c>
      <c r="J25" s="28">
        <v>0</v>
      </c>
      <c r="K25" s="34">
        <f t="shared" si="0"/>
        <v>64.218776622934058</v>
      </c>
      <c r="L25" s="34">
        <v>55.699437723632641</v>
      </c>
      <c r="M25" s="25">
        <v>12.34</v>
      </c>
      <c r="N25" s="25">
        <v>9.9499999999999993</v>
      </c>
      <c r="O25" s="34">
        <f t="shared" si="1"/>
        <v>82.425904674329487</v>
      </c>
    </row>
    <row r="26" spans="1:15" x14ac:dyDescent="0.3">
      <c r="A26" s="29" t="s">
        <v>197</v>
      </c>
      <c r="B26" s="26">
        <v>6209</v>
      </c>
      <c r="C26" s="26">
        <v>2</v>
      </c>
      <c r="D26" s="26" t="s">
        <v>135</v>
      </c>
      <c r="E26" s="26" t="s">
        <v>5</v>
      </c>
      <c r="F26" s="26">
        <v>42</v>
      </c>
      <c r="G26" s="26">
        <v>46</v>
      </c>
      <c r="H26" s="28">
        <v>2.1276595744680851</v>
      </c>
      <c r="I26" s="28">
        <v>21.276595744680851</v>
      </c>
      <c r="J26" s="28">
        <v>17.391304347826086</v>
      </c>
      <c r="K26" s="34">
        <f t="shared" si="0"/>
        <v>28.437553245868116</v>
      </c>
      <c r="L26" s="34">
        <v>21.622082126426989</v>
      </c>
      <c r="M26" s="25">
        <v>11.78</v>
      </c>
      <c r="N26" s="25">
        <v>9.82</v>
      </c>
      <c r="O26" s="34">
        <f t="shared" si="1"/>
        <v>78.798938482758601</v>
      </c>
    </row>
    <row r="27" spans="1:15" x14ac:dyDescent="0.3">
      <c r="A27" s="29" t="s">
        <v>198</v>
      </c>
      <c r="B27" s="26">
        <v>6210</v>
      </c>
      <c r="C27" s="26">
        <v>2</v>
      </c>
      <c r="D27" s="26" t="s">
        <v>135</v>
      </c>
      <c r="E27" s="26" t="s">
        <v>2</v>
      </c>
      <c r="F27" s="26">
        <v>28</v>
      </c>
      <c r="G27" s="26">
        <v>33</v>
      </c>
      <c r="H27" s="28">
        <v>13.157894736842104</v>
      </c>
      <c r="I27" s="28">
        <v>0</v>
      </c>
      <c r="J27" s="28">
        <v>3.0303030303030303</v>
      </c>
      <c r="K27" s="34">
        <f t="shared" si="0"/>
        <v>52.291702163912078</v>
      </c>
      <c r="L27" s="34">
        <v>43.772363264610661</v>
      </c>
      <c r="M27" s="25">
        <v>11.28</v>
      </c>
      <c r="N27" s="25">
        <v>9.84</v>
      </c>
      <c r="O27" s="34">
        <f t="shared" si="1"/>
        <v>75.43759742528735</v>
      </c>
    </row>
    <row r="28" spans="1:15" x14ac:dyDescent="0.3">
      <c r="A28" s="29" t="s">
        <v>199</v>
      </c>
      <c r="B28" s="26">
        <v>6211</v>
      </c>
      <c r="C28" s="26">
        <v>2</v>
      </c>
      <c r="D28" s="26" t="s">
        <v>137</v>
      </c>
      <c r="E28" s="26" t="s">
        <v>2</v>
      </c>
      <c r="F28" s="26">
        <v>31</v>
      </c>
      <c r="G28" s="26">
        <v>38</v>
      </c>
      <c r="H28" s="28">
        <v>0</v>
      </c>
      <c r="I28" s="28">
        <v>0</v>
      </c>
      <c r="J28" s="28">
        <v>10.526315789473685</v>
      </c>
      <c r="K28" s="34">
        <f t="shared" si="0"/>
        <v>47.180098824331232</v>
      </c>
      <c r="L28" s="34">
        <v>35.253024365309244</v>
      </c>
      <c r="M28" s="25">
        <v>12.02</v>
      </c>
      <c r="N28" s="25">
        <v>9.77</v>
      </c>
      <c r="O28" s="34">
        <f t="shared" si="1"/>
        <v>80.448929716475092</v>
      </c>
    </row>
    <row r="29" spans="1:15" x14ac:dyDescent="0.3">
      <c r="A29" s="29" t="s">
        <v>200</v>
      </c>
      <c r="B29" s="26">
        <v>6212</v>
      </c>
      <c r="C29" s="26">
        <v>2</v>
      </c>
      <c r="D29" s="26" t="s">
        <v>137</v>
      </c>
      <c r="E29" s="26" t="s">
        <v>5</v>
      </c>
      <c r="F29" s="26">
        <v>22</v>
      </c>
      <c r="G29" s="26">
        <v>36</v>
      </c>
      <c r="H29" s="28">
        <v>10</v>
      </c>
      <c r="I29" s="28">
        <v>0</v>
      </c>
      <c r="J29" s="28">
        <v>19.444444444444443</v>
      </c>
      <c r="K29" s="34">
        <f t="shared" si="0"/>
        <v>62.514908843073776</v>
      </c>
      <c r="L29" s="34">
        <v>38.660759925029815</v>
      </c>
      <c r="M29" s="25">
        <v>11.95</v>
      </c>
      <c r="N29" s="25">
        <v>9.83</v>
      </c>
      <c r="O29" s="34">
        <f t="shared" si="1"/>
        <v>79.927240766283518</v>
      </c>
    </row>
    <row r="30" spans="1:15" x14ac:dyDescent="0.3">
      <c r="A30" s="29" t="s">
        <v>201</v>
      </c>
      <c r="B30" s="26">
        <v>6213</v>
      </c>
      <c r="C30" s="26">
        <v>2</v>
      </c>
      <c r="D30" s="26" t="s">
        <v>136</v>
      </c>
      <c r="E30" s="26" t="s">
        <v>2</v>
      </c>
      <c r="F30" s="26">
        <v>37</v>
      </c>
      <c r="G30" s="26">
        <v>39</v>
      </c>
      <c r="H30" s="28">
        <v>4.8780487804878048</v>
      </c>
      <c r="I30" s="28">
        <v>29.26829268292683</v>
      </c>
      <c r="J30" s="28">
        <v>20.512820512820515</v>
      </c>
      <c r="K30" s="34">
        <f t="shared" si="0"/>
        <v>36.956892145169533</v>
      </c>
      <c r="L30" s="34">
        <v>33.549156585448969</v>
      </c>
      <c r="M30" s="25">
        <v>11.89</v>
      </c>
      <c r="N30" s="25">
        <v>9.43</v>
      </c>
      <c r="O30" s="34">
        <f t="shared" si="1"/>
        <v>79.878714666666653</v>
      </c>
    </row>
    <row r="31" spans="1:15" x14ac:dyDescent="0.3">
      <c r="A31" s="29" t="s">
        <v>202</v>
      </c>
      <c r="B31" s="26">
        <v>6214</v>
      </c>
      <c r="C31" s="26">
        <v>2</v>
      </c>
      <c r="D31" s="26" t="s">
        <v>136</v>
      </c>
      <c r="E31" s="26" t="s">
        <v>5</v>
      </c>
      <c r="F31" s="26">
        <v>33</v>
      </c>
      <c r="G31" s="26">
        <v>37</v>
      </c>
      <c r="H31" s="28">
        <v>7.5</v>
      </c>
      <c r="I31" s="28">
        <v>7.5</v>
      </c>
      <c r="J31" s="28">
        <v>40.54054054054054</v>
      </c>
      <c r="K31" s="34">
        <f t="shared" si="0"/>
        <v>43.772363264610661</v>
      </c>
      <c r="L31" s="34">
        <v>36.956892145169533</v>
      </c>
      <c r="M31" s="25">
        <v>11.64</v>
      </c>
      <c r="N31" s="25">
        <v>9.85</v>
      </c>
      <c r="O31" s="34">
        <f t="shared" si="1"/>
        <v>77.836546206896557</v>
      </c>
    </row>
    <row r="32" spans="1:15" x14ac:dyDescent="0.3">
      <c r="A32" s="29" t="s">
        <v>203</v>
      </c>
      <c r="B32" s="26">
        <v>6215</v>
      </c>
      <c r="C32" s="26">
        <v>2</v>
      </c>
      <c r="D32" s="26" t="s">
        <v>132</v>
      </c>
      <c r="E32" s="26" t="s">
        <v>5</v>
      </c>
      <c r="F32" s="26">
        <v>36</v>
      </c>
      <c r="G32" s="26">
        <v>35</v>
      </c>
      <c r="H32" s="28">
        <v>0</v>
      </c>
      <c r="I32" s="28">
        <v>14.285714285714286</v>
      </c>
      <c r="J32" s="28">
        <v>25.714285714285715</v>
      </c>
      <c r="K32" s="34">
        <f t="shared" si="0"/>
        <v>38.660759925029815</v>
      </c>
      <c r="L32" s="34">
        <v>40.364627704890097</v>
      </c>
      <c r="M32" s="25">
        <v>13.2</v>
      </c>
      <c r="N32" s="25">
        <v>9.32</v>
      </c>
      <c r="O32" s="34">
        <f t="shared" si="1"/>
        <v>88.787185287356323</v>
      </c>
    </row>
    <row r="33" spans="1:15" x14ac:dyDescent="0.3">
      <c r="A33" s="29" t="s">
        <v>204</v>
      </c>
      <c r="B33" s="26">
        <v>6216</v>
      </c>
      <c r="C33" s="26">
        <v>2</v>
      </c>
      <c r="D33" s="26" t="s">
        <v>132</v>
      </c>
      <c r="E33" s="26" t="s">
        <v>2</v>
      </c>
      <c r="F33" s="26">
        <v>25</v>
      </c>
      <c r="G33" s="26">
        <v>26</v>
      </c>
      <c r="H33" s="28">
        <v>16.129032258064516</v>
      </c>
      <c r="I33" s="28">
        <v>3.225806451612903</v>
      </c>
      <c r="J33" s="28">
        <v>11.538461538461538</v>
      </c>
      <c r="K33" s="34">
        <f t="shared" si="0"/>
        <v>57.40330550349293</v>
      </c>
      <c r="L33" s="34">
        <v>55.699437723632641</v>
      </c>
      <c r="M33" s="25">
        <v>12.36</v>
      </c>
      <c r="N33" s="25">
        <v>9.49</v>
      </c>
      <c r="O33" s="34">
        <f t="shared" si="1"/>
        <v>82.981232551724119</v>
      </c>
    </row>
    <row r="34" spans="1:15" x14ac:dyDescent="0.3">
      <c r="A34" s="29" t="s">
        <v>205</v>
      </c>
      <c r="B34" s="26">
        <v>6301</v>
      </c>
      <c r="C34" s="26">
        <v>3</v>
      </c>
      <c r="D34" s="26" t="s">
        <v>138</v>
      </c>
      <c r="E34" s="26" t="s">
        <v>2</v>
      </c>
      <c r="F34" s="26">
        <v>39</v>
      </c>
      <c r="G34" s="26">
        <v>41</v>
      </c>
      <c r="H34" s="28">
        <v>2.3809523809523809</v>
      </c>
      <c r="I34" s="28">
        <v>11.904761904761905</v>
      </c>
      <c r="J34" s="28">
        <v>0</v>
      </c>
      <c r="K34" s="34">
        <f t="shared" si="0"/>
        <v>33.549156585448969</v>
      </c>
      <c r="L34" s="34">
        <v>30.141421025728405</v>
      </c>
      <c r="M34" s="25">
        <v>12.91</v>
      </c>
      <c r="N34" s="25">
        <v>9.68</v>
      </c>
      <c r="O34" s="34">
        <f t="shared" si="1"/>
        <v>86.491816214559378</v>
      </c>
    </row>
    <row r="35" spans="1:15" x14ac:dyDescent="0.3">
      <c r="A35" s="29" t="s">
        <v>206</v>
      </c>
      <c r="B35" s="26">
        <v>6302</v>
      </c>
      <c r="C35" s="26">
        <v>3</v>
      </c>
      <c r="D35" s="26" t="s">
        <v>138</v>
      </c>
      <c r="E35" s="26" t="s">
        <v>5</v>
      </c>
      <c r="F35" s="26">
        <v>42</v>
      </c>
      <c r="G35" s="26">
        <v>30</v>
      </c>
      <c r="H35" s="28">
        <v>9.0909090909090917</v>
      </c>
      <c r="I35" s="28">
        <v>0</v>
      </c>
      <c r="J35" s="28">
        <v>6.666666666666667</v>
      </c>
      <c r="K35" s="34">
        <f t="shared" si="0"/>
        <v>28.437553245868116</v>
      </c>
      <c r="L35" s="34">
        <v>48.883966604191514</v>
      </c>
      <c r="M35" s="25">
        <v>13.27</v>
      </c>
      <c r="N35" s="25">
        <v>9.84</v>
      </c>
      <c r="O35" s="34">
        <f t="shared" si="1"/>
        <v>88.746180659003812</v>
      </c>
    </row>
    <row r="36" spans="1:15" x14ac:dyDescent="0.3">
      <c r="A36" s="29" t="s">
        <v>207</v>
      </c>
      <c r="B36" s="26">
        <v>6303</v>
      </c>
      <c r="C36" s="26">
        <v>3</v>
      </c>
      <c r="D36" s="26" t="s">
        <v>135</v>
      </c>
      <c r="E36" s="26" t="s">
        <v>2</v>
      </c>
      <c r="F36" s="26">
        <v>23</v>
      </c>
      <c r="G36" s="26">
        <v>30</v>
      </c>
      <c r="H36" s="28">
        <v>3.225806451612903</v>
      </c>
      <c r="I36" s="28">
        <v>0</v>
      </c>
      <c r="J36" s="28">
        <v>13.333333333333334</v>
      </c>
      <c r="K36" s="34">
        <f t="shared" si="0"/>
        <v>60.811041063213494</v>
      </c>
      <c r="L36" s="34">
        <v>48.883966604191514</v>
      </c>
      <c r="M36" s="25">
        <v>11.35</v>
      </c>
      <c r="N36" s="25">
        <v>9.61</v>
      </c>
      <c r="O36" s="34">
        <f t="shared" si="1"/>
        <v>76.099375632183907</v>
      </c>
    </row>
    <row r="37" spans="1:15" x14ac:dyDescent="0.3">
      <c r="A37" s="29" t="s">
        <v>208</v>
      </c>
      <c r="B37" s="26">
        <v>6304</v>
      </c>
      <c r="C37" s="26">
        <v>3</v>
      </c>
      <c r="D37" s="26" t="s">
        <v>135</v>
      </c>
      <c r="E37" s="26" t="s">
        <v>5</v>
      </c>
      <c r="F37" s="26">
        <v>36</v>
      </c>
      <c r="G37" s="26">
        <v>41</v>
      </c>
      <c r="H37" s="28">
        <v>0</v>
      </c>
      <c r="I37" s="28">
        <v>0</v>
      </c>
      <c r="J37" s="28">
        <v>12.195121951219512</v>
      </c>
      <c r="K37" s="34">
        <f t="shared" si="0"/>
        <v>38.660759925029815</v>
      </c>
      <c r="L37" s="34">
        <v>30.141421025728405</v>
      </c>
      <c r="M37" s="25">
        <v>11.13</v>
      </c>
      <c r="N37" s="25">
        <v>9.69</v>
      </c>
      <c r="O37" s="34">
        <f t="shared" si="1"/>
        <v>74.558275126436769</v>
      </c>
    </row>
    <row r="38" spans="1:15" x14ac:dyDescent="0.3">
      <c r="A38" s="29" t="s">
        <v>209</v>
      </c>
      <c r="B38" s="26">
        <v>6305</v>
      </c>
      <c r="C38" s="26">
        <v>3</v>
      </c>
      <c r="D38" s="26" t="s">
        <v>132</v>
      </c>
      <c r="E38" s="26" t="s">
        <v>2</v>
      </c>
      <c r="F38" s="26">
        <v>33</v>
      </c>
      <c r="G38" s="26">
        <v>34</v>
      </c>
      <c r="H38" s="28">
        <v>2.8571428571428572</v>
      </c>
      <c r="I38" s="28">
        <v>14.285714285714286</v>
      </c>
      <c r="J38" s="28">
        <v>35.294117647058826</v>
      </c>
      <c r="K38" s="34">
        <f t="shared" si="0"/>
        <v>43.772363264610661</v>
      </c>
      <c r="L38" s="34">
        <v>42.068495484750379</v>
      </c>
      <c r="M38" s="25">
        <v>11.77</v>
      </c>
      <c r="N38" s="25">
        <v>9.44</v>
      </c>
      <c r="O38" s="34">
        <f t="shared" si="1"/>
        <v>79.063807019157096</v>
      </c>
    </row>
    <row r="39" spans="1:15" x14ac:dyDescent="0.3">
      <c r="A39" s="29" t="s">
        <v>210</v>
      </c>
      <c r="B39" s="26">
        <v>6306</v>
      </c>
      <c r="C39" s="26">
        <v>3</v>
      </c>
      <c r="D39" s="26" t="s">
        <v>132</v>
      </c>
      <c r="E39" s="26" t="s">
        <v>5</v>
      </c>
      <c r="F39" s="26">
        <v>33</v>
      </c>
      <c r="G39" s="26">
        <v>38</v>
      </c>
      <c r="H39" s="28">
        <v>0</v>
      </c>
      <c r="I39" s="28">
        <v>10.526315789473685</v>
      </c>
      <c r="J39" s="28">
        <v>15.789473684210526</v>
      </c>
      <c r="K39" s="34">
        <f t="shared" si="0"/>
        <v>43.772363264610661</v>
      </c>
      <c r="L39" s="34">
        <v>35.253024365309244</v>
      </c>
      <c r="M39" s="25">
        <v>12.14</v>
      </c>
      <c r="N39" s="25">
        <v>9.6999999999999993</v>
      </c>
      <c r="O39" s="34">
        <f t="shared" si="1"/>
        <v>81.315115402298858</v>
      </c>
    </row>
    <row r="40" spans="1:15" x14ac:dyDescent="0.3">
      <c r="A40" s="29" t="s">
        <v>211</v>
      </c>
      <c r="B40" s="26">
        <v>6307</v>
      </c>
      <c r="C40" s="26">
        <v>3</v>
      </c>
      <c r="D40" s="26" t="s">
        <v>131</v>
      </c>
      <c r="E40" s="26" t="s">
        <v>2</v>
      </c>
      <c r="F40" s="26">
        <v>38</v>
      </c>
      <c r="G40" s="26">
        <v>34</v>
      </c>
      <c r="H40" s="28">
        <v>5.5555555555555554</v>
      </c>
      <c r="I40" s="28">
        <v>0</v>
      </c>
      <c r="J40" s="28">
        <v>2.9411764705882355</v>
      </c>
      <c r="K40" s="34">
        <f t="shared" si="0"/>
        <v>35.253024365309244</v>
      </c>
      <c r="L40" s="34">
        <v>42.068495484750379</v>
      </c>
      <c r="M40" s="25">
        <v>11.74</v>
      </c>
      <c r="N40" s="25">
        <v>9.68</v>
      </c>
      <c r="O40" s="34">
        <f t="shared" si="1"/>
        <v>78.653286007662842</v>
      </c>
    </row>
    <row r="41" spans="1:15" x14ac:dyDescent="0.3">
      <c r="A41" s="29" t="s">
        <v>212</v>
      </c>
      <c r="B41" s="26">
        <v>6308</v>
      </c>
      <c r="C41" s="26">
        <v>3</v>
      </c>
      <c r="D41" s="26" t="s">
        <v>131</v>
      </c>
      <c r="E41" s="26" t="s">
        <v>5</v>
      </c>
      <c r="F41" s="26">
        <v>39</v>
      </c>
      <c r="G41" s="26">
        <v>33</v>
      </c>
      <c r="H41" s="28">
        <v>8.3333333333333339</v>
      </c>
      <c r="I41" s="28">
        <v>2.7777777777777777</v>
      </c>
      <c r="J41" s="28">
        <v>21.212121212121211</v>
      </c>
      <c r="K41" s="34">
        <f t="shared" si="0"/>
        <v>33.549156585448969</v>
      </c>
      <c r="L41" s="34">
        <v>43.772363264610661</v>
      </c>
      <c r="M41" s="25">
        <v>12.49</v>
      </c>
      <c r="N41" s="25">
        <v>9.84</v>
      </c>
      <c r="O41" s="34">
        <f t="shared" si="1"/>
        <v>83.529751049808411</v>
      </c>
    </row>
    <row r="42" spans="1:15" x14ac:dyDescent="0.3">
      <c r="A42" s="29" t="s">
        <v>213</v>
      </c>
      <c r="B42" s="26">
        <v>6309</v>
      </c>
      <c r="C42" s="26">
        <v>3</v>
      </c>
      <c r="D42" s="26" t="s">
        <v>133</v>
      </c>
      <c r="E42" s="26" t="s">
        <v>5</v>
      </c>
      <c r="F42" s="26">
        <v>34</v>
      </c>
      <c r="G42" s="26">
        <v>29</v>
      </c>
      <c r="H42" s="28">
        <v>6.4516129032258061</v>
      </c>
      <c r="I42" s="28">
        <v>6.4516129032258061</v>
      </c>
      <c r="J42" s="28">
        <v>34.482758620689658</v>
      </c>
      <c r="K42" s="34">
        <f t="shared" si="0"/>
        <v>42.068495484750379</v>
      </c>
      <c r="L42" s="34">
        <v>50.587834384051796</v>
      </c>
      <c r="M42" s="25">
        <v>11.82</v>
      </c>
      <c r="N42" s="25">
        <v>9.94</v>
      </c>
      <c r="O42" s="34">
        <f t="shared" si="1"/>
        <v>78.961295448275877</v>
      </c>
    </row>
    <row r="43" spans="1:15" x14ac:dyDescent="0.3">
      <c r="A43" s="29" t="s">
        <v>214</v>
      </c>
      <c r="B43" s="26">
        <v>6310</v>
      </c>
      <c r="C43" s="26">
        <v>3</v>
      </c>
      <c r="D43" s="26" t="s">
        <v>133</v>
      </c>
      <c r="E43" s="26" t="s">
        <v>2</v>
      </c>
      <c r="F43" s="26">
        <v>29</v>
      </c>
      <c r="G43" s="26">
        <v>29</v>
      </c>
      <c r="H43" s="28">
        <v>3.3333333333333335</v>
      </c>
      <c r="I43" s="28">
        <v>16.666666666666668</v>
      </c>
      <c r="J43" s="28">
        <v>20.689655172413794</v>
      </c>
      <c r="K43" s="34">
        <f t="shared" si="0"/>
        <v>50.587834384051796</v>
      </c>
      <c r="L43" s="34">
        <v>50.587834384051796</v>
      </c>
      <c r="M43" s="25">
        <v>12.49</v>
      </c>
      <c r="N43" s="25">
        <v>9.85</v>
      </c>
      <c r="O43" s="34">
        <f t="shared" si="1"/>
        <v>83.52048643678161</v>
      </c>
    </row>
    <row r="44" spans="1:15" x14ac:dyDescent="0.3">
      <c r="A44" s="29" t="s">
        <v>215</v>
      </c>
      <c r="B44" s="26">
        <v>6311</v>
      </c>
      <c r="C44" s="26">
        <v>3</v>
      </c>
      <c r="D44" s="26" t="s">
        <v>137</v>
      </c>
      <c r="E44" s="26" t="s">
        <v>5</v>
      </c>
      <c r="F44" s="26">
        <v>33</v>
      </c>
      <c r="G44" s="26">
        <v>43</v>
      </c>
      <c r="H44" s="28">
        <v>0</v>
      </c>
      <c r="I44" s="28">
        <v>2.3255813953488373</v>
      </c>
      <c r="J44" s="28">
        <v>2.3255813953488373</v>
      </c>
      <c r="K44" s="34">
        <f t="shared" si="0"/>
        <v>43.772363264610661</v>
      </c>
      <c r="L44" s="34">
        <v>26.733685466007842</v>
      </c>
      <c r="M44" s="25">
        <v>12.72</v>
      </c>
      <c r="N44" s="25">
        <v>10</v>
      </c>
      <c r="O44" s="34">
        <f t="shared" si="1"/>
        <v>84.91696551724138</v>
      </c>
    </row>
    <row r="45" spans="1:15" x14ac:dyDescent="0.3">
      <c r="A45" s="29" t="s">
        <v>216</v>
      </c>
      <c r="B45" s="26">
        <v>6312</v>
      </c>
      <c r="C45" s="26">
        <v>3</v>
      </c>
      <c r="D45" s="26" t="s">
        <v>137</v>
      </c>
      <c r="E45" s="26" t="s">
        <v>2</v>
      </c>
      <c r="F45" s="26">
        <v>20</v>
      </c>
      <c r="G45" s="26">
        <v>32</v>
      </c>
      <c r="H45" s="28">
        <v>5.882352941176471</v>
      </c>
      <c r="I45" s="28">
        <v>0</v>
      </c>
      <c r="J45" s="28">
        <v>9.375</v>
      </c>
      <c r="K45" s="34">
        <f t="shared" si="0"/>
        <v>65.922644402794333</v>
      </c>
      <c r="L45" s="34">
        <v>45.47623104447095</v>
      </c>
      <c r="M45" s="25">
        <v>11.49</v>
      </c>
      <c r="N45" s="25">
        <v>9.9700000000000006</v>
      </c>
      <c r="O45" s="34">
        <f t="shared" si="1"/>
        <v>76.731223724137934</v>
      </c>
    </row>
    <row r="46" spans="1:15" x14ac:dyDescent="0.3">
      <c r="A46" s="29" t="s">
        <v>217</v>
      </c>
      <c r="B46" s="26">
        <v>6313</v>
      </c>
      <c r="C46" s="26">
        <v>3</v>
      </c>
      <c r="D46" s="26" t="s">
        <v>136</v>
      </c>
      <c r="E46" s="26" t="s">
        <v>2</v>
      </c>
      <c r="F46" s="26">
        <v>37</v>
      </c>
      <c r="G46" s="26">
        <v>34</v>
      </c>
      <c r="H46" s="28">
        <v>5.5555555555555554</v>
      </c>
      <c r="I46" s="28">
        <v>13.888888888888889</v>
      </c>
      <c r="J46" s="28">
        <v>26.470588235294116</v>
      </c>
      <c r="K46" s="34">
        <f t="shared" si="0"/>
        <v>36.956892145169533</v>
      </c>
      <c r="L46" s="34">
        <v>42.068495484750379</v>
      </c>
      <c r="M46" s="25">
        <v>12.22</v>
      </c>
      <c r="N46" s="25">
        <v>9.64</v>
      </c>
      <c r="O46" s="34">
        <f t="shared" si="1"/>
        <v>81.905350620689646</v>
      </c>
    </row>
    <row r="47" spans="1:15" x14ac:dyDescent="0.3">
      <c r="A47" s="29" t="s">
        <v>218</v>
      </c>
      <c r="B47" s="26">
        <v>6314</v>
      </c>
      <c r="C47" s="26">
        <v>3</v>
      </c>
      <c r="D47" s="26" t="s">
        <v>136</v>
      </c>
      <c r="E47" s="26" t="s">
        <v>5</v>
      </c>
      <c r="F47" s="26">
        <v>44</v>
      </c>
      <c r="G47" s="26">
        <v>42</v>
      </c>
      <c r="H47" s="28">
        <v>4.5454545454545459</v>
      </c>
      <c r="I47" s="28">
        <v>4.5454545454545459</v>
      </c>
      <c r="J47" s="28">
        <v>35.714285714285715</v>
      </c>
      <c r="K47" s="34">
        <f t="shared" si="0"/>
        <v>25.029817686147553</v>
      </c>
      <c r="L47" s="34">
        <v>28.437553245868116</v>
      </c>
      <c r="M47" s="25">
        <v>12.26</v>
      </c>
      <c r="N47" s="25">
        <v>9.56</v>
      </c>
      <c r="O47" s="34">
        <f t="shared" si="1"/>
        <v>82.246205302681986</v>
      </c>
    </row>
    <row r="48" spans="1:15" x14ac:dyDescent="0.3">
      <c r="A48" s="29" t="s">
        <v>219</v>
      </c>
      <c r="B48" s="26">
        <v>6315</v>
      </c>
      <c r="C48" s="26">
        <v>3</v>
      </c>
      <c r="D48" s="26" t="s">
        <v>134</v>
      </c>
      <c r="E48" s="26" t="s">
        <v>2</v>
      </c>
      <c r="F48" s="26">
        <v>25</v>
      </c>
      <c r="G48" s="26">
        <v>33</v>
      </c>
      <c r="H48" s="28">
        <v>5.7142857142857144</v>
      </c>
      <c r="I48" s="28">
        <v>2.8571428571428572</v>
      </c>
      <c r="J48" s="28">
        <v>21.212121212121211</v>
      </c>
      <c r="K48" s="34">
        <f t="shared" si="0"/>
        <v>57.40330550349293</v>
      </c>
      <c r="L48" s="34">
        <v>43.772363264610661</v>
      </c>
      <c r="M48" s="25">
        <v>11.66</v>
      </c>
      <c r="N48" s="25">
        <v>9.9499999999999993</v>
      </c>
      <c r="O48" s="34">
        <f t="shared" si="1"/>
        <v>77.883796475095778</v>
      </c>
    </row>
    <row r="49" spans="1:15" x14ac:dyDescent="0.3">
      <c r="A49" s="29" t="s">
        <v>220</v>
      </c>
      <c r="B49" s="26">
        <v>6316</v>
      </c>
      <c r="C49" s="26">
        <v>3</v>
      </c>
      <c r="D49" s="26" t="s">
        <v>134</v>
      </c>
      <c r="E49" s="26" t="s">
        <v>5</v>
      </c>
      <c r="F49" s="26">
        <v>29</v>
      </c>
      <c r="G49" s="26">
        <v>33</v>
      </c>
      <c r="H49" s="28">
        <v>10.810810810810811</v>
      </c>
      <c r="I49" s="28">
        <v>0</v>
      </c>
      <c r="J49" s="28">
        <v>12.121212121212121</v>
      </c>
      <c r="K49" s="34">
        <f t="shared" si="0"/>
        <v>50.587834384051796</v>
      </c>
      <c r="L49" s="34">
        <v>43.772363264610661</v>
      </c>
      <c r="M49" s="25">
        <v>12.45</v>
      </c>
      <c r="N49" s="25">
        <v>9.9</v>
      </c>
      <c r="O49" s="34">
        <f t="shared" si="1"/>
        <v>83.20683218390802</v>
      </c>
    </row>
    <row r="50" spans="1:15" x14ac:dyDescent="0.3">
      <c r="A50" s="29" t="s">
        <v>221</v>
      </c>
      <c r="B50" s="26">
        <v>6401</v>
      </c>
      <c r="C50" s="26">
        <v>4</v>
      </c>
      <c r="D50" s="26" t="s">
        <v>136</v>
      </c>
      <c r="E50" s="26" t="s">
        <v>2</v>
      </c>
      <c r="F50" s="26">
        <v>39</v>
      </c>
      <c r="G50" s="26">
        <v>37</v>
      </c>
      <c r="H50" s="28">
        <v>11.904761904761905</v>
      </c>
      <c r="I50" s="28">
        <v>19.047619047619047</v>
      </c>
      <c r="J50" s="28">
        <v>35.135135135135137</v>
      </c>
      <c r="K50" s="34">
        <f t="shared" si="0"/>
        <v>33.549156585448969</v>
      </c>
      <c r="L50" s="34">
        <v>36.956892145169533</v>
      </c>
      <c r="M50" s="25">
        <v>11.65</v>
      </c>
      <c r="N50" s="25">
        <v>9.6</v>
      </c>
      <c r="O50" s="34">
        <f t="shared" si="1"/>
        <v>78.119454406130274</v>
      </c>
    </row>
    <row r="51" spans="1:15" x14ac:dyDescent="0.3">
      <c r="A51" s="29" t="s">
        <v>222</v>
      </c>
      <c r="B51" s="26">
        <v>6402</v>
      </c>
      <c r="C51" s="26">
        <v>4</v>
      </c>
      <c r="D51" s="26" t="s">
        <v>136</v>
      </c>
      <c r="E51" s="26" t="s">
        <v>5</v>
      </c>
      <c r="F51" s="26">
        <v>35</v>
      </c>
      <c r="G51" s="26">
        <v>40</v>
      </c>
      <c r="H51" s="28">
        <v>6.9767441860465116</v>
      </c>
      <c r="I51" s="28">
        <v>16.279069767441861</v>
      </c>
      <c r="J51" s="28">
        <v>30</v>
      </c>
      <c r="K51" s="34">
        <f t="shared" si="0"/>
        <v>40.364627704890097</v>
      </c>
      <c r="L51" s="34">
        <v>31.84528880558868</v>
      </c>
      <c r="M51" s="25">
        <v>12.04</v>
      </c>
      <c r="N51" s="25">
        <v>9.82</v>
      </c>
      <c r="O51" s="34">
        <f t="shared" si="1"/>
        <v>80.538134068965505</v>
      </c>
    </row>
    <row r="52" spans="1:15" x14ac:dyDescent="0.3">
      <c r="A52" s="29" t="s">
        <v>223</v>
      </c>
      <c r="B52" s="26">
        <v>6403</v>
      </c>
      <c r="C52" s="26">
        <v>4</v>
      </c>
      <c r="D52" s="26" t="s">
        <v>137</v>
      </c>
      <c r="E52" s="26" t="s">
        <v>5</v>
      </c>
      <c r="F52" s="26">
        <v>35</v>
      </c>
      <c r="G52" s="26">
        <v>35</v>
      </c>
      <c r="H52" s="28">
        <v>2.7777777777777777</v>
      </c>
      <c r="I52" s="28">
        <v>2.7777777777777777</v>
      </c>
      <c r="J52" s="28">
        <v>2.8571428571428572</v>
      </c>
      <c r="K52" s="34">
        <f t="shared" si="0"/>
        <v>40.364627704890097</v>
      </c>
      <c r="L52" s="34">
        <v>40.364627704890097</v>
      </c>
      <c r="M52" s="25">
        <v>12.12</v>
      </c>
      <c r="N52" s="25">
        <v>9.99</v>
      </c>
      <c r="O52" s="34">
        <f t="shared" si="1"/>
        <v>80.920438436781609</v>
      </c>
    </row>
    <row r="53" spans="1:15" x14ac:dyDescent="0.3">
      <c r="A53" s="29" t="s">
        <v>224</v>
      </c>
      <c r="B53" s="26">
        <v>6404</v>
      </c>
      <c r="C53" s="26">
        <v>4</v>
      </c>
      <c r="D53" s="26" t="s">
        <v>137</v>
      </c>
      <c r="E53" s="26" t="s">
        <v>2</v>
      </c>
      <c r="F53" s="26">
        <v>34</v>
      </c>
      <c r="G53" s="26">
        <v>35</v>
      </c>
      <c r="H53" s="28">
        <v>2.7777777777777777</v>
      </c>
      <c r="I53" s="28">
        <v>0</v>
      </c>
      <c r="J53" s="28">
        <v>8.5714285714285712</v>
      </c>
      <c r="K53" s="34">
        <f t="shared" si="0"/>
        <v>42.068495484750379</v>
      </c>
      <c r="L53" s="34">
        <v>40.364627704890097</v>
      </c>
      <c r="M53" s="25">
        <v>11.95</v>
      </c>
      <c r="N53" s="25">
        <v>9.89</v>
      </c>
      <c r="O53" s="34">
        <f t="shared" si="1"/>
        <v>79.874056398467417</v>
      </c>
    </row>
    <row r="54" spans="1:15" x14ac:dyDescent="0.3">
      <c r="A54" s="29" t="s">
        <v>225</v>
      </c>
      <c r="B54" s="26">
        <v>6405</v>
      </c>
      <c r="C54" s="26">
        <v>4</v>
      </c>
      <c r="D54" s="26" t="s">
        <v>132</v>
      </c>
      <c r="E54" s="26" t="s">
        <v>2</v>
      </c>
      <c r="F54" s="26">
        <v>33</v>
      </c>
      <c r="G54" s="26">
        <v>40</v>
      </c>
      <c r="H54" s="28">
        <v>2.4390243902439024</v>
      </c>
      <c r="I54" s="28">
        <v>17.073170731707318</v>
      </c>
      <c r="J54" s="28">
        <v>12.5</v>
      </c>
      <c r="K54" s="34">
        <f t="shared" si="0"/>
        <v>43.772363264610661</v>
      </c>
      <c r="L54" s="34">
        <v>31.84528880558868</v>
      </c>
      <c r="M54" s="25">
        <v>12.37</v>
      </c>
      <c r="N54" s="25">
        <v>9.32</v>
      </c>
      <c r="O54" s="34">
        <f t="shared" si="1"/>
        <v>83.20435469731801</v>
      </c>
    </row>
    <row r="55" spans="1:15" x14ac:dyDescent="0.3">
      <c r="A55" s="29" t="s">
        <v>226</v>
      </c>
      <c r="B55" s="26">
        <v>6406</v>
      </c>
      <c r="C55" s="26">
        <v>4</v>
      </c>
      <c r="D55" s="26" t="s">
        <v>132</v>
      </c>
      <c r="E55" s="26" t="s">
        <v>5</v>
      </c>
      <c r="F55" s="26">
        <v>38</v>
      </c>
      <c r="G55" s="26">
        <v>39</v>
      </c>
      <c r="H55" s="28">
        <v>0</v>
      </c>
      <c r="I55" s="28">
        <v>7.6923076923076925</v>
      </c>
      <c r="J55" s="28">
        <v>20.512820512820515</v>
      </c>
      <c r="K55" s="34">
        <f t="shared" si="0"/>
        <v>35.253024365309244</v>
      </c>
      <c r="L55" s="34">
        <v>33.549156585448969</v>
      </c>
      <c r="M55" s="25">
        <v>11.99</v>
      </c>
      <c r="N55" s="25">
        <v>9.44</v>
      </c>
      <c r="O55" s="34">
        <f t="shared" si="1"/>
        <v>80.541635187739459</v>
      </c>
    </row>
    <row r="56" spans="1:15" x14ac:dyDescent="0.3">
      <c r="A56" s="29" t="s">
        <v>227</v>
      </c>
      <c r="B56" s="26">
        <v>6407</v>
      </c>
      <c r="C56" s="26">
        <v>4</v>
      </c>
      <c r="D56" s="26" t="s">
        <v>134</v>
      </c>
      <c r="E56" s="26" t="s">
        <v>5</v>
      </c>
      <c r="F56" s="26">
        <v>21</v>
      </c>
      <c r="G56" s="26">
        <v>22</v>
      </c>
      <c r="H56" s="28">
        <v>12</v>
      </c>
      <c r="I56" s="28">
        <v>0</v>
      </c>
      <c r="J56" s="28">
        <v>4.5454545454545459</v>
      </c>
      <c r="K56" s="34">
        <f t="shared" si="0"/>
        <v>64.218776622934058</v>
      </c>
      <c r="L56" s="34">
        <v>62.514908843073776</v>
      </c>
      <c r="M56" s="25">
        <v>11.18</v>
      </c>
      <c r="N56" s="25">
        <v>9.8000000000000007</v>
      </c>
      <c r="O56" s="34">
        <f t="shared" si="1"/>
        <v>74.80199601532567</v>
      </c>
    </row>
    <row r="57" spans="1:15" x14ac:dyDescent="0.3">
      <c r="A57" s="29" t="s">
        <v>228</v>
      </c>
      <c r="B57" s="26">
        <v>6408</v>
      </c>
      <c r="C57" s="26">
        <v>4</v>
      </c>
      <c r="D57" s="26" t="s">
        <v>134</v>
      </c>
      <c r="E57" s="26" t="s">
        <v>2</v>
      </c>
      <c r="F57" s="26">
        <v>23</v>
      </c>
      <c r="G57" s="26">
        <v>28</v>
      </c>
      <c r="H57" s="28">
        <v>17.647058823529413</v>
      </c>
      <c r="I57" s="28">
        <v>2.9411764705882355</v>
      </c>
      <c r="J57" s="28">
        <v>35.714285714285715</v>
      </c>
      <c r="K57" s="34">
        <f t="shared" si="0"/>
        <v>60.811041063213494</v>
      </c>
      <c r="L57" s="34">
        <v>52.291702163912078</v>
      </c>
      <c r="M57" s="25">
        <v>12.12</v>
      </c>
      <c r="N57" s="25">
        <v>9.73</v>
      </c>
      <c r="O57" s="34">
        <f t="shared" si="1"/>
        <v>81.154182620689639</v>
      </c>
    </row>
    <row r="58" spans="1:15" x14ac:dyDescent="0.3">
      <c r="A58" s="29" t="s">
        <v>229</v>
      </c>
      <c r="B58" s="26">
        <v>6409</v>
      </c>
      <c r="C58" s="26">
        <v>4</v>
      </c>
      <c r="D58" s="26" t="s">
        <v>131</v>
      </c>
      <c r="E58" s="26" t="s">
        <v>2</v>
      </c>
      <c r="F58" s="26">
        <v>48</v>
      </c>
      <c r="G58" s="26">
        <v>42</v>
      </c>
      <c r="H58" s="28">
        <v>8.695652173913043</v>
      </c>
      <c r="I58" s="28">
        <v>15.217391304347826</v>
      </c>
      <c r="J58" s="28">
        <v>16.666666666666668</v>
      </c>
      <c r="K58" s="34">
        <f t="shared" si="0"/>
        <v>18.214346566706425</v>
      </c>
      <c r="L58" s="34">
        <v>28.437553245868116</v>
      </c>
      <c r="M58" s="25">
        <v>11.49</v>
      </c>
      <c r="N58" s="25">
        <v>9.7899999999999991</v>
      </c>
      <c r="O58" s="34">
        <f t="shared" si="1"/>
        <v>76.88463503448277</v>
      </c>
    </row>
    <row r="59" spans="1:15" x14ac:dyDescent="0.3">
      <c r="A59" s="29" t="s">
        <v>230</v>
      </c>
      <c r="B59" s="26">
        <v>6410</v>
      </c>
      <c r="C59" s="26">
        <v>4</v>
      </c>
      <c r="D59" s="26" t="s">
        <v>131</v>
      </c>
      <c r="E59" s="26" t="s">
        <v>5</v>
      </c>
      <c r="F59" s="26">
        <v>43</v>
      </c>
      <c r="G59" s="26">
        <v>45</v>
      </c>
      <c r="H59" s="28">
        <v>4.2553191489361701</v>
      </c>
      <c r="I59" s="28">
        <v>4.2553191489361701</v>
      </c>
      <c r="J59" s="28">
        <v>20</v>
      </c>
      <c r="K59" s="34">
        <f t="shared" si="0"/>
        <v>26.733685466007842</v>
      </c>
      <c r="L59" s="34">
        <v>23.325949906287264</v>
      </c>
      <c r="M59" s="25">
        <v>11.9</v>
      </c>
      <c r="N59" s="25">
        <v>9.89</v>
      </c>
      <c r="O59" s="34">
        <f t="shared" si="1"/>
        <v>79.539855325670501</v>
      </c>
    </row>
    <row r="60" spans="1:15" x14ac:dyDescent="0.3">
      <c r="A60" s="29" t="s">
        <v>231</v>
      </c>
      <c r="B60" s="26">
        <v>6411</v>
      </c>
      <c r="C60" s="26">
        <v>4</v>
      </c>
      <c r="D60" s="26" t="s">
        <v>133</v>
      </c>
      <c r="E60" s="26" t="s">
        <v>5</v>
      </c>
      <c r="F60" s="26">
        <v>34</v>
      </c>
      <c r="G60" s="26">
        <v>39</v>
      </c>
      <c r="H60" s="28">
        <v>2.5</v>
      </c>
      <c r="I60" s="28">
        <v>7.5</v>
      </c>
      <c r="J60" s="28">
        <v>43.589743589743591</v>
      </c>
      <c r="K60" s="34">
        <f t="shared" si="0"/>
        <v>42.068495484750379</v>
      </c>
      <c r="L60" s="34">
        <v>33.549156585448969</v>
      </c>
      <c r="M60" s="25">
        <v>12.01</v>
      </c>
      <c r="N60" s="25">
        <v>10.1</v>
      </c>
      <c r="O60" s="34">
        <f t="shared" si="1"/>
        <v>80.088017777777765</v>
      </c>
    </row>
    <row r="61" spans="1:15" x14ac:dyDescent="0.3">
      <c r="A61" s="29" t="s">
        <v>232</v>
      </c>
      <c r="B61" s="26">
        <v>6412</v>
      </c>
      <c r="C61" s="26">
        <v>4</v>
      </c>
      <c r="D61" s="26" t="s">
        <v>133</v>
      </c>
      <c r="E61" s="26" t="s">
        <v>2</v>
      </c>
      <c r="F61" s="26">
        <v>39</v>
      </c>
      <c r="G61" s="26">
        <v>42</v>
      </c>
      <c r="H61" s="28">
        <v>4.5454545454545459</v>
      </c>
      <c r="I61" s="28">
        <v>18.181818181818183</v>
      </c>
      <c r="J61" s="28">
        <v>14.285714285714286</v>
      </c>
      <c r="K61" s="34">
        <f t="shared" si="0"/>
        <v>33.549156585448969</v>
      </c>
      <c r="L61" s="34">
        <v>28.437553245868116</v>
      </c>
      <c r="M61" s="25">
        <v>12.17</v>
      </c>
      <c r="N61" s="25">
        <v>9.81</v>
      </c>
      <c r="O61" s="34">
        <f t="shared" si="1"/>
        <v>81.416759111111119</v>
      </c>
    </row>
    <row r="62" spans="1:15" x14ac:dyDescent="0.3">
      <c r="A62" s="29" t="s">
        <v>233</v>
      </c>
      <c r="B62" s="26">
        <v>6413</v>
      </c>
      <c r="C62" s="26">
        <v>4</v>
      </c>
      <c r="D62" s="26" t="s">
        <v>138</v>
      </c>
      <c r="E62" s="26" t="s">
        <v>2</v>
      </c>
      <c r="F62" s="26">
        <v>33</v>
      </c>
      <c r="G62" s="26">
        <v>36</v>
      </c>
      <c r="H62" s="28">
        <v>5.2631578947368425</v>
      </c>
      <c r="I62" s="28">
        <v>13.157894736842104</v>
      </c>
      <c r="J62" s="28">
        <v>0</v>
      </c>
      <c r="K62" s="34">
        <f t="shared" si="0"/>
        <v>43.772363264610661</v>
      </c>
      <c r="L62" s="34">
        <v>38.660759925029815</v>
      </c>
      <c r="M62" s="25">
        <v>13.57</v>
      </c>
      <c r="N62" s="25">
        <v>10</v>
      </c>
      <c r="O62" s="34">
        <f t="shared" si="1"/>
        <v>90.591448275862064</v>
      </c>
    </row>
    <row r="63" spans="1:15" x14ac:dyDescent="0.3">
      <c r="A63" s="29" t="s">
        <v>234</v>
      </c>
      <c r="B63" s="26">
        <v>6414</v>
      </c>
      <c r="C63" s="26">
        <v>4</v>
      </c>
      <c r="D63" s="26" t="s">
        <v>138</v>
      </c>
      <c r="E63" s="26" t="s">
        <v>5</v>
      </c>
      <c r="F63" s="26">
        <v>32</v>
      </c>
      <c r="G63" s="26">
        <v>46</v>
      </c>
      <c r="H63" s="28">
        <v>0</v>
      </c>
      <c r="I63" s="28">
        <v>6.5217391304347823</v>
      </c>
      <c r="J63" s="28">
        <v>4.3478260869565215</v>
      </c>
      <c r="K63" s="34">
        <f t="shared" si="0"/>
        <v>45.47623104447095</v>
      </c>
      <c r="L63" s="34">
        <v>21.622082126426989</v>
      </c>
      <c r="M63" s="25">
        <v>11.88</v>
      </c>
      <c r="N63" s="25">
        <v>9.8800000000000008</v>
      </c>
      <c r="O63" s="34">
        <f t="shared" si="1"/>
        <v>79.414987034482763</v>
      </c>
    </row>
    <row r="64" spans="1:15" x14ac:dyDescent="0.3">
      <c r="A64" s="29" t="s">
        <v>235</v>
      </c>
      <c r="B64" s="26">
        <v>6415</v>
      </c>
      <c r="C64" s="26">
        <v>4</v>
      </c>
      <c r="D64" s="26" t="s">
        <v>135</v>
      </c>
      <c r="E64" s="26" t="s">
        <v>5</v>
      </c>
      <c r="F64" s="26">
        <v>36</v>
      </c>
      <c r="G64" s="26">
        <v>42</v>
      </c>
      <c r="H64" s="28">
        <v>2.3255813953488373</v>
      </c>
      <c r="I64" s="28">
        <v>4.6511627906976747</v>
      </c>
      <c r="J64" s="28">
        <v>16.666666666666668</v>
      </c>
      <c r="K64" s="34">
        <f t="shared" si="0"/>
        <v>38.660759925029815</v>
      </c>
      <c r="L64" s="34">
        <v>28.437553245868116</v>
      </c>
      <c r="M64" s="25">
        <v>10.17</v>
      </c>
      <c r="N64" s="25">
        <v>9.9499999999999993</v>
      </c>
      <c r="O64" s="34">
        <f t="shared" si="1"/>
        <v>67.931235862068959</v>
      </c>
    </row>
    <row r="65" spans="1:15" x14ac:dyDescent="0.3">
      <c r="A65" s="29" t="s">
        <v>236</v>
      </c>
      <c r="B65" s="26">
        <v>6416</v>
      </c>
      <c r="C65" s="26">
        <v>4</v>
      </c>
      <c r="D65" s="26" t="s">
        <v>135</v>
      </c>
      <c r="E65" s="26" t="s">
        <v>2</v>
      </c>
      <c r="F65" s="26">
        <v>30</v>
      </c>
      <c r="G65" s="26">
        <v>33</v>
      </c>
      <c r="H65" s="28">
        <v>0</v>
      </c>
      <c r="I65" s="28">
        <v>0</v>
      </c>
      <c r="J65" s="28">
        <v>9.0909090909090917</v>
      </c>
      <c r="K65" s="34">
        <f t="shared" si="0"/>
        <v>48.883966604191514</v>
      </c>
      <c r="L65" s="34">
        <v>43.772363264610661</v>
      </c>
      <c r="M65" s="25">
        <v>11.46</v>
      </c>
      <c r="N65" s="25">
        <v>9.69</v>
      </c>
      <c r="O65" s="34">
        <f t="shared" si="1"/>
        <v>76.768897839080466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5"/>
  <sheetViews>
    <sheetView topLeftCell="A43" workbookViewId="0">
      <selection activeCell="K2" sqref="K2:K65"/>
    </sheetView>
  </sheetViews>
  <sheetFormatPr defaultRowHeight="15.6" x14ac:dyDescent="0.3"/>
  <cols>
    <col min="1" max="1" width="7.09765625" style="26" customWidth="1"/>
    <col min="2" max="3" width="8.796875" style="26"/>
    <col min="4" max="4" width="12.796875" style="26" customWidth="1"/>
    <col min="5" max="10" width="8.796875" style="26"/>
  </cols>
  <sheetData>
    <row r="1" spans="1:18" x14ac:dyDescent="0.3">
      <c r="A1" s="26" t="s">
        <v>0</v>
      </c>
      <c r="B1" s="27" t="s">
        <v>237</v>
      </c>
      <c r="C1" s="27" t="s">
        <v>238</v>
      </c>
      <c r="D1" s="27" t="s">
        <v>239</v>
      </c>
      <c r="E1" s="27" t="s">
        <v>240</v>
      </c>
      <c r="F1" s="26" t="s">
        <v>143</v>
      </c>
      <c r="G1" s="26" t="s">
        <v>144</v>
      </c>
      <c r="H1" s="26" t="s">
        <v>156</v>
      </c>
      <c r="I1" s="26" t="s">
        <v>167</v>
      </c>
      <c r="J1" s="26" t="s">
        <v>168</v>
      </c>
      <c r="K1" s="31" t="s">
        <v>248</v>
      </c>
      <c r="L1" s="31" t="s">
        <v>246</v>
      </c>
    </row>
    <row r="2" spans="1:18" x14ac:dyDescent="0.3">
      <c r="A2" s="29" t="s">
        <v>173</v>
      </c>
      <c r="B2" s="26">
        <v>6101</v>
      </c>
      <c r="C2" s="26">
        <v>1</v>
      </c>
      <c r="D2" s="26" t="s">
        <v>249</v>
      </c>
      <c r="E2" s="26" t="s">
        <v>2</v>
      </c>
      <c r="F2" s="26">
        <v>41</v>
      </c>
      <c r="G2" s="26">
        <v>48</v>
      </c>
      <c r="H2" s="28">
        <v>0</v>
      </c>
      <c r="I2" s="28">
        <v>2.0833333333333335</v>
      </c>
      <c r="J2" s="28">
        <v>43.75</v>
      </c>
      <c r="K2" s="14">
        <f>((100-(F2*100/58.69)))</f>
        <v>30.141421025728405</v>
      </c>
      <c r="L2" s="14">
        <v>16.397716960987353</v>
      </c>
      <c r="N2" s="25" t="s">
        <v>241</v>
      </c>
      <c r="R2" s="25"/>
    </row>
    <row r="3" spans="1:18" x14ac:dyDescent="0.3">
      <c r="A3" s="29" t="s">
        <v>174</v>
      </c>
      <c r="B3" s="26">
        <v>6102</v>
      </c>
      <c r="C3" s="26">
        <v>1</v>
      </c>
      <c r="D3" s="26" t="s">
        <v>249</v>
      </c>
      <c r="E3" s="26" t="s">
        <v>5</v>
      </c>
      <c r="F3" s="26">
        <v>42</v>
      </c>
      <c r="G3" s="26">
        <v>43</v>
      </c>
      <c r="H3" s="28">
        <v>8.5106382978723403</v>
      </c>
      <c r="I3" s="28">
        <v>14.893617021276595</v>
      </c>
      <c r="J3" s="28">
        <v>2.3255813953488373</v>
      </c>
      <c r="K3" s="14">
        <f t="shared" ref="K3:K65" si="0">((100-(F3*100/58.69)))</f>
        <v>28.437553245868116</v>
      </c>
      <c r="L3" s="14">
        <v>25.106288110884506</v>
      </c>
      <c r="N3" s="25" t="s">
        <v>242</v>
      </c>
      <c r="R3" s="25"/>
    </row>
    <row r="4" spans="1:18" x14ac:dyDescent="0.3">
      <c r="A4" s="29" t="s">
        <v>175</v>
      </c>
      <c r="B4" s="26">
        <v>6103</v>
      </c>
      <c r="C4" s="26">
        <v>1</v>
      </c>
      <c r="D4" s="26" t="s">
        <v>250</v>
      </c>
      <c r="E4" s="26" t="s">
        <v>2</v>
      </c>
      <c r="F4" s="26">
        <v>26</v>
      </c>
      <c r="G4" s="26">
        <v>32</v>
      </c>
      <c r="H4" s="28">
        <v>8.5714285714285712</v>
      </c>
      <c r="I4" s="28">
        <v>8.5714285714285712</v>
      </c>
      <c r="J4" s="28">
        <v>9.375</v>
      </c>
      <c r="K4" s="14">
        <f t="shared" si="0"/>
        <v>55.699437723632641</v>
      </c>
      <c r="L4" s="14">
        <v>44.265144640658235</v>
      </c>
      <c r="N4" s="25" t="s">
        <v>243</v>
      </c>
      <c r="R4" s="25"/>
    </row>
    <row r="5" spans="1:18" x14ac:dyDescent="0.3">
      <c r="A5" s="29" t="s">
        <v>176</v>
      </c>
      <c r="B5" s="26">
        <v>6104</v>
      </c>
      <c r="C5" s="26">
        <v>1</v>
      </c>
      <c r="D5" s="26" t="s">
        <v>250</v>
      </c>
      <c r="E5" s="26" t="s">
        <v>5</v>
      </c>
      <c r="F5" s="26">
        <v>41</v>
      </c>
      <c r="G5" s="26">
        <v>33</v>
      </c>
      <c r="H5" s="28">
        <v>10.810810810810811</v>
      </c>
      <c r="I5" s="28">
        <v>21.621621621621621</v>
      </c>
      <c r="J5" s="28">
        <v>39.393939393939391</v>
      </c>
      <c r="K5" s="14">
        <f t="shared" si="0"/>
        <v>30.141421025728405</v>
      </c>
      <c r="L5" s="14">
        <v>42.523430410678799</v>
      </c>
      <c r="N5" s="25" t="s">
        <v>240</v>
      </c>
      <c r="R5" s="25"/>
    </row>
    <row r="6" spans="1:18" x14ac:dyDescent="0.3">
      <c r="A6" s="29" t="s">
        <v>177</v>
      </c>
      <c r="B6" s="26">
        <v>6105</v>
      </c>
      <c r="C6" s="26">
        <v>1</v>
      </c>
      <c r="D6" s="26" t="s">
        <v>251</v>
      </c>
      <c r="E6" s="26" t="s">
        <v>2</v>
      </c>
      <c r="F6" s="26">
        <v>35</v>
      </c>
      <c r="G6" s="26">
        <v>38</v>
      </c>
      <c r="H6" s="28">
        <v>0</v>
      </c>
      <c r="I6" s="28">
        <v>42.10526315789474</v>
      </c>
      <c r="J6" s="28">
        <v>42.10526315789474</v>
      </c>
      <c r="K6" s="14">
        <f t="shared" si="0"/>
        <v>40.364627704890097</v>
      </c>
      <c r="L6" s="14">
        <v>33.814859260781645</v>
      </c>
      <c r="N6" s="25" t="s">
        <v>244</v>
      </c>
      <c r="R6" s="25"/>
    </row>
    <row r="7" spans="1:18" x14ac:dyDescent="0.3">
      <c r="A7" s="29" t="s">
        <v>178</v>
      </c>
      <c r="B7" s="26">
        <v>6106</v>
      </c>
      <c r="C7" s="26">
        <v>1</v>
      </c>
      <c r="D7" s="26" t="s">
        <v>251</v>
      </c>
      <c r="E7" s="26" t="s">
        <v>5</v>
      </c>
      <c r="F7" s="26">
        <v>33</v>
      </c>
      <c r="G7" s="26">
        <v>45</v>
      </c>
      <c r="H7" s="28">
        <v>0</v>
      </c>
      <c r="I7" s="28">
        <v>22.222222222222221</v>
      </c>
      <c r="J7" s="28">
        <v>20</v>
      </c>
      <c r="K7" s="14">
        <f t="shared" si="0"/>
        <v>43.772363264610661</v>
      </c>
      <c r="L7" s="14">
        <v>21.622859650925633</v>
      </c>
    </row>
    <row r="8" spans="1:18" x14ac:dyDescent="0.3">
      <c r="A8" s="29" t="s">
        <v>179</v>
      </c>
      <c r="B8" s="26">
        <v>6107</v>
      </c>
      <c r="C8" s="26">
        <v>1</v>
      </c>
      <c r="D8" s="26" t="s">
        <v>252</v>
      </c>
      <c r="E8" s="26" t="s">
        <v>2</v>
      </c>
      <c r="F8" s="26">
        <v>30</v>
      </c>
      <c r="G8" s="26">
        <v>33</v>
      </c>
      <c r="H8" s="28">
        <v>5.7142857142857144</v>
      </c>
      <c r="I8" s="28">
        <v>8.5714285714285712</v>
      </c>
      <c r="J8" s="28">
        <v>15.151515151515152</v>
      </c>
      <c r="K8" s="14">
        <f t="shared" si="0"/>
        <v>48.883966604191514</v>
      </c>
      <c r="L8" s="14">
        <v>42.523430410678799</v>
      </c>
    </row>
    <row r="9" spans="1:18" x14ac:dyDescent="0.3">
      <c r="A9" s="29" t="s">
        <v>180</v>
      </c>
      <c r="B9" s="26">
        <v>6108</v>
      </c>
      <c r="C9" s="26">
        <v>1</v>
      </c>
      <c r="D9" s="26" t="s">
        <v>252</v>
      </c>
      <c r="E9" s="26" t="s">
        <v>5</v>
      </c>
      <c r="F9" s="26">
        <v>32</v>
      </c>
      <c r="G9" s="26">
        <v>33</v>
      </c>
      <c r="H9" s="28">
        <v>0</v>
      </c>
      <c r="I9" s="28">
        <v>12.121212121212121</v>
      </c>
      <c r="J9" s="28">
        <v>21.212121212121211</v>
      </c>
      <c r="K9" s="14">
        <f t="shared" si="0"/>
        <v>45.47623104447095</v>
      </c>
      <c r="L9" s="14">
        <v>42.523430410678799</v>
      </c>
    </row>
    <row r="10" spans="1:18" x14ac:dyDescent="0.3">
      <c r="A10" s="29" t="s">
        <v>181</v>
      </c>
      <c r="B10" s="26">
        <v>6109</v>
      </c>
      <c r="C10" s="26">
        <v>1</v>
      </c>
      <c r="D10" s="26" t="s">
        <v>253</v>
      </c>
      <c r="E10" s="26" t="s">
        <v>5</v>
      </c>
      <c r="F10" s="26">
        <v>38</v>
      </c>
      <c r="G10" s="26">
        <v>42</v>
      </c>
      <c r="H10" s="28">
        <v>0</v>
      </c>
      <c r="I10" s="28">
        <v>4.7619047619047619</v>
      </c>
      <c r="J10" s="28">
        <v>16.666666666666668</v>
      </c>
      <c r="K10" s="14">
        <f t="shared" si="0"/>
        <v>35.253024365309244</v>
      </c>
      <c r="L10" s="14">
        <v>26.848002340863928</v>
      </c>
    </row>
    <row r="11" spans="1:18" x14ac:dyDescent="0.3">
      <c r="A11" s="29" t="s">
        <v>182</v>
      </c>
      <c r="B11" s="26">
        <v>6110</v>
      </c>
      <c r="C11" s="26">
        <v>1</v>
      </c>
      <c r="D11" s="26" t="s">
        <v>253</v>
      </c>
      <c r="E11" s="26" t="s">
        <v>2</v>
      </c>
      <c r="F11" s="26">
        <v>28</v>
      </c>
      <c r="G11" s="26">
        <v>35</v>
      </c>
      <c r="H11" s="28">
        <v>5.4054054054054053</v>
      </c>
      <c r="I11" s="28">
        <v>0</v>
      </c>
      <c r="J11" s="28">
        <v>14.285714285714286</v>
      </c>
      <c r="K11" s="14">
        <f t="shared" si="0"/>
        <v>52.291702163912078</v>
      </c>
      <c r="L11" s="14">
        <v>39.04000195071994</v>
      </c>
    </row>
    <row r="12" spans="1:18" x14ac:dyDescent="0.3">
      <c r="A12" s="29" t="s">
        <v>183</v>
      </c>
      <c r="B12" s="26">
        <v>6111</v>
      </c>
      <c r="C12" s="26">
        <v>1</v>
      </c>
      <c r="D12" s="26" t="s">
        <v>254</v>
      </c>
      <c r="E12" s="26" t="s">
        <v>5</v>
      </c>
      <c r="F12" s="26">
        <v>35</v>
      </c>
      <c r="G12" s="26">
        <v>36</v>
      </c>
      <c r="H12" s="28">
        <v>5.2631578947368425</v>
      </c>
      <c r="I12" s="28">
        <v>13.157894736842104</v>
      </c>
      <c r="J12" s="28">
        <v>22.222222222222221</v>
      </c>
      <c r="K12" s="14">
        <f t="shared" si="0"/>
        <v>40.364627704890097</v>
      </c>
      <c r="L12" s="14">
        <v>37.298287720740511</v>
      </c>
    </row>
    <row r="13" spans="1:18" x14ac:dyDescent="0.3">
      <c r="A13" s="29" t="s">
        <v>184</v>
      </c>
      <c r="B13" s="26">
        <v>6112</v>
      </c>
      <c r="C13" s="26">
        <v>1</v>
      </c>
      <c r="D13" s="26" t="s">
        <v>254</v>
      </c>
      <c r="E13" s="26" t="s">
        <v>2</v>
      </c>
      <c r="F13" s="26">
        <v>29</v>
      </c>
      <c r="G13" s="26">
        <v>27</v>
      </c>
      <c r="H13" s="28">
        <v>20.588235294117649</v>
      </c>
      <c r="I13" s="28">
        <v>8.8235294117647065</v>
      </c>
      <c r="J13" s="28">
        <v>29.62962962962963</v>
      </c>
      <c r="K13" s="14">
        <f t="shared" si="0"/>
        <v>50.587834384051796</v>
      </c>
      <c r="L13" s="14">
        <v>52.973715790555381</v>
      </c>
    </row>
    <row r="14" spans="1:18" x14ac:dyDescent="0.3">
      <c r="A14" s="29" t="s">
        <v>185</v>
      </c>
      <c r="B14" s="26">
        <v>6113</v>
      </c>
      <c r="C14" s="26">
        <v>1</v>
      </c>
      <c r="D14" s="26" t="s">
        <v>255</v>
      </c>
      <c r="E14" s="26" t="s">
        <v>2</v>
      </c>
      <c r="F14" s="26">
        <v>23</v>
      </c>
      <c r="G14" s="26">
        <v>31</v>
      </c>
      <c r="H14" s="28">
        <v>0</v>
      </c>
      <c r="I14" s="28">
        <v>0</v>
      </c>
      <c r="J14" s="28">
        <v>12.903225806451612</v>
      </c>
      <c r="K14" s="14">
        <f t="shared" si="0"/>
        <v>60.811041063213494</v>
      </c>
      <c r="L14" s="14">
        <v>46.006858870637664</v>
      </c>
    </row>
    <row r="15" spans="1:18" x14ac:dyDescent="0.3">
      <c r="A15" s="29" t="s">
        <v>186</v>
      </c>
      <c r="B15" s="26">
        <v>6114</v>
      </c>
      <c r="C15" s="26">
        <v>1</v>
      </c>
      <c r="D15" s="26" t="s">
        <v>255</v>
      </c>
      <c r="E15" s="26" t="s">
        <v>5</v>
      </c>
      <c r="F15" s="26">
        <v>39</v>
      </c>
      <c r="G15" s="26">
        <v>35</v>
      </c>
      <c r="H15" s="28">
        <v>5.4054054054054053</v>
      </c>
      <c r="I15" s="28">
        <v>0</v>
      </c>
      <c r="J15" s="28">
        <v>34.285714285714285</v>
      </c>
      <c r="K15" s="14">
        <f t="shared" si="0"/>
        <v>33.549156585448969</v>
      </c>
      <c r="L15" s="14">
        <v>39.04000195071994</v>
      </c>
    </row>
    <row r="16" spans="1:18" x14ac:dyDescent="0.3">
      <c r="A16" s="29" t="s">
        <v>187</v>
      </c>
      <c r="B16" s="26">
        <v>6115</v>
      </c>
      <c r="C16" s="26">
        <v>1</v>
      </c>
      <c r="D16" s="26" t="s">
        <v>256</v>
      </c>
      <c r="E16" s="26" t="s">
        <v>5</v>
      </c>
      <c r="F16" s="26">
        <v>39</v>
      </c>
      <c r="G16" s="26">
        <v>36</v>
      </c>
      <c r="H16" s="28">
        <v>5.2631578947368425</v>
      </c>
      <c r="I16" s="28">
        <v>0</v>
      </c>
      <c r="J16" s="28">
        <v>2.7777777777777777</v>
      </c>
      <c r="K16" s="14">
        <f t="shared" si="0"/>
        <v>33.549156585448969</v>
      </c>
      <c r="L16" s="14">
        <v>37.298287720740511</v>
      </c>
    </row>
    <row r="17" spans="1:12" x14ac:dyDescent="0.3">
      <c r="A17" s="29" t="s">
        <v>188</v>
      </c>
      <c r="B17" s="26">
        <v>6116</v>
      </c>
      <c r="C17" s="26">
        <v>1</v>
      </c>
      <c r="D17" s="26" t="s">
        <v>256</v>
      </c>
      <c r="E17" s="26" t="s">
        <v>2</v>
      </c>
      <c r="F17" s="26">
        <v>29</v>
      </c>
      <c r="G17" s="26">
        <v>33</v>
      </c>
      <c r="H17" s="28">
        <v>5.7142857142857144</v>
      </c>
      <c r="I17" s="28">
        <v>2.8571428571428572</v>
      </c>
      <c r="J17" s="28">
        <v>0</v>
      </c>
      <c r="K17" s="14">
        <f t="shared" si="0"/>
        <v>50.587834384051796</v>
      </c>
      <c r="L17" s="14">
        <v>42.523430410678799</v>
      </c>
    </row>
    <row r="18" spans="1:12" x14ac:dyDescent="0.3">
      <c r="A18" s="29" t="s">
        <v>189</v>
      </c>
      <c r="B18" s="26">
        <v>6201</v>
      </c>
      <c r="C18" s="26">
        <v>2</v>
      </c>
      <c r="D18" s="26" t="s">
        <v>251</v>
      </c>
      <c r="E18" s="26" t="s">
        <v>2</v>
      </c>
      <c r="F18" s="26">
        <v>35</v>
      </c>
      <c r="G18" s="26">
        <v>36</v>
      </c>
      <c r="H18" s="28">
        <v>0</v>
      </c>
      <c r="I18" s="28">
        <v>30.555555555555557</v>
      </c>
      <c r="J18" s="28">
        <v>36.111111111111114</v>
      </c>
      <c r="K18" s="14">
        <f t="shared" si="0"/>
        <v>40.364627704890097</v>
      </c>
      <c r="L18" s="14">
        <v>37.298287720740511</v>
      </c>
    </row>
    <row r="19" spans="1:12" x14ac:dyDescent="0.3">
      <c r="A19" s="29" t="s">
        <v>190</v>
      </c>
      <c r="B19" s="26">
        <v>6202</v>
      </c>
      <c r="C19" s="26">
        <v>2</v>
      </c>
      <c r="D19" s="26" t="s">
        <v>251</v>
      </c>
      <c r="E19" s="26" t="s">
        <v>5</v>
      </c>
      <c r="F19" s="26">
        <v>36</v>
      </c>
      <c r="G19" s="26">
        <v>38</v>
      </c>
      <c r="H19" s="28">
        <v>2.5641025641025643</v>
      </c>
      <c r="I19" s="28">
        <v>28.205128205128204</v>
      </c>
      <c r="J19" s="28">
        <v>39.473684210526315</v>
      </c>
      <c r="K19" s="14">
        <f t="shared" si="0"/>
        <v>38.660759925029815</v>
      </c>
      <c r="L19" s="14">
        <v>33.814859260781645</v>
      </c>
    </row>
    <row r="20" spans="1:12" x14ac:dyDescent="0.3">
      <c r="A20" s="29" t="s">
        <v>191</v>
      </c>
      <c r="B20" s="26">
        <v>6203</v>
      </c>
      <c r="C20" s="26">
        <v>2</v>
      </c>
      <c r="D20" s="26" t="s">
        <v>249</v>
      </c>
      <c r="E20" s="26" t="s">
        <v>2</v>
      </c>
      <c r="F20" s="26">
        <v>35</v>
      </c>
      <c r="G20" s="26">
        <v>43</v>
      </c>
      <c r="H20" s="28">
        <v>0</v>
      </c>
      <c r="I20" s="28">
        <v>0</v>
      </c>
      <c r="J20" s="28">
        <v>9.3023255813953494</v>
      </c>
      <c r="K20" s="14">
        <f t="shared" si="0"/>
        <v>40.364627704890097</v>
      </c>
      <c r="L20" s="14">
        <v>25.106288110884506</v>
      </c>
    </row>
    <row r="21" spans="1:12" x14ac:dyDescent="0.3">
      <c r="A21" s="29" t="s">
        <v>192</v>
      </c>
      <c r="B21" s="26">
        <v>6204</v>
      </c>
      <c r="C21" s="26">
        <v>2</v>
      </c>
      <c r="D21" s="26" t="s">
        <v>249</v>
      </c>
      <c r="E21" s="26" t="s">
        <v>5</v>
      </c>
      <c r="F21" s="26">
        <v>39</v>
      </c>
      <c r="G21" s="26">
        <v>37</v>
      </c>
      <c r="H21" s="28">
        <v>7.5</v>
      </c>
      <c r="I21" s="28">
        <v>0</v>
      </c>
      <c r="J21" s="28">
        <v>21.621621621621621</v>
      </c>
      <c r="K21" s="14">
        <f t="shared" si="0"/>
        <v>33.549156585448969</v>
      </c>
      <c r="L21" s="14">
        <v>35.556573490761082</v>
      </c>
    </row>
    <row r="22" spans="1:12" x14ac:dyDescent="0.3">
      <c r="A22" s="29" t="s">
        <v>193</v>
      </c>
      <c r="B22" s="26">
        <v>6205</v>
      </c>
      <c r="C22" s="26">
        <v>2</v>
      </c>
      <c r="D22" s="26" t="s">
        <v>252</v>
      </c>
      <c r="E22" s="26" t="s">
        <v>5</v>
      </c>
      <c r="F22" s="26">
        <v>44</v>
      </c>
      <c r="G22" s="26">
        <v>32</v>
      </c>
      <c r="H22" s="28">
        <v>5.882352941176471</v>
      </c>
      <c r="I22" s="28">
        <v>0</v>
      </c>
      <c r="J22" s="28">
        <v>3.125</v>
      </c>
      <c r="K22" s="14">
        <f t="shared" si="0"/>
        <v>25.029817686147553</v>
      </c>
      <c r="L22" s="14">
        <v>44.265144640658235</v>
      </c>
    </row>
    <row r="23" spans="1:12" x14ac:dyDescent="0.3">
      <c r="A23" s="29" t="s">
        <v>194</v>
      </c>
      <c r="B23" s="26">
        <v>6206</v>
      </c>
      <c r="C23" s="26">
        <v>2</v>
      </c>
      <c r="D23" s="26" t="s">
        <v>252</v>
      </c>
      <c r="E23" s="26" t="s">
        <v>2</v>
      </c>
      <c r="F23" s="26">
        <v>17</v>
      </c>
      <c r="G23" s="26">
        <v>32</v>
      </c>
      <c r="H23" s="28">
        <v>11.111111111111111</v>
      </c>
      <c r="I23" s="28">
        <v>8.3333333333333339</v>
      </c>
      <c r="J23" s="28">
        <v>18.75</v>
      </c>
      <c r="K23" s="14">
        <f t="shared" si="0"/>
        <v>71.034247742375186</v>
      </c>
      <c r="L23" s="14">
        <v>44.265144640658235</v>
      </c>
    </row>
    <row r="24" spans="1:12" x14ac:dyDescent="0.3">
      <c r="A24" s="29" t="s">
        <v>195</v>
      </c>
      <c r="B24" s="26">
        <v>6207</v>
      </c>
      <c r="C24" s="26">
        <v>2</v>
      </c>
      <c r="D24" s="26" t="s">
        <v>256</v>
      </c>
      <c r="E24" s="26" t="s">
        <v>5</v>
      </c>
      <c r="F24" s="26">
        <v>29</v>
      </c>
      <c r="G24" s="26">
        <v>34</v>
      </c>
      <c r="H24" s="28">
        <v>2.8571428571428572</v>
      </c>
      <c r="I24" s="28">
        <v>0</v>
      </c>
      <c r="J24" s="28">
        <v>0</v>
      </c>
      <c r="K24" s="14">
        <f t="shared" si="0"/>
        <v>50.587834384051796</v>
      </c>
      <c r="L24" s="14">
        <v>40.78171618069937</v>
      </c>
    </row>
    <row r="25" spans="1:12" x14ac:dyDescent="0.3">
      <c r="A25" s="29" t="s">
        <v>196</v>
      </c>
      <c r="B25" s="26">
        <v>6208</v>
      </c>
      <c r="C25" s="26">
        <v>2</v>
      </c>
      <c r="D25" s="26" t="s">
        <v>256</v>
      </c>
      <c r="E25" s="26" t="s">
        <v>2</v>
      </c>
      <c r="F25" s="26">
        <v>21</v>
      </c>
      <c r="G25" s="26">
        <v>26</v>
      </c>
      <c r="H25" s="28">
        <v>21.212121212121211</v>
      </c>
      <c r="I25" s="28">
        <v>0</v>
      </c>
      <c r="J25" s="28">
        <v>0</v>
      </c>
      <c r="K25" s="14">
        <f t="shared" si="0"/>
        <v>64.218776622934058</v>
      </c>
      <c r="L25" s="14">
        <v>54.715430020534811</v>
      </c>
    </row>
    <row r="26" spans="1:12" x14ac:dyDescent="0.3">
      <c r="A26" s="29" t="s">
        <v>197</v>
      </c>
      <c r="B26" s="26">
        <v>6209</v>
      </c>
      <c r="C26" s="26">
        <v>2</v>
      </c>
      <c r="D26" s="26" t="s">
        <v>253</v>
      </c>
      <c r="E26" s="26" t="s">
        <v>5</v>
      </c>
      <c r="F26" s="26">
        <v>42</v>
      </c>
      <c r="G26" s="26">
        <v>46</v>
      </c>
      <c r="H26" s="28">
        <v>2.1276595744680851</v>
      </c>
      <c r="I26" s="28">
        <v>21.276595744680851</v>
      </c>
      <c r="J26" s="28">
        <v>17.391304347826086</v>
      </c>
      <c r="K26" s="14">
        <f t="shared" si="0"/>
        <v>28.437553245868116</v>
      </c>
      <c r="L26" s="14">
        <v>19.881145420946211</v>
      </c>
    </row>
    <row r="27" spans="1:12" x14ac:dyDescent="0.3">
      <c r="A27" s="29" t="s">
        <v>198</v>
      </c>
      <c r="B27" s="26">
        <v>6210</v>
      </c>
      <c r="C27" s="26">
        <v>2</v>
      </c>
      <c r="D27" s="26" t="s">
        <v>253</v>
      </c>
      <c r="E27" s="26" t="s">
        <v>2</v>
      </c>
      <c r="F27" s="26">
        <v>28</v>
      </c>
      <c r="G27" s="26">
        <v>33</v>
      </c>
      <c r="H27" s="28">
        <v>13.157894736842104</v>
      </c>
      <c r="I27" s="28">
        <v>0</v>
      </c>
      <c r="J27" s="28">
        <v>3.0303030303030303</v>
      </c>
      <c r="K27" s="14">
        <f t="shared" si="0"/>
        <v>52.291702163912078</v>
      </c>
      <c r="L27" s="14">
        <v>42.523430410678799</v>
      </c>
    </row>
    <row r="28" spans="1:12" x14ac:dyDescent="0.3">
      <c r="A28" s="29" t="s">
        <v>199</v>
      </c>
      <c r="B28" s="26">
        <v>6211</v>
      </c>
      <c r="C28" s="26">
        <v>2</v>
      </c>
      <c r="D28" s="26" t="s">
        <v>255</v>
      </c>
      <c r="E28" s="26" t="s">
        <v>2</v>
      </c>
      <c r="F28" s="26">
        <v>31</v>
      </c>
      <c r="G28" s="26">
        <v>38</v>
      </c>
      <c r="H28" s="28">
        <v>0</v>
      </c>
      <c r="I28" s="28">
        <v>0</v>
      </c>
      <c r="J28" s="28">
        <v>10.526315789473685</v>
      </c>
      <c r="K28" s="14">
        <f t="shared" si="0"/>
        <v>47.180098824331232</v>
      </c>
      <c r="L28" s="14">
        <v>33.814859260781645</v>
      </c>
    </row>
    <row r="29" spans="1:12" x14ac:dyDescent="0.3">
      <c r="A29" s="29" t="s">
        <v>200</v>
      </c>
      <c r="B29" s="26">
        <v>6212</v>
      </c>
      <c r="C29" s="26">
        <v>2</v>
      </c>
      <c r="D29" s="26" t="s">
        <v>255</v>
      </c>
      <c r="E29" s="26" t="s">
        <v>5</v>
      </c>
      <c r="F29" s="26">
        <v>22</v>
      </c>
      <c r="G29" s="26">
        <v>36</v>
      </c>
      <c r="H29" s="28">
        <v>10</v>
      </c>
      <c r="I29" s="28">
        <v>0</v>
      </c>
      <c r="J29" s="28">
        <v>19.444444444444443</v>
      </c>
      <c r="K29" s="14">
        <f t="shared" si="0"/>
        <v>62.514908843073776</v>
      </c>
      <c r="L29" s="14">
        <v>37.298287720740511</v>
      </c>
    </row>
    <row r="30" spans="1:12" x14ac:dyDescent="0.3">
      <c r="A30" s="29" t="s">
        <v>201</v>
      </c>
      <c r="B30" s="26">
        <v>6213</v>
      </c>
      <c r="C30" s="26">
        <v>2</v>
      </c>
      <c r="D30" s="26" t="s">
        <v>254</v>
      </c>
      <c r="E30" s="26" t="s">
        <v>2</v>
      </c>
      <c r="F30" s="26">
        <v>37</v>
      </c>
      <c r="G30" s="26">
        <v>39</v>
      </c>
      <c r="H30" s="28">
        <v>4.8780487804878048</v>
      </c>
      <c r="I30" s="28">
        <v>29.26829268292683</v>
      </c>
      <c r="J30" s="28">
        <v>20.512820512820515</v>
      </c>
      <c r="K30" s="14">
        <f t="shared" si="0"/>
        <v>36.956892145169533</v>
      </c>
      <c r="L30" s="14">
        <v>32.073145030802223</v>
      </c>
    </row>
    <row r="31" spans="1:12" x14ac:dyDescent="0.3">
      <c r="A31" s="29" t="s">
        <v>202</v>
      </c>
      <c r="B31" s="26">
        <v>6214</v>
      </c>
      <c r="C31" s="26">
        <v>2</v>
      </c>
      <c r="D31" s="26" t="s">
        <v>254</v>
      </c>
      <c r="E31" s="26" t="s">
        <v>5</v>
      </c>
      <c r="F31" s="26">
        <v>33</v>
      </c>
      <c r="G31" s="26">
        <v>37</v>
      </c>
      <c r="H31" s="28">
        <v>7.5</v>
      </c>
      <c r="I31" s="28">
        <v>7.5</v>
      </c>
      <c r="J31" s="28">
        <v>40.54054054054054</v>
      </c>
      <c r="K31" s="14">
        <f t="shared" si="0"/>
        <v>43.772363264610661</v>
      </c>
      <c r="L31" s="14">
        <v>35.556573490761082</v>
      </c>
    </row>
    <row r="32" spans="1:12" x14ac:dyDescent="0.3">
      <c r="A32" s="29" t="s">
        <v>203</v>
      </c>
      <c r="B32" s="26">
        <v>6215</v>
      </c>
      <c r="C32" s="26">
        <v>2</v>
      </c>
      <c r="D32" s="26" t="s">
        <v>250</v>
      </c>
      <c r="E32" s="26" t="s">
        <v>5</v>
      </c>
      <c r="F32" s="26">
        <v>36</v>
      </c>
      <c r="G32" s="26">
        <v>35</v>
      </c>
      <c r="H32" s="28">
        <v>0</v>
      </c>
      <c r="I32" s="28">
        <v>14.285714285714286</v>
      </c>
      <c r="J32" s="28">
        <v>25.714285714285715</v>
      </c>
      <c r="K32" s="14">
        <f t="shared" si="0"/>
        <v>38.660759925029815</v>
      </c>
      <c r="L32" s="14">
        <v>39.04000195071994</v>
      </c>
    </row>
    <row r="33" spans="1:12" x14ac:dyDescent="0.3">
      <c r="A33" s="29" t="s">
        <v>204</v>
      </c>
      <c r="B33" s="26">
        <v>6216</v>
      </c>
      <c r="C33" s="26">
        <v>2</v>
      </c>
      <c r="D33" s="26" t="s">
        <v>250</v>
      </c>
      <c r="E33" s="26" t="s">
        <v>2</v>
      </c>
      <c r="F33" s="26">
        <v>25</v>
      </c>
      <c r="G33" s="26">
        <v>26</v>
      </c>
      <c r="H33" s="28">
        <v>16.129032258064516</v>
      </c>
      <c r="I33" s="28">
        <v>3.225806451612903</v>
      </c>
      <c r="J33" s="28">
        <v>11.538461538461538</v>
      </c>
      <c r="K33" s="14">
        <f t="shared" si="0"/>
        <v>57.40330550349293</v>
      </c>
      <c r="L33" s="14">
        <v>54.715430020534811</v>
      </c>
    </row>
    <row r="34" spans="1:12" x14ac:dyDescent="0.3">
      <c r="A34" s="29" t="s">
        <v>205</v>
      </c>
      <c r="B34" s="26">
        <v>6301</v>
      </c>
      <c r="C34" s="26">
        <v>3</v>
      </c>
      <c r="D34" s="26" t="s">
        <v>256</v>
      </c>
      <c r="E34" s="26" t="s">
        <v>2</v>
      </c>
      <c r="F34" s="26">
        <v>39</v>
      </c>
      <c r="G34" s="26">
        <v>41</v>
      </c>
      <c r="H34" s="28">
        <v>2.3809523809523809</v>
      </c>
      <c r="I34" s="28">
        <v>11.904761904761905</v>
      </c>
      <c r="J34" s="28">
        <v>0</v>
      </c>
      <c r="K34" s="14">
        <f t="shared" si="0"/>
        <v>33.549156585448969</v>
      </c>
      <c r="L34" s="14">
        <v>28.589716570843365</v>
      </c>
    </row>
    <row r="35" spans="1:12" x14ac:dyDescent="0.3">
      <c r="A35" s="29" t="s">
        <v>206</v>
      </c>
      <c r="B35" s="26">
        <v>6302</v>
      </c>
      <c r="C35" s="26">
        <v>3</v>
      </c>
      <c r="D35" s="26" t="s">
        <v>256</v>
      </c>
      <c r="E35" s="26" t="s">
        <v>5</v>
      </c>
      <c r="F35" s="26">
        <v>42</v>
      </c>
      <c r="G35" s="26">
        <v>30</v>
      </c>
      <c r="H35" s="28">
        <v>9.0909090909090917</v>
      </c>
      <c r="I35" s="28">
        <v>0</v>
      </c>
      <c r="J35" s="28">
        <v>6.666666666666667</v>
      </c>
      <c r="K35" s="14">
        <f t="shared" si="0"/>
        <v>28.437553245868116</v>
      </c>
      <c r="L35" s="14">
        <v>47.748573100617094</v>
      </c>
    </row>
    <row r="36" spans="1:12" x14ac:dyDescent="0.3">
      <c r="A36" s="29" t="s">
        <v>207</v>
      </c>
      <c r="B36" s="26">
        <v>6303</v>
      </c>
      <c r="C36" s="26">
        <v>3</v>
      </c>
      <c r="D36" s="26" t="s">
        <v>253</v>
      </c>
      <c r="E36" s="26" t="s">
        <v>2</v>
      </c>
      <c r="F36" s="26">
        <v>23</v>
      </c>
      <c r="G36" s="26">
        <v>30</v>
      </c>
      <c r="H36" s="28">
        <v>3.225806451612903</v>
      </c>
      <c r="I36" s="28">
        <v>0</v>
      </c>
      <c r="J36" s="28">
        <v>13.333333333333334</v>
      </c>
      <c r="K36" s="14">
        <f t="shared" si="0"/>
        <v>60.811041063213494</v>
      </c>
      <c r="L36" s="14">
        <v>47.748573100617094</v>
      </c>
    </row>
    <row r="37" spans="1:12" x14ac:dyDescent="0.3">
      <c r="A37" s="29" t="s">
        <v>208</v>
      </c>
      <c r="B37" s="26">
        <v>6304</v>
      </c>
      <c r="C37" s="26">
        <v>3</v>
      </c>
      <c r="D37" s="26" t="s">
        <v>253</v>
      </c>
      <c r="E37" s="26" t="s">
        <v>5</v>
      </c>
      <c r="F37" s="26">
        <v>36</v>
      </c>
      <c r="G37" s="26">
        <v>41</v>
      </c>
      <c r="H37" s="28">
        <v>0</v>
      </c>
      <c r="I37" s="28">
        <v>0</v>
      </c>
      <c r="J37" s="28">
        <v>12.195121951219512</v>
      </c>
      <c r="K37" s="14">
        <f t="shared" si="0"/>
        <v>38.660759925029815</v>
      </c>
      <c r="L37" s="14">
        <v>28.589716570843365</v>
      </c>
    </row>
    <row r="38" spans="1:12" x14ac:dyDescent="0.3">
      <c r="A38" s="29" t="s">
        <v>209</v>
      </c>
      <c r="B38" s="26">
        <v>6305</v>
      </c>
      <c r="C38" s="26">
        <v>3</v>
      </c>
      <c r="D38" s="26" t="s">
        <v>250</v>
      </c>
      <c r="E38" s="26" t="s">
        <v>2</v>
      </c>
      <c r="F38" s="26">
        <v>33</v>
      </c>
      <c r="G38" s="26">
        <v>34</v>
      </c>
      <c r="H38" s="28">
        <v>2.8571428571428572</v>
      </c>
      <c r="I38" s="28">
        <v>14.285714285714286</v>
      </c>
      <c r="J38" s="28">
        <v>35.294117647058826</v>
      </c>
      <c r="K38" s="14">
        <f t="shared" si="0"/>
        <v>43.772363264610661</v>
      </c>
      <c r="L38" s="14">
        <v>40.78171618069937</v>
      </c>
    </row>
    <row r="39" spans="1:12" x14ac:dyDescent="0.3">
      <c r="A39" s="29" t="s">
        <v>210</v>
      </c>
      <c r="B39" s="26">
        <v>6306</v>
      </c>
      <c r="C39" s="26">
        <v>3</v>
      </c>
      <c r="D39" s="26" t="s">
        <v>250</v>
      </c>
      <c r="E39" s="26" t="s">
        <v>5</v>
      </c>
      <c r="F39" s="26">
        <v>33</v>
      </c>
      <c r="G39" s="26">
        <v>38</v>
      </c>
      <c r="H39" s="28">
        <v>0</v>
      </c>
      <c r="I39" s="28">
        <v>10.526315789473685</v>
      </c>
      <c r="J39" s="28">
        <v>15.789473684210526</v>
      </c>
      <c r="K39" s="14">
        <f t="shared" si="0"/>
        <v>43.772363264610661</v>
      </c>
      <c r="L39" s="14">
        <v>33.814859260781645</v>
      </c>
    </row>
    <row r="40" spans="1:12" x14ac:dyDescent="0.3">
      <c r="A40" s="29" t="s">
        <v>211</v>
      </c>
      <c r="B40" s="26">
        <v>6307</v>
      </c>
      <c r="C40" s="26">
        <v>3</v>
      </c>
      <c r="D40" s="26" t="s">
        <v>249</v>
      </c>
      <c r="E40" s="26" t="s">
        <v>2</v>
      </c>
      <c r="F40" s="26">
        <v>38</v>
      </c>
      <c r="G40" s="26">
        <v>34</v>
      </c>
      <c r="H40" s="28">
        <v>5.5555555555555554</v>
      </c>
      <c r="I40" s="28">
        <v>0</v>
      </c>
      <c r="J40" s="28">
        <v>2.9411764705882355</v>
      </c>
      <c r="K40" s="14">
        <f t="shared" si="0"/>
        <v>35.253024365309244</v>
      </c>
      <c r="L40" s="14">
        <v>40.78171618069937</v>
      </c>
    </row>
    <row r="41" spans="1:12" x14ac:dyDescent="0.3">
      <c r="A41" s="29" t="s">
        <v>212</v>
      </c>
      <c r="B41" s="26">
        <v>6308</v>
      </c>
      <c r="C41" s="26">
        <v>3</v>
      </c>
      <c r="D41" s="26" t="s">
        <v>249</v>
      </c>
      <c r="E41" s="26" t="s">
        <v>5</v>
      </c>
      <c r="F41" s="26">
        <v>39</v>
      </c>
      <c r="G41" s="26">
        <v>33</v>
      </c>
      <c r="H41" s="28">
        <v>8.3333333333333339</v>
      </c>
      <c r="I41" s="28">
        <v>2.7777777777777777</v>
      </c>
      <c r="J41" s="28">
        <v>21.212121212121211</v>
      </c>
      <c r="K41" s="14">
        <f t="shared" si="0"/>
        <v>33.549156585448969</v>
      </c>
      <c r="L41" s="14">
        <v>42.523430410678799</v>
      </c>
    </row>
    <row r="42" spans="1:12" x14ac:dyDescent="0.3">
      <c r="A42" s="29" t="s">
        <v>213</v>
      </c>
      <c r="B42" s="26">
        <v>6309</v>
      </c>
      <c r="C42" s="26">
        <v>3</v>
      </c>
      <c r="D42" s="26" t="s">
        <v>251</v>
      </c>
      <c r="E42" s="26" t="s">
        <v>5</v>
      </c>
      <c r="F42" s="26">
        <v>34</v>
      </c>
      <c r="G42" s="26">
        <v>29</v>
      </c>
      <c r="H42" s="28">
        <v>6.4516129032258061</v>
      </c>
      <c r="I42" s="28">
        <v>6.4516129032258061</v>
      </c>
      <c r="J42" s="28">
        <v>34.482758620689658</v>
      </c>
      <c r="K42" s="14">
        <f t="shared" si="0"/>
        <v>42.068495484750379</v>
      </c>
      <c r="L42" s="14">
        <v>49.490287330596523</v>
      </c>
    </row>
    <row r="43" spans="1:12" x14ac:dyDescent="0.3">
      <c r="A43" s="29" t="s">
        <v>214</v>
      </c>
      <c r="B43" s="26">
        <v>6310</v>
      </c>
      <c r="C43" s="26">
        <v>3</v>
      </c>
      <c r="D43" s="26" t="s">
        <v>251</v>
      </c>
      <c r="E43" s="26" t="s">
        <v>2</v>
      </c>
      <c r="F43" s="26">
        <v>29</v>
      </c>
      <c r="G43" s="26">
        <v>29</v>
      </c>
      <c r="H43" s="28">
        <v>3.3333333333333335</v>
      </c>
      <c r="I43" s="28">
        <v>16.666666666666668</v>
      </c>
      <c r="J43" s="28">
        <v>20.689655172413794</v>
      </c>
      <c r="K43" s="14">
        <f t="shared" si="0"/>
        <v>50.587834384051796</v>
      </c>
      <c r="L43" s="14">
        <v>49.490287330596523</v>
      </c>
    </row>
    <row r="44" spans="1:12" x14ac:dyDescent="0.3">
      <c r="A44" s="29" t="s">
        <v>215</v>
      </c>
      <c r="B44" s="26">
        <v>6311</v>
      </c>
      <c r="C44" s="26">
        <v>3</v>
      </c>
      <c r="D44" s="26" t="s">
        <v>255</v>
      </c>
      <c r="E44" s="26" t="s">
        <v>5</v>
      </c>
      <c r="F44" s="26">
        <v>33</v>
      </c>
      <c r="G44" s="26">
        <v>43</v>
      </c>
      <c r="H44" s="28">
        <v>0</v>
      </c>
      <c r="I44" s="28">
        <v>2.3255813953488373</v>
      </c>
      <c r="J44" s="28">
        <v>2.3255813953488373</v>
      </c>
      <c r="K44" s="14">
        <f t="shared" si="0"/>
        <v>43.772363264610661</v>
      </c>
      <c r="L44" s="14">
        <v>25.106288110884506</v>
      </c>
    </row>
    <row r="45" spans="1:12" x14ac:dyDescent="0.3">
      <c r="A45" s="29" t="s">
        <v>216</v>
      </c>
      <c r="B45" s="26">
        <v>6312</v>
      </c>
      <c r="C45" s="26">
        <v>3</v>
      </c>
      <c r="D45" s="26" t="s">
        <v>255</v>
      </c>
      <c r="E45" s="26" t="s">
        <v>2</v>
      </c>
      <c r="F45" s="26">
        <v>20</v>
      </c>
      <c r="G45" s="26">
        <v>32</v>
      </c>
      <c r="H45" s="28">
        <v>5.882352941176471</v>
      </c>
      <c r="I45" s="28">
        <v>0</v>
      </c>
      <c r="J45" s="28">
        <v>9.375</v>
      </c>
      <c r="K45" s="14">
        <f t="shared" si="0"/>
        <v>65.922644402794333</v>
      </c>
      <c r="L45" s="14">
        <v>44.265144640658235</v>
      </c>
    </row>
    <row r="46" spans="1:12" x14ac:dyDescent="0.3">
      <c r="A46" s="29" t="s">
        <v>217</v>
      </c>
      <c r="B46" s="26">
        <v>6313</v>
      </c>
      <c r="C46" s="26">
        <v>3</v>
      </c>
      <c r="D46" s="26" t="s">
        <v>254</v>
      </c>
      <c r="E46" s="26" t="s">
        <v>2</v>
      </c>
      <c r="F46" s="26">
        <v>37</v>
      </c>
      <c r="G46" s="26">
        <v>34</v>
      </c>
      <c r="H46" s="28">
        <v>5.5555555555555554</v>
      </c>
      <c r="I46" s="28">
        <v>13.888888888888889</v>
      </c>
      <c r="J46" s="28">
        <v>26.470588235294116</v>
      </c>
      <c r="K46" s="14">
        <f t="shared" si="0"/>
        <v>36.956892145169533</v>
      </c>
      <c r="L46" s="14">
        <v>40.78171618069937</v>
      </c>
    </row>
    <row r="47" spans="1:12" x14ac:dyDescent="0.3">
      <c r="A47" s="29" t="s">
        <v>218</v>
      </c>
      <c r="B47" s="26">
        <v>6314</v>
      </c>
      <c r="C47" s="26">
        <v>3</v>
      </c>
      <c r="D47" s="26" t="s">
        <v>254</v>
      </c>
      <c r="E47" s="26" t="s">
        <v>5</v>
      </c>
      <c r="F47" s="26">
        <v>44</v>
      </c>
      <c r="G47" s="26">
        <v>42</v>
      </c>
      <c r="H47" s="28">
        <v>4.5454545454545459</v>
      </c>
      <c r="I47" s="28">
        <v>4.5454545454545459</v>
      </c>
      <c r="J47" s="28">
        <v>35.714285714285715</v>
      </c>
      <c r="K47" s="14">
        <f t="shared" si="0"/>
        <v>25.029817686147553</v>
      </c>
      <c r="L47" s="14">
        <v>26.848002340863928</v>
      </c>
    </row>
    <row r="48" spans="1:12" x14ac:dyDescent="0.3">
      <c r="A48" s="29" t="s">
        <v>219</v>
      </c>
      <c r="B48" s="26">
        <v>6315</v>
      </c>
      <c r="C48" s="26">
        <v>3</v>
      </c>
      <c r="D48" s="26" t="s">
        <v>252</v>
      </c>
      <c r="E48" s="26" t="s">
        <v>2</v>
      </c>
      <c r="F48" s="26">
        <v>25</v>
      </c>
      <c r="G48" s="26">
        <v>33</v>
      </c>
      <c r="H48" s="28">
        <v>5.7142857142857144</v>
      </c>
      <c r="I48" s="28">
        <v>2.8571428571428572</v>
      </c>
      <c r="J48" s="28">
        <v>21.212121212121211</v>
      </c>
      <c r="K48" s="14">
        <f t="shared" si="0"/>
        <v>57.40330550349293</v>
      </c>
      <c r="L48" s="14">
        <v>42.523430410678799</v>
      </c>
    </row>
    <row r="49" spans="1:12" x14ac:dyDescent="0.3">
      <c r="A49" s="29" t="s">
        <v>220</v>
      </c>
      <c r="B49" s="26">
        <v>6316</v>
      </c>
      <c r="C49" s="26">
        <v>3</v>
      </c>
      <c r="D49" s="26" t="s">
        <v>252</v>
      </c>
      <c r="E49" s="26" t="s">
        <v>5</v>
      </c>
      <c r="F49" s="26">
        <v>29</v>
      </c>
      <c r="G49" s="26">
        <v>33</v>
      </c>
      <c r="H49" s="28">
        <v>10.810810810810811</v>
      </c>
      <c r="I49" s="28">
        <v>0</v>
      </c>
      <c r="J49" s="28">
        <v>12.121212121212121</v>
      </c>
      <c r="K49" s="14">
        <f t="shared" si="0"/>
        <v>50.587834384051796</v>
      </c>
      <c r="L49" s="14">
        <v>42.523430410678799</v>
      </c>
    </row>
    <row r="50" spans="1:12" x14ac:dyDescent="0.3">
      <c r="A50" s="29" t="s">
        <v>221</v>
      </c>
      <c r="B50" s="26">
        <v>6401</v>
      </c>
      <c r="C50" s="26">
        <v>4</v>
      </c>
      <c r="D50" s="26" t="s">
        <v>254</v>
      </c>
      <c r="E50" s="26" t="s">
        <v>2</v>
      </c>
      <c r="F50" s="26">
        <v>39</v>
      </c>
      <c r="G50" s="26">
        <v>37</v>
      </c>
      <c r="H50" s="28">
        <v>11.904761904761905</v>
      </c>
      <c r="I50" s="28">
        <v>19.047619047619047</v>
      </c>
      <c r="J50" s="28">
        <v>35.135135135135137</v>
      </c>
      <c r="K50" s="14">
        <f t="shared" si="0"/>
        <v>33.549156585448969</v>
      </c>
      <c r="L50" s="14">
        <v>35.556573490761082</v>
      </c>
    </row>
    <row r="51" spans="1:12" x14ac:dyDescent="0.3">
      <c r="A51" s="29" t="s">
        <v>222</v>
      </c>
      <c r="B51" s="26">
        <v>6402</v>
      </c>
      <c r="C51" s="26">
        <v>4</v>
      </c>
      <c r="D51" s="26" t="s">
        <v>254</v>
      </c>
      <c r="E51" s="26" t="s">
        <v>5</v>
      </c>
      <c r="F51" s="26">
        <v>35</v>
      </c>
      <c r="G51" s="26">
        <v>40</v>
      </c>
      <c r="H51" s="28">
        <v>6.9767441860465116</v>
      </c>
      <c r="I51" s="28">
        <v>16.279069767441861</v>
      </c>
      <c r="J51" s="28">
        <v>30</v>
      </c>
      <c r="K51" s="14">
        <f t="shared" si="0"/>
        <v>40.364627704890097</v>
      </c>
      <c r="L51" s="14">
        <v>30.331430800822787</v>
      </c>
    </row>
    <row r="52" spans="1:12" x14ac:dyDescent="0.3">
      <c r="A52" s="29" t="s">
        <v>223</v>
      </c>
      <c r="B52" s="26">
        <v>6403</v>
      </c>
      <c r="C52" s="26">
        <v>4</v>
      </c>
      <c r="D52" s="26" t="s">
        <v>255</v>
      </c>
      <c r="E52" s="26" t="s">
        <v>5</v>
      </c>
      <c r="F52" s="26">
        <v>35</v>
      </c>
      <c r="G52" s="26">
        <v>35</v>
      </c>
      <c r="H52" s="28">
        <v>2.7777777777777777</v>
      </c>
      <c r="I52" s="28">
        <v>2.7777777777777777</v>
      </c>
      <c r="J52" s="28">
        <v>2.8571428571428572</v>
      </c>
      <c r="K52" s="14">
        <f t="shared" si="0"/>
        <v>40.364627704890097</v>
      </c>
      <c r="L52" s="14">
        <v>39.04000195071994</v>
      </c>
    </row>
    <row r="53" spans="1:12" x14ac:dyDescent="0.3">
      <c r="A53" s="29" t="s">
        <v>224</v>
      </c>
      <c r="B53" s="26">
        <v>6404</v>
      </c>
      <c r="C53" s="26">
        <v>4</v>
      </c>
      <c r="D53" s="26" t="s">
        <v>255</v>
      </c>
      <c r="E53" s="26" t="s">
        <v>2</v>
      </c>
      <c r="F53" s="26">
        <v>34</v>
      </c>
      <c r="G53" s="26">
        <v>35</v>
      </c>
      <c r="H53" s="28">
        <v>2.7777777777777777</v>
      </c>
      <c r="I53" s="28">
        <v>0</v>
      </c>
      <c r="J53" s="28">
        <v>8.5714285714285712</v>
      </c>
      <c r="K53" s="14">
        <f t="shared" si="0"/>
        <v>42.068495484750379</v>
      </c>
      <c r="L53" s="14">
        <v>39.04000195071994</v>
      </c>
    </row>
    <row r="54" spans="1:12" x14ac:dyDescent="0.3">
      <c r="A54" s="29" t="s">
        <v>225</v>
      </c>
      <c r="B54" s="26">
        <v>6405</v>
      </c>
      <c r="C54" s="26">
        <v>4</v>
      </c>
      <c r="D54" s="26" t="s">
        <v>250</v>
      </c>
      <c r="E54" s="26" t="s">
        <v>2</v>
      </c>
      <c r="F54" s="26">
        <v>33</v>
      </c>
      <c r="G54" s="26">
        <v>40</v>
      </c>
      <c r="H54" s="28">
        <v>2.4390243902439024</v>
      </c>
      <c r="I54" s="28">
        <v>17.073170731707318</v>
      </c>
      <c r="J54" s="28">
        <v>12.5</v>
      </c>
      <c r="K54" s="14">
        <f t="shared" si="0"/>
        <v>43.772363264610661</v>
      </c>
      <c r="L54" s="14">
        <v>30.331430800822787</v>
      </c>
    </row>
    <row r="55" spans="1:12" x14ac:dyDescent="0.3">
      <c r="A55" s="29" t="s">
        <v>226</v>
      </c>
      <c r="B55" s="26">
        <v>6406</v>
      </c>
      <c r="C55" s="26">
        <v>4</v>
      </c>
      <c r="D55" s="26" t="s">
        <v>250</v>
      </c>
      <c r="E55" s="26" t="s">
        <v>5</v>
      </c>
      <c r="F55" s="26">
        <v>38</v>
      </c>
      <c r="G55" s="26">
        <v>39</v>
      </c>
      <c r="H55" s="28">
        <v>0</v>
      </c>
      <c r="I55" s="28">
        <v>7.6923076923076925</v>
      </c>
      <c r="J55" s="28">
        <v>20.512820512820515</v>
      </c>
      <c r="K55" s="14">
        <f t="shared" si="0"/>
        <v>35.253024365309244</v>
      </c>
      <c r="L55" s="14">
        <v>32.073145030802223</v>
      </c>
    </row>
    <row r="56" spans="1:12" x14ac:dyDescent="0.3">
      <c r="A56" s="29" t="s">
        <v>227</v>
      </c>
      <c r="B56" s="26">
        <v>6407</v>
      </c>
      <c r="C56" s="26">
        <v>4</v>
      </c>
      <c r="D56" s="26" t="s">
        <v>252</v>
      </c>
      <c r="E56" s="26" t="s">
        <v>5</v>
      </c>
      <c r="F56" s="26">
        <v>21</v>
      </c>
      <c r="G56" s="26">
        <v>22</v>
      </c>
      <c r="H56" s="28">
        <v>12</v>
      </c>
      <c r="I56" s="28">
        <v>0</v>
      </c>
      <c r="J56" s="28">
        <v>4.5454545454545459</v>
      </c>
      <c r="K56" s="14">
        <f t="shared" si="0"/>
        <v>64.218776622934058</v>
      </c>
      <c r="L56" s="14">
        <v>61.682286940452535</v>
      </c>
    </row>
    <row r="57" spans="1:12" x14ac:dyDescent="0.3">
      <c r="A57" s="29" t="s">
        <v>228</v>
      </c>
      <c r="B57" s="26">
        <v>6408</v>
      </c>
      <c r="C57" s="26">
        <v>4</v>
      </c>
      <c r="D57" s="26" t="s">
        <v>252</v>
      </c>
      <c r="E57" s="26" t="s">
        <v>2</v>
      </c>
      <c r="F57" s="26">
        <v>23</v>
      </c>
      <c r="G57" s="26">
        <v>28</v>
      </c>
      <c r="H57" s="28">
        <v>17.647058823529413</v>
      </c>
      <c r="I57" s="28">
        <v>2.9411764705882355</v>
      </c>
      <c r="J57" s="28">
        <v>35.714285714285715</v>
      </c>
      <c r="K57" s="14">
        <f t="shared" si="0"/>
        <v>60.811041063213494</v>
      </c>
      <c r="L57" s="14">
        <v>51.232001560575952</v>
      </c>
    </row>
    <row r="58" spans="1:12" x14ac:dyDescent="0.3">
      <c r="A58" s="29" t="s">
        <v>229</v>
      </c>
      <c r="B58" s="26">
        <v>6409</v>
      </c>
      <c r="C58" s="26">
        <v>4</v>
      </c>
      <c r="D58" s="26" t="s">
        <v>249</v>
      </c>
      <c r="E58" s="26" t="s">
        <v>2</v>
      </c>
      <c r="F58" s="26">
        <v>48</v>
      </c>
      <c r="G58" s="26">
        <v>42</v>
      </c>
      <c r="H58" s="28">
        <v>8.695652173913043</v>
      </c>
      <c r="I58" s="28">
        <v>15.217391304347826</v>
      </c>
      <c r="J58" s="28">
        <v>16.666666666666668</v>
      </c>
      <c r="K58" s="14">
        <f t="shared" si="0"/>
        <v>18.214346566706425</v>
      </c>
      <c r="L58" s="14">
        <v>26.848002340863928</v>
      </c>
    </row>
    <row r="59" spans="1:12" x14ac:dyDescent="0.3">
      <c r="A59" s="29" t="s">
        <v>230</v>
      </c>
      <c r="B59" s="26">
        <v>6410</v>
      </c>
      <c r="C59" s="26">
        <v>4</v>
      </c>
      <c r="D59" s="26" t="s">
        <v>249</v>
      </c>
      <c r="E59" s="26" t="s">
        <v>5</v>
      </c>
      <c r="F59" s="26">
        <v>43</v>
      </c>
      <c r="G59" s="26">
        <v>45</v>
      </c>
      <c r="H59" s="28">
        <v>4.2553191489361701</v>
      </c>
      <c r="I59" s="28">
        <v>4.2553191489361701</v>
      </c>
      <c r="J59" s="28">
        <v>20</v>
      </c>
      <c r="K59" s="14">
        <f t="shared" si="0"/>
        <v>26.733685466007842</v>
      </c>
      <c r="L59" s="14">
        <v>21.622859650925633</v>
      </c>
    </row>
    <row r="60" spans="1:12" x14ac:dyDescent="0.3">
      <c r="A60" s="29" t="s">
        <v>231</v>
      </c>
      <c r="B60" s="26">
        <v>6411</v>
      </c>
      <c r="C60" s="26">
        <v>4</v>
      </c>
      <c r="D60" s="26" t="s">
        <v>251</v>
      </c>
      <c r="E60" s="26" t="s">
        <v>5</v>
      </c>
      <c r="F60" s="26">
        <v>34</v>
      </c>
      <c r="G60" s="26">
        <v>39</v>
      </c>
      <c r="H60" s="28">
        <v>2.5</v>
      </c>
      <c r="I60" s="28">
        <v>7.5</v>
      </c>
      <c r="J60" s="28">
        <v>43.589743589743591</v>
      </c>
      <c r="K60" s="14">
        <f t="shared" si="0"/>
        <v>42.068495484750379</v>
      </c>
      <c r="L60" s="14">
        <v>32.073145030802223</v>
      </c>
    </row>
    <row r="61" spans="1:12" x14ac:dyDescent="0.3">
      <c r="A61" s="29" t="s">
        <v>232</v>
      </c>
      <c r="B61" s="26">
        <v>6412</v>
      </c>
      <c r="C61" s="26">
        <v>4</v>
      </c>
      <c r="D61" s="26" t="s">
        <v>251</v>
      </c>
      <c r="E61" s="26" t="s">
        <v>2</v>
      </c>
      <c r="F61" s="26">
        <v>39</v>
      </c>
      <c r="G61" s="26">
        <v>42</v>
      </c>
      <c r="H61" s="28">
        <v>4.5454545454545459</v>
      </c>
      <c r="I61" s="28">
        <v>18.181818181818183</v>
      </c>
      <c r="J61" s="28">
        <v>14.285714285714286</v>
      </c>
      <c r="K61" s="14">
        <f t="shared" si="0"/>
        <v>33.549156585448969</v>
      </c>
      <c r="L61" s="14">
        <v>26.848002340863928</v>
      </c>
    </row>
    <row r="62" spans="1:12" x14ac:dyDescent="0.3">
      <c r="A62" s="29" t="s">
        <v>233</v>
      </c>
      <c r="B62" s="26">
        <v>6413</v>
      </c>
      <c r="C62" s="26">
        <v>4</v>
      </c>
      <c r="D62" s="26" t="s">
        <v>256</v>
      </c>
      <c r="E62" s="26" t="s">
        <v>2</v>
      </c>
      <c r="F62" s="26">
        <v>33</v>
      </c>
      <c r="G62" s="26">
        <v>36</v>
      </c>
      <c r="H62" s="28">
        <v>5.2631578947368425</v>
      </c>
      <c r="I62" s="28">
        <v>13.157894736842104</v>
      </c>
      <c r="J62" s="28">
        <v>0</v>
      </c>
      <c r="K62" s="14">
        <f t="shared" si="0"/>
        <v>43.772363264610661</v>
      </c>
      <c r="L62" s="14">
        <v>37.298287720740511</v>
      </c>
    </row>
    <row r="63" spans="1:12" x14ac:dyDescent="0.3">
      <c r="A63" s="29" t="s">
        <v>234</v>
      </c>
      <c r="B63" s="26">
        <v>6414</v>
      </c>
      <c r="C63" s="26">
        <v>4</v>
      </c>
      <c r="D63" s="26" t="s">
        <v>256</v>
      </c>
      <c r="E63" s="26" t="s">
        <v>5</v>
      </c>
      <c r="F63" s="26">
        <v>32</v>
      </c>
      <c r="G63" s="26">
        <v>46</v>
      </c>
      <c r="H63" s="28">
        <v>0</v>
      </c>
      <c r="I63" s="28">
        <v>6.5217391304347823</v>
      </c>
      <c r="J63" s="28">
        <v>4.3478260869565215</v>
      </c>
      <c r="K63" s="14">
        <f t="shared" si="0"/>
        <v>45.47623104447095</v>
      </c>
      <c r="L63" s="14">
        <v>19.881145420946211</v>
      </c>
    </row>
    <row r="64" spans="1:12" x14ac:dyDescent="0.3">
      <c r="A64" s="29" t="s">
        <v>235</v>
      </c>
      <c r="B64" s="26">
        <v>6415</v>
      </c>
      <c r="C64" s="26">
        <v>4</v>
      </c>
      <c r="D64" s="26" t="s">
        <v>253</v>
      </c>
      <c r="E64" s="26" t="s">
        <v>5</v>
      </c>
      <c r="F64" s="26">
        <v>36</v>
      </c>
      <c r="G64" s="26">
        <v>42</v>
      </c>
      <c r="H64" s="28">
        <v>2.3255813953488373</v>
      </c>
      <c r="I64" s="28">
        <v>4.6511627906976747</v>
      </c>
      <c r="J64" s="28">
        <v>16.666666666666668</v>
      </c>
      <c r="K64" s="14">
        <f t="shared" si="0"/>
        <v>38.660759925029815</v>
      </c>
      <c r="L64" s="14">
        <v>26.848002340863928</v>
      </c>
    </row>
    <row r="65" spans="1:12" x14ac:dyDescent="0.3">
      <c r="A65" s="29" t="s">
        <v>236</v>
      </c>
      <c r="B65" s="26">
        <v>6416</v>
      </c>
      <c r="C65" s="26">
        <v>4</v>
      </c>
      <c r="D65" s="26" t="s">
        <v>253</v>
      </c>
      <c r="E65" s="26" t="s">
        <v>2</v>
      </c>
      <c r="F65" s="26">
        <v>30</v>
      </c>
      <c r="G65" s="26">
        <v>33</v>
      </c>
      <c r="H65" s="28">
        <v>0</v>
      </c>
      <c r="I65" s="28">
        <v>0</v>
      </c>
      <c r="J65" s="28">
        <v>9.0909090909090917</v>
      </c>
      <c r="K65" s="14">
        <f t="shared" si="0"/>
        <v>48.883966604191514</v>
      </c>
      <c r="L65" s="14">
        <v>42.523430410678799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</vt:lpstr>
      <vt:lpstr>stand and Disease rating1</vt:lpstr>
      <vt:lpstr>Disease rating 2</vt:lpstr>
      <vt:lpstr>Datos para analizar</vt:lpstr>
      <vt:lpstr>Datos para analizar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Pablo Granda</cp:lastModifiedBy>
  <cp:lastPrinted>2017-05-24T20:39:33Z</cp:lastPrinted>
  <dcterms:created xsi:type="dcterms:W3CDTF">2017-04-10T19:34:08Z</dcterms:created>
  <dcterms:modified xsi:type="dcterms:W3CDTF">2018-06-12T13:40:17Z</dcterms:modified>
</cp:coreProperties>
</file>