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34" windowHeight="10525" activeTab="1"/>
  </bookViews>
  <sheets>
    <sheet name="AUX1" sheetId="1" r:id="rId1"/>
    <sheet name="AUX3" sheetId="2" r:id="rId2"/>
    <sheet name="AUX2" sheetId="3" r:id="rId3"/>
    <sheet name="AUX4" sheetId="4" r:id="rId4"/>
    <sheet name="COTIZACIONES" sheetId="5" r:id="rId5"/>
  </sheets>
  <calcPr calcId="144525"/>
</workbook>
</file>

<file path=xl/sharedStrings.xml><?xml version="1.0" encoding="utf-8"?>
<sst xmlns="http://schemas.openxmlformats.org/spreadsheetml/2006/main" count="419" uniqueCount="72">
  <si>
    <t>ORIGEN</t>
  </si>
  <si>
    <t>DESTINO</t>
  </si>
  <si>
    <t>PRECIO S/SPREAD</t>
  </si>
  <si>
    <t>BTC</t>
  </si>
  <si>
    <t>USD</t>
  </si>
  <si>
    <t>1/BitcoinBO</t>
  </si>
  <si>
    <t>[BTC/USD]</t>
  </si>
  <si>
    <t>BitcoinBO</t>
  </si>
  <si>
    <t>[USD/BTC]</t>
  </si>
  <si>
    <t>ARS</t>
  </si>
  <si>
    <t>1/CCL_MEP_COMPRA</t>
  </si>
  <si>
    <t>[USD/ARS]</t>
  </si>
  <si>
    <t>CCL_MEP_COMPRA</t>
  </si>
  <si>
    <t>[ARS/USD]</t>
  </si>
  <si>
    <t>PEN</t>
  </si>
  <si>
    <t>1/COTIZACION_SOL_PERUANO</t>
  </si>
  <si>
    <t>[USD/PEN]</t>
  </si>
  <si>
    <t xml:space="preserve">PEN </t>
  </si>
  <si>
    <t>COTIZACION_SOL_PERUANO</t>
  </si>
  <si>
    <t>[PEN/USD]</t>
  </si>
  <si>
    <t>[BTC/USD]*[USD/ARS]</t>
  </si>
  <si>
    <t>[BTC/ARS]</t>
  </si>
  <si>
    <t>[USD/BTC]*[ARS/USD]</t>
  </si>
  <si>
    <t>[ARS/BTC]</t>
  </si>
  <si>
    <t>[BTC/USD]*[USD/PEN]</t>
  </si>
  <si>
    <t>[BTC/PEN]</t>
  </si>
  <si>
    <t>[PEN/USD]*[USD/BTC]</t>
  </si>
  <si>
    <t>[PEN/BTC]</t>
  </si>
  <si>
    <t>[ARS/USD]*[USD/PEN]</t>
  </si>
  <si>
    <t>[ARS/PEN]</t>
  </si>
  <si>
    <t>[PEN/USD]*[USD/ARS]</t>
  </si>
  <si>
    <t>[PEN/ARS]</t>
  </si>
  <si>
    <t>PRECIO S/SPREAD FORMULA</t>
  </si>
  <si>
    <t>PRECIO S/SPREAD VALOR</t>
  </si>
  <si>
    <t>UNIDAD</t>
  </si>
  <si>
    <t>MONTO FORMULAS</t>
  </si>
  <si>
    <t>CANTIDAD FORMULAS</t>
  </si>
  <si>
    <t>MONTO VALORES</t>
  </si>
  <si>
    <t>CANTIDAD VALORES</t>
  </si>
  <si>
    <t>[BTC] =  [USD]*[BTC/USD]</t>
  </si>
  <si>
    <t>[USD]</t>
  </si>
  <si>
    <t>[BTC]</t>
  </si>
  <si>
    <t>[BTC] = [USD]/[USD/BTC]</t>
  </si>
  <si>
    <t>[USD] = [ARS]*[USD/ARS]</t>
  </si>
  <si>
    <t>[ARS]</t>
  </si>
  <si>
    <t>[USD] = [ARS]/[ARS/USD]</t>
  </si>
  <si>
    <t>[USD] = [PEN]*[USD/PEN]</t>
  </si>
  <si>
    <t>[PEN]</t>
  </si>
  <si>
    <t>[USD] = [PEN]/[PEN/USD]</t>
  </si>
  <si>
    <t>1/(BitcoinBO*CCL_MEP_COMPRA)</t>
  </si>
  <si>
    <t>[BTC] = [ARS]*[BTC/ARS]</t>
  </si>
  <si>
    <t>BitcoinBO*CCL_MEP_COMPRA</t>
  </si>
  <si>
    <t>[BTC] = [ARS]/[ARS/BTC]</t>
  </si>
  <si>
    <t>1/(BitcoinBO*COTIZACION_SOL_PERUANO)</t>
  </si>
  <si>
    <t>[BTC] = [PEN]*[BTC/PEN]</t>
  </si>
  <si>
    <t>BitcoinBO*COTIZACION_SOL_PERUANO</t>
  </si>
  <si>
    <t>[BTC] = [PEN]/[PEN/BTC]</t>
  </si>
  <si>
    <t>CCL_MEP_COMPRA/COTIZACION_SOL_PERUANO</t>
  </si>
  <si>
    <t xml:space="preserve">[ARS] = [PEN]*[ARS/PEN]  </t>
  </si>
  <si>
    <t>COTIZACION_SOL_PERUANO/CCL_MEP_COMPRA</t>
  </si>
  <si>
    <t>[ARS] = [PEN]/[PEN/ARS]</t>
  </si>
  <si>
    <t>COTIZACION_SOL_PERUANO*BitcoinBO</t>
  </si>
  <si>
    <t>PRECIO_SS FORMULA</t>
  </si>
  <si>
    <t>PRECIO_SS</t>
  </si>
  <si>
    <t>M</t>
  </si>
  <si>
    <t>C</t>
  </si>
  <si>
    <t>C * PRECIO_SS</t>
  </si>
  <si>
    <t>M / PRECIO_SS</t>
  </si>
  <si>
    <t>CASOS:
1) Se modifica el precio sin spread =&gt; se recalcula la cantidad manteniendo constante el monto segun la formula [C]= [M]/[PRECIO_SS]</t>
  </si>
  <si>
    <t>C * PRECIO_CS</t>
  </si>
  <si>
    <t>M / PRECIO_CS</t>
  </si>
  <si>
    <t>CASOS:
1) [ Se modifica el precio sin spread || spread ] =&gt; se recalcula la cantidad manteniendo constante el monto segun la formula [C]= [M]/[PRECIO_SS]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</si>
</sst>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0.00000000"/>
    <numFmt numFmtId="178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599993896298105"/>
        <bgColor theme="7" tint="0.599993896298105"/>
      </patternFill>
    </fill>
    <fill>
      <patternFill patternType="solid">
        <fgColor rgb="FFFFFF00"/>
        <bgColor theme="7" tint="0.799981688894314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FFFF00"/>
        <bgColor theme="7" tint="0.599993896298105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theme="7" tint="0.399975585192419"/>
      </left>
      <right style="thin">
        <color theme="7" tint="0.399975585192419"/>
      </right>
      <top style="thin">
        <color theme="7" tint="0.399975585192419"/>
      </top>
      <bottom style="thin">
        <color theme="7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0" borderId="4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2" borderId="1" xfId="0" applyFont="1" applyFill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177" fontId="1" fillId="4" borderId="1" xfId="0" applyNumberFormat="1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177" fontId="0" fillId="2" borderId="1" xfId="0" applyNumberFormat="1" applyFont="1" applyFill="1" applyBorder="1">
      <alignment vertical="center"/>
    </xf>
    <xf numFmtId="177" fontId="0" fillId="4" borderId="1" xfId="0" applyNumberFormat="1" applyFont="1" applyFill="1" applyBorder="1">
      <alignment vertical="center"/>
    </xf>
    <xf numFmtId="0" fontId="2" fillId="3" borderId="1" xfId="0" applyFont="1" applyFill="1" applyBorder="1">
      <alignment vertical="center"/>
    </xf>
    <xf numFmtId="177" fontId="1" fillId="2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3" fillId="6" borderId="0" xfId="26" applyAlignment="1">
      <alignment horizontal="left" vertical="center" wrapText="1"/>
    </xf>
    <xf numFmtId="0" fontId="3" fillId="6" borderId="0" xfId="26" applyAlignment="1">
      <alignment horizontal="left"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zoomScale="115" zoomScaleNormal="115" workbookViewId="0">
      <selection activeCell="A20" sqref="A20"/>
    </sheetView>
  </sheetViews>
  <sheetFormatPr defaultColWidth="8.88135593220339" defaultRowHeight="15.05" outlineLevelCol="4"/>
  <cols>
    <col min="3" max="3" width="27.0338983050847" customWidth="1"/>
    <col min="4" max="4" width="12.5508474576271"/>
  </cols>
  <sheetData>
    <row r="1" spans="1:3">
      <c r="A1" t="s">
        <v>0</v>
      </c>
      <c r="B1" t="s">
        <v>1</v>
      </c>
      <c r="C1" t="s">
        <v>2</v>
      </c>
    </row>
    <row r="2" spans="1:5">
      <c r="A2" t="s">
        <v>3</v>
      </c>
      <c r="B2" t="s">
        <v>4</v>
      </c>
      <c r="C2" t="s">
        <v>5</v>
      </c>
      <c r="D2">
        <f>1/D3</f>
        <v>0.000185185185185185</v>
      </c>
      <c r="E2" t="s">
        <v>6</v>
      </c>
    </row>
    <row r="3" spans="1:5">
      <c r="A3" t="s">
        <v>4</v>
      </c>
      <c r="B3" t="s">
        <v>3</v>
      </c>
      <c r="C3" t="s">
        <v>7</v>
      </c>
      <c r="D3">
        <v>5400</v>
      </c>
      <c r="E3" t="s">
        <v>8</v>
      </c>
    </row>
    <row r="5" spans="1:5">
      <c r="A5" t="s">
        <v>4</v>
      </c>
      <c r="B5" t="s">
        <v>9</v>
      </c>
      <c r="C5" t="s">
        <v>10</v>
      </c>
      <c r="D5">
        <f>1/D6</f>
        <v>0.0111681929863748</v>
      </c>
      <c r="E5" t="s">
        <v>11</v>
      </c>
    </row>
    <row r="6" spans="1:5">
      <c r="A6" t="s">
        <v>9</v>
      </c>
      <c r="B6" t="s">
        <v>4</v>
      </c>
      <c r="C6" t="s">
        <v>12</v>
      </c>
      <c r="D6">
        <v>89.54</v>
      </c>
      <c r="E6" t="s">
        <v>13</v>
      </c>
    </row>
    <row r="8" spans="1:5">
      <c r="A8" t="s">
        <v>4</v>
      </c>
      <c r="B8" t="s">
        <v>14</v>
      </c>
      <c r="C8" t="s">
        <v>15</v>
      </c>
      <c r="D8">
        <f>1/D9</f>
        <v>0.280017921146953</v>
      </c>
      <c r="E8" t="s">
        <v>16</v>
      </c>
    </row>
    <row r="9" spans="1:5">
      <c r="A9" t="s">
        <v>17</v>
      </c>
      <c r="B9" t="s">
        <v>4</v>
      </c>
      <c r="C9" t="s">
        <v>18</v>
      </c>
      <c r="D9">
        <v>3.5712</v>
      </c>
      <c r="E9" t="s">
        <v>19</v>
      </c>
    </row>
    <row r="11" spans="1:5">
      <c r="A11" t="s">
        <v>3</v>
      </c>
      <c r="B11" t="s">
        <v>9</v>
      </c>
      <c r="C11" t="s">
        <v>20</v>
      </c>
      <c r="E11" t="s">
        <v>21</v>
      </c>
    </row>
    <row r="12" spans="1:5">
      <c r="A12" t="s">
        <v>9</v>
      </c>
      <c r="B12" t="s">
        <v>3</v>
      </c>
      <c r="C12" t="s">
        <v>22</v>
      </c>
      <c r="E12" t="s">
        <v>23</v>
      </c>
    </row>
    <row r="14" spans="1:5">
      <c r="A14" t="s">
        <v>3</v>
      </c>
      <c r="B14" t="s">
        <v>14</v>
      </c>
      <c r="C14" t="s">
        <v>24</v>
      </c>
      <c r="E14" t="s">
        <v>25</v>
      </c>
    </row>
    <row r="15" spans="1:5">
      <c r="A15" t="s">
        <v>14</v>
      </c>
      <c r="B15" t="s">
        <v>3</v>
      </c>
      <c r="C15" t="s">
        <v>26</v>
      </c>
      <c r="E15" t="s">
        <v>27</v>
      </c>
    </row>
    <row r="17" spans="1:5">
      <c r="A17" t="s">
        <v>9</v>
      </c>
      <c r="B17" t="s">
        <v>14</v>
      </c>
      <c r="C17" t="s">
        <v>28</v>
      </c>
      <c r="E17" t="s">
        <v>29</v>
      </c>
    </row>
    <row r="18" spans="1:5">
      <c r="A18" t="s">
        <v>14</v>
      </c>
      <c r="B18" t="s">
        <v>9</v>
      </c>
      <c r="C18" t="s">
        <v>30</v>
      </c>
      <c r="E18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tabSelected="1" zoomScale="85" zoomScaleNormal="85" workbookViewId="0">
      <selection activeCell="N17" sqref="N17"/>
    </sheetView>
  </sheetViews>
  <sheetFormatPr defaultColWidth="8.88135593220339" defaultRowHeight="15.05"/>
  <cols>
    <col min="1" max="1" width="7.32203389830508" customWidth="1"/>
    <col min="3" max="3" width="37.9067796610169" customWidth="1"/>
    <col min="4" max="4" width="21.8728813559322" style="2" customWidth="1"/>
    <col min="5" max="5" width="9.54237288135593" customWidth="1"/>
    <col min="6" max="6" width="2.41525423728814" customWidth="1"/>
    <col min="7" max="7" width="22.0932203389831" customWidth="1"/>
    <col min="8" max="8" width="21.8474576271186" customWidth="1"/>
    <col min="9" max="9" width="16.4322033898305" style="2" customWidth="1"/>
    <col min="10" max="10" width="5.10169491525424" customWidth="1"/>
    <col min="11" max="11" width="17.5338983050847" style="2" customWidth="1"/>
    <col min="12" max="12" width="5.20338983050847" customWidth="1"/>
  </cols>
  <sheetData>
    <row r="1" spans="1:11">
      <c r="A1" t="s">
        <v>0</v>
      </c>
      <c r="B1" t="s">
        <v>1</v>
      </c>
      <c r="C1" t="s">
        <v>32</v>
      </c>
      <c r="D1" s="2" t="s">
        <v>33</v>
      </c>
      <c r="E1" t="s">
        <v>34</v>
      </c>
      <c r="G1" t="s">
        <v>35</v>
      </c>
      <c r="H1" t="s">
        <v>36</v>
      </c>
      <c r="I1" s="2" t="s">
        <v>37</v>
      </c>
      <c r="K1" s="2" t="s">
        <v>38</v>
      </c>
    </row>
    <row r="2" spans="1:12">
      <c r="A2" t="s">
        <v>3</v>
      </c>
      <c r="B2" t="s">
        <v>4</v>
      </c>
      <c r="C2" t="s">
        <v>5</v>
      </c>
      <c r="D2" s="2">
        <f>1/D3</f>
        <v>0.000185185185185185</v>
      </c>
      <c r="E2" t="s">
        <v>6</v>
      </c>
      <c r="G2" t="s">
        <v>39</v>
      </c>
      <c r="H2" t="s">
        <v>40</v>
      </c>
      <c r="I2" s="2">
        <f>D2*K2</f>
        <v>0.999999999999999</v>
      </c>
      <c r="J2" t="s">
        <v>41</v>
      </c>
      <c r="K2" s="2">
        <v>5400</v>
      </c>
      <c r="L2" t="s">
        <v>40</v>
      </c>
    </row>
    <row r="3" spans="1:12">
      <c r="A3" t="s">
        <v>4</v>
      </c>
      <c r="B3" t="s">
        <v>3</v>
      </c>
      <c r="C3" t="s">
        <v>7</v>
      </c>
      <c r="D3" s="2">
        <v>5400</v>
      </c>
      <c r="E3" t="s">
        <v>8</v>
      </c>
      <c r="G3" t="s">
        <v>40</v>
      </c>
      <c r="H3" t="s">
        <v>42</v>
      </c>
      <c r="I3" s="2">
        <v>5400</v>
      </c>
      <c r="J3" t="s">
        <v>40</v>
      </c>
      <c r="K3" s="2">
        <f>I3/D3</f>
        <v>1</v>
      </c>
      <c r="L3" t="s">
        <v>41</v>
      </c>
    </row>
    <row r="5" spans="1:12">
      <c r="A5" t="s">
        <v>4</v>
      </c>
      <c r="B5" t="s">
        <v>9</v>
      </c>
      <c r="C5" t="s">
        <v>10</v>
      </c>
      <c r="D5" s="2">
        <f>1/D6</f>
        <v>0.0111681929863748</v>
      </c>
      <c r="E5" t="s">
        <v>11</v>
      </c>
      <c r="G5" t="s">
        <v>43</v>
      </c>
      <c r="H5" t="s">
        <v>44</v>
      </c>
      <c r="I5" s="2">
        <f>K5*D5</f>
        <v>1</v>
      </c>
      <c r="J5" t="s">
        <v>40</v>
      </c>
      <c r="K5" s="2">
        <v>89.54</v>
      </c>
      <c r="L5" t="s">
        <v>44</v>
      </c>
    </row>
    <row r="6" spans="1:12">
      <c r="A6" t="s">
        <v>9</v>
      </c>
      <c r="B6" t="s">
        <v>4</v>
      </c>
      <c r="C6" t="s">
        <v>12</v>
      </c>
      <c r="D6" s="2">
        <v>89.54</v>
      </c>
      <c r="E6" t="s">
        <v>13</v>
      </c>
      <c r="G6" t="s">
        <v>44</v>
      </c>
      <c r="H6" t="s">
        <v>45</v>
      </c>
      <c r="I6" s="2">
        <v>89.54</v>
      </c>
      <c r="J6" t="s">
        <v>44</v>
      </c>
      <c r="K6" s="2">
        <f>I6/D6</f>
        <v>1</v>
      </c>
      <c r="L6" t="s">
        <v>40</v>
      </c>
    </row>
    <row r="8" spans="1:12">
      <c r="A8" t="s">
        <v>4</v>
      </c>
      <c r="B8" t="s">
        <v>14</v>
      </c>
      <c r="C8" t="s">
        <v>15</v>
      </c>
      <c r="D8" s="2">
        <f>1/D9</f>
        <v>0.280017921146953</v>
      </c>
      <c r="E8" t="s">
        <v>16</v>
      </c>
      <c r="G8" t="s">
        <v>46</v>
      </c>
      <c r="H8" t="s">
        <v>47</v>
      </c>
      <c r="I8" s="2">
        <f>K8*D8</f>
        <v>0.999999999999999</v>
      </c>
      <c r="J8" t="s">
        <v>40</v>
      </c>
      <c r="K8" s="2">
        <v>3.5712</v>
      </c>
      <c r="L8" t="s">
        <v>47</v>
      </c>
    </row>
    <row r="9" spans="1:12">
      <c r="A9" t="s">
        <v>17</v>
      </c>
      <c r="B9" t="s">
        <v>4</v>
      </c>
      <c r="C9" t="s">
        <v>18</v>
      </c>
      <c r="D9" s="2">
        <v>3.5712</v>
      </c>
      <c r="E9" t="s">
        <v>19</v>
      </c>
      <c r="G9" t="s">
        <v>47</v>
      </c>
      <c r="H9" t="s">
        <v>48</v>
      </c>
      <c r="I9" s="2">
        <v>3.5712</v>
      </c>
      <c r="J9" t="s">
        <v>47</v>
      </c>
      <c r="K9" s="2">
        <f>I9/D9</f>
        <v>1</v>
      </c>
      <c r="L9" t="s">
        <v>40</v>
      </c>
    </row>
    <row r="11" spans="1:12">
      <c r="A11" t="s">
        <v>3</v>
      </c>
      <c r="B11" t="s">
        <v>9</v>
      </c>
      <c r="C11" t="s">
        <v>49</v>
      </c>
      <c r="D11" s="2">
        <f>1/(D3*D6)</f>
        <v>2.0681838863657e-6</v>
      </c>
      <c r="E11" t="s">
        <v>21</v>
      </c>
      <c r="G11" t="s">
        <v>50</v>
      </c>
      <c r="H11" t="s">
        <v>44</v>
      </c>
      <c r="I11" s="2">
        <f>K11*D11</f>
        <v>0.999999999999998</v>
      </c>
      <c r="J11" t="s">
        <v>41</v>
      </c>
      <c r="K11" s="2">
        <v>483516</v>
      </c>
      <c r="L11" t="s">
        <v>44</v>
      </c>
    </row>
    <row r="12" spans="1:12">
      <c r="A12" t="s">
        <v>9</v>
      </c>
      <c r="B12" t="s">
        <v>3</v>
      </c>
      <c r="C12" t="s">
        <v>51</v>
      </c>
      <c r="D12" s="2">
        <f>D3*D6</f>
        <v>483516</v>
      </c>
      <c r="E12" t="s">
        <v>23</v>
      </c>
      <c r="G12" t="s">
        <v>44</v>
      </c>
      <c r="H12" t="s">
        <v>52</v>
      </c>
      <c r="I12" s="2">
        <v>483516</v>
      </c>
      <c r="J12" t="s">
        <v>44</v>
      </c>
      <c r="K12" s="2">
        <f>I12/D12</f>
        <v>1</v>
      </c>
      <c r="L12" t="s">
        <v>41</v>
      </c>
    </row>
    <row r="14" spans="1:12">
      <c r="A14" t="s">
        <v>3</v>
      </c>
      <c r="B14" t="s">
        <v>14</v>
      </c>
      <c r="C14" t="s">
        <v>53</v>
      </c>
      <c r="D14" s="2">
        <f>1/(D3*D9)</f>
        <v>5.18551705827692e-5</v>
      </c>
      <c r="E14" t="s">
        <v>25</v>
      </c>
      <c r="G14" t="s">
        <v>54</v>
      </c>
      <c r="H14" t="s">
        <v>47</v>
      </c>
      <c r="I14" s="2">
        <f>K14*D14</f>
        <v>1</v>
      </c>
      <c r="J14" t="s">
        <v>41</v>
      </c>
      <c r="K14" s="2">
        <v>19284.48</v>
      </c>
      <c r="L14" t="s">
        <v>47</v>
      </c>
    </row>
    <row r="15" spans="1:12">
      <c r="A15" t="s">
        <v>14</v>
      </c>
      <c r="B15" t="s">
        <v>3</v>
      </c>
      <c r="C15" t="s">
        <v>55</v>
      </c>
      <c r="D15" s="2">
        <f>D9*D3</f>
        <v>19284.48</v>
      </c>
      <c r="E15" t="s">
        <v>27</v>
      </c>
      <c r="G15" t="s">
        <v>47</v>
      </c>
      <c r="H15" t="s">
        <v>56</v>
      </c>
      <c r="I15" s="2">
        <v>19284.48</v>
      </c>
      <c r="J15" t="s">
        <v>47</v>
      </c>
      <c r="K15" s="2">
        <f>I15/D15</f>
        <v>1</v>
      </c>
      <c r="L15" t="s">
        <v>41</v>
      </c>
    </row>
    <row r="17" spans="1:12">
      <c r="A17" t="s">
        <v>9</v>
      </c>
      <c r="B17" t="s">
        <v>14</v>
      </c>
      <c r="C17" t="s">
        <v>57</v>
      </c>
      <c r="D17" s="2">
        <f>D6/D9</f>
        <v>25.0728046594982</v>
      </c>
      <c r="E17" t="s">
        <v>29</v>
      </c>
      <c r="G17" t="s">
        <v>58</v>
      </c>
      <c r="H17" t="s">
        <v>47</v>
      </c>
      <c r="I17" s="2">
        <f>K17*D17</f>
        <v>0.999999980118727</v>
      </c>
      <c r="J17" t="s">
        <v>44</v>
      </c>
      <c r="K17" s="2">
        <v>0.03988385</v>
      </c>
      <c r="L17" t="s">
        <v>47</v>
      </c>
    </row>
    <row r="18" spans="1:12">
      <c r="A18" t="s">
        <v>14</v>
      </c>
      <c r="B18" t="s">
        <v>9</v>
      </c>
      <c r="C18" t="s">
        <v>59</v>
      </c>
      <c r="D18" s="2">
        <f>D9/D6</f>
        <v>0.0398838507929417</v>
      </c>
      <c r="E18" t="s">
        <v>31</v>
      </c>
      <c r="G18" t="s">
        <v>47</v>
      </c>
      <c r="H18" t="s">
        <v>60</v>
      </c>
      <c r="I18" s="2">
        <v>0.03988385</v>
      </c>
      <c r="J18" t="s">
        <v>47</v>
      </c>
      <c r="K18" s="2">
        <f>I18/D18</f>
        <v>0.999999980118728</v>
      </c>
      <c r="L18" t="s">
        <v>44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C21" sqref="C21"/>
    </sheetView>
  </sheetViews>
  <sheetFormatPr defaultColWidth="8.88135593220339" defaultRowHeight="15.05" outlineLevelCol="4"/>
  <cols>
    <col min="1" max="1" width="7.32203389830508" customWidth="1"/>
    <col min="2" max="2" width="7.99152542372881" customWidth="1"/>
    <col min="3" max="3" width="42.2966101694915" customWidth="1"/>
    <col min="4" max="4" width="16.4322033898305" customWidth="1"/>
    <col min="5" max="5" width="9.54237288135593" customWidth="1"/>
  </cols>
  <sheetData>
    <row r="1" spans="1:4">
      <c r="A1" t="s">
        <v>0</v>
      </c>
      <c r="B1" t="s">
        <v>1</v>
      </c>
      <c r="C1" t="s">
        <v>2</v>
      </c>
      <c r="D1" s="2"/>
    </row>
    <row r="2" spans="1:5">
      <c r="A2" t="s">
        <v>3</v>
      </c>
      <c r="B2" t="s">
        <v>4</v>
      </c>
      <c r="C2" t="s">
        <v>5</v>
      </c>
      <c r="D2" s="2">
        <f>1/D3</f>
        <v>0.000185185185185185</v>
      </c>
      <c r="E2" t="s">
        <v>6</v>
      </c>
    </row>
    <row r="3" spans="1:5">
      <c r="A3" t="s">
        <v>4</v>
      </c>
      <c r="B3" t="s">
        <v>3</v>
      </c>
      <c r="C3" t="s">
        <v>7</v>
      </c>
      <c r="D3" s="2">
        <v>5400</v>
      </c>
      <c r="E3" t="s">
        <v>8</v>
      </c>
    </row>
    <row r="4" spans="4:4">
      <c r="D4" s="2"/>
    </row>
    <row r="5" spans="1:5">
      <c r="A5" t="s">
        <v>4</v>
      </c>
      <c r="B5" t="s">
        <v>9</v>
      </c>
      <c r="C5" t="s">
        <v>10</v>
      </c>
      <c r="D5" s="2">
        <f>1/D6</f>
        <v>0.0111681929863748</v>
      </c>
      <c r="E5" t="s">
        <v>11</v>
      </c>
    </row>
    <row r="6" spans="1:5">
      <c r="A6" t="s">
        <v>9</v>
      </c>
      <c r="B6" t="s">
        <v>4</v>
      </c>
      <c r="C6" t="s">
        <v>12</v>
      </c>
      <c r="D6" s="2">
        <v>89.54</v>
      </c>
      <c r="E6" t="s">
        <v>13</v>
      </c>
    </row>
    <row r="7" spans="4:4">
      <c r="D7" s="2"/>
    </row>
    <row r="8" spans="1:5">
      <c r="A8" t="s">
        <v>4</v>
      </c>
      <c r="B8" t="s">
        <v>14</v>
      </c>
      <c r="C8" t="s">
        <v>15</v>
      </c>
      <c r="D8" s="2">
        <f>1/D9</f>
        <v>0.280017921146953</v>
      </c>
      <c r="E8" t="s">
        <v>16</v>
      </c>
    </row>
    <row r="9" spans="1:5">
      <c r="A9" t="s">
        <v>17</v>
      </c>
      <c r="B9" t="s">
        <v>4</v>
      </c>
      <c r="C9" t="s">
        <v>18</v>
      </c>
      <c r="D9" s="2">
        <v>3.5712</v>
      </c>
      <c r="E9" t="s">
        <v>19</v>
      </c>
    </row>
    <row r="10" spans="4:4">
      <c r="D10" s="2"/>
    </row>
    <row r="11" spans="1:5">
      <c r="A11" t="s">
        <v>3</v>
      </c>
      <c r="B11" t="s">
        <v>9</v>
      </c>
      <c r="C11" t="s">
        <v>49</v>
      </c>
      <c r="D11" s="2">
        <f>1/(D3*D6)</f>
        <v>2.0681838863657e-6</v>
      </c>
      <c r="E11" t="s">
        <v>21</v>
      </c>
    </row>
    <row r="12" spans="1:5">
      <c r="A12" t="s">
        <v>9</v>
      </c>
      <c r="B12" t="s">
        <v>3</v>
      </c>
      <c r="C12" t="s">
        <v>51</v>
      </c>
      <c r="D12" s="2">
        <f>D3*D6</f>
        <v>483516</v>
      </c>
      <c r="E12" t="s">
        <v>23</v>
      </c>
    </row>
    <row r="13" spans="4:4">
      <c r="D13" s="2"/>
    </row>
    <row r="14" spans="1:5">
      <c r="A14" t="s">
        <v>3</v>
      </c>
      <c r="B14" t="s">
        <v>14</v>
      </c>
      <c r="C14" t="s">
        <v>53</v>
      </c>
      <c r="D14" s="2">
        <f>1/(D3*D9)</f>
        <v>5.18551705827692e-5</v>
      </c>
      <c r="E14" t="s">
        <v>25</v>
      </c>
    </row>
    <row r="15" spans="1:5">
      <c r="A15" t="s">
        <v>14</v>
      </c>
      <c r="B15" t="s">
        <v>3</v>
      </c>
      <c r="C15" t="s">
        <v>61</v>
      </c>
      <c r="D15" s="2">
        <f>D9*D3</f>
        <v>19284.48</v>
      </c>
      <c r="E15" t="s">
        <v>27</v>
      </c>
    </row>
    <row r="16" spans="4:4">
      <c r="D16" s="2"/>
    </row>
    <row r="17" spans="1:5">
      <c r="A17" t="s">
        <v>9</v>
      </c>
      <c r="B17" t="s">
        <v>14</v>
      </c>
      <c r="C17" t="s">
        <v>57</v>
      </c>
      <c r="D17" s="2">
        <f>D6/D9</f>
        <v>25.0728046594982</v>
      </c>
      <c r="E17" t="s">
        <v>29</v>
      </c>
    </row>
    <row r="18" spans="1:5">
      <c r="A18" t="s">
        <v>14</v>
      </c>
      <c r="B18" t="s">
        <v>9</v>
      </c>
      <c r="C18" t="s">
        <v>59</v>
      </c>
      <c r="D18" s="2">
        <f>D9/D6</f>
        <v>0.0398838507929417</v>
      </c>
      <c r="E18" t="s">
        <v>31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zoomScale="115" zoomScaleNormal="115" workbookViewId="0">
      <selection activeCell="A1" sqref="$A1:$XFD1048576"/>
    </sheetView>
  </sheetViews>
  <sheetFormatPr defaultColWidth="8.88135593220339" defaultRowHeight="15.05"/>
  <cols>
    <col min="1" max="1" width="7.32203389830508" customWidth="1"/>
    <col min="3" max="3" width="37.9067796610169" customWidth="1"/>
    <col min="4" max="4" width="16.4322033898305" style="2" customWidth="1"/>
    <col min="5" max="5" width="9.54237288135593" customWidth="1"/>
    <col min="6" max="6" width="2.41525423728814" customWidth="1"/>
    <col min="7" max="7" width="17.5254237288136" customWidth="1"/>
    <col min="8" max="8" width="19.5338983050847" customWidth="1"/>
    <col min="9" max="9" width="16.4322033898305" style="2" customWidth="1"/>
    <col min="10" max="10" width="5.10169491525424" customWidth="1"/>
    <col min="11" max="11" width="17.5338983050847" style="2" customWidth="1"/>
    <col min="12" max="12" width="5.20338983050847" customWidth="1"/>
  </cols>
  <sheetData>
    <row r="1" s="1" customFormat="1" spans="1:12">
      <c r="A1" s="3" t="s">
        <v>0</v>
      </c>
      <c r="B1" s="3" t="s">
        <v>1</v>
      </c>
      <c r="C1" s="3" t="s">
        <v>62</v>
      </c>
      <c r="D1" s="4" t="s">
        <v>63</v>
      </c>
      <c r="E1" s="3" t="s">
        <v>34</v>
      </c>
      <c r="F1" s="3"/>
      <c r="G1" s="3" t="s">
        <v>35</v>
      </c>
      <c r="H1" s="3" t="s">
        <v>36</v>
      </c>
      <c r="I1" s="4" t="s">
        <v>64</v>
      </c>
      <c r="J1" s="3"/>
      <c r="K1" s="4" t="s">
        <v>65</v>
      </c>
      <c r="L1" s="3"/>
    </row>
    <row r="2" spans="1:12">
      <c r="A2" s="5" t="s">
        <v>3</v>
      </c>
      <c r="B2" s="5" t="s">
        <v>4</v>
      </c>
      <c r="C2" s="6" t="s">
        <v>5</v>
      </c>
      <c r="D2" s="7">
        <f>1/D3</f>
        <v>0.000160441277690159</v>
      </c>
      <c r="E2" s="8" t="s">
        <v>6</v>
      </c>
      <c r="F2" s="6"/>
      <c r="G2" s="6" t="s">
        <v>66</v>
      </c>
      <c r="H2" s="6" t="s">
        <v>65</v>
      </c>
      <c r="I2" s="12">
        <f>D2*K2</f>
        <v>0.866382899526859</v>
      </c>
      <c r="J2" s="6" t="s">
        <v>41</v>
      </c>
      <c r="K2" s="12">
        <v>5400</v>
      </c>
      <c r="L2" s="6" t="s">
        <v>40</v>
      </c>
    </row>
    <row r="3" spans="1:12">
      <c r="A3" s="9" t="s">
        <v>4</v>
      </c>
      <c r="B3" s="9" t="s">
        <v>3</v>
      </c>
      <c r="C3" s="10" t="s">
        <v>7</v>
      </c>
      <c r="D3" s="11">
        <v>6232.81</v>
      </c>
      <c r="E3" s="10" t="s">
        <v>8</v>
      </c>
      <c r="F3" s="10"/>
      <c r="G3" s="10" t="s">
        <v>64</v>
      </c>
      <c r="H3" s="10" t="s">
        <v>67</v>
      </c>
      <c r="I3" s="11">
        <v>5400</v>
      </c>
      <c r="J3" s="10" t="s">
        <v>40</v>
      </c>
      <c r="K3" s="11">
        <f>I3/D3</f>
        <v>0.866382899526859</v>
      </c>
      <c r="L3" s="10" t="s">
        <v>41</v>
      </c>
    </row>
    <row r="4" spans="1:12">
      <c r="A4" s="6"/>
      <c r="B4" s="6"/>
      <c r="C4" s="6"/>
      <c r="D4" s="12"/>
      <c r="E4" s="6"/>
      <c r="F4" s="6"/>
      <c r="G4" s="6"/>
      <c r="H4" s="6"/>
      <c r="I4" s="12"/>
      <c r="J4" s="6"/>
      <c r="K4" s="12"/>
      <c r="L4" s="6"/>
    </row>
    <row r="5" spans="1:12">
      <c r="A5" s="9" t="s">
        <v>4</v>
      </c>
      <c r="B5" s="9" t="s">
        <v>9</v>
      </c>
      <c r="C5" s="10" t="s">
        <v>10</v>
      </c>
      <c r="D5" s="11">
        <f>1/D6</f>
        <v>0.0111457868925546</v>
      </c>
      <c r="E5" s="10" t="s">
        <v>11</v>
      </c>
      <c r="F5" s="10"/>
      <c r="G5" s="10" t="s">
        <v>66</v>
      </c>
      <c r="H5" s="10" t="s">
        <v>65</v>
      </c>
      <c r="I5" s="11">
        <f>K5*D5</f>
        <v>0.99799375835934</v>
      </c>
      <c r="J5" s="10" t="s">
        <v>40</v>
      </c>
      <c r="K5" s="11">
        <v>89.54</v>
      </c>
      <c r="L5" s="10" t="s">
        <v>44</v>
      </c>
    </row>
    <row r="6" spans="1:12">
      <c r="A6" s="13" t="s">
        <v>9</v>
      </c>
      <c r="B6" s="13" t="s">
        <v>4</v>
      </c>
      <c r="C6" s="6" t="s">
        <v>12</v>
      </c>
      <c r="D6" s="12">
        <v>89.72</v>
      </c>
      <c r="E6" s="6" t="s">
        <v>13</v>
      </c>
      <c r="F6" s="6"/>
      <c r="G6" s="6" t="s">
        <v>64</v>
      </c>
      <c r="H6" s="6" t="s">
        <v>67</v>
      </c>
      <c r="I6" s="12">
        <v>89.54</v>
      </c>
      <c r="J6" s="6" t="s">
        <v>44</v>
      </c>
      <c r="K6" s="12">
        <f>I6/D6</f>
        <v>0.99799375835934</v>
      </c>
      <c r="L6" s="6" t="s">
        <v>40</v>
      </c>
    </row>
    <row r="7" spans="1:12">
      <c r="A7" s="10"/>
      <c r="B7" s="10"/>
      <c r="C7" s="10"/>
      <c r="D7" s="11"/>
      <c r="E7" s="10"/>
      <c r="F7" s="10"/>
      <c r="G7" s="10"/>
      <c r="H7" s="10"/>
      <c r="I7" s="11"/>
      <c r="J7" s="10"/>
      <c r="K7" s="11"/>
      <c r="L7" s="10"/>
    </row>
    <row r="8" spans="1:12">
      <c r="A8" s="5" t="s">
        <v>4</v>
      </c>
      <c r="B8" s="5" t="s">
        <v>14</v>
      </c>
      <c r="C8" s="6" t="s">
        <v>15</v>
      </c>
      <c r="D8" s="12">
        <f>1/D9</f>
        <v>0.281357267458218</v>
      </c>
      <c r="E8" s="6" t="s">
        <v>16</v>
      </c>
      <c r="F8" s="6"/>
      <c r="G8" s="6" t="s">
        <v>66</v>
      </c>
      <c r="H8" s="6" t="s">
        <v>65</v>
      </c>
      <c r="I8" s="12">
        <f>K8*D8</f>
        <v>1.00478307354679</v>
      </c>
      <c r="J8" s="6" t="s">
        <v>40</v>
      </c>
      <c r="K8" s="12">
        <v>3.5712</v>
      </c>
      <c r="L8" s="6" t="s">
        <v>47</v>
      </c>
    </row>
    <row r="9" spans="1:12">
      <c r="A9" s="9" t="s">
        <v>17</v>
      </c>
      <c r="B9" s="9" t="s">
        <v>4</v>
      </c>
      <c r="C9" s="10" t="s">
        <v>18</v>
      </c>
      <c r="D9" s="11">
        <v>3.5542</v>
      </c>
      <c r="E9" s="10" t="s">
        <v>19</v>
      </c>
      <c r="F9" s="10"/>
      <c r="G9" s="10" t="s">
        <v>64</v>
      </c>
      <c r="H9" s="10" t="s">
        <v>67</v>
      </c>
      <c r="I9" s="11">
        <v>3.5712</v>
      </c>
      <c r="J9" s="10" t="s">
        <v>47</v>
      </c>
      <c r="K9" s="11">
        <f>I9/D9</f>
        <v>1.00478307354679</v>
      </c>
      <c r="L9" s="10" t="s">
        <v>40</v>
      </c>
    </row>
    <row r="10" spans="1:12">
      <c r="A10" s="6"/>
      <c r="B10" s="6"/>
      <c r="C10" s="6"/>
      <c r="D10" s="12"/>
      <c r="E10" s="6"/>
      <c r="F10" s="6"/>
      <c r="G10" s="6"/>
      <c r="H10" s="6"/>
      <c r="I10" s="12"/>
      <c r="J10" s="6"/>
      <c r="K10" s="12"/>
      <c r="L10" s="6"/>
    </row>
    <row r="11" spans="1:12">
      <c r="A11" s="9" t="s">
        <v>3</v>
      </c>
      <c r="B11" s="9" t="s">
        <v>9</v>
      </c>
      <c r="C11" s="10" t="s">
        <v>49</v>
      </c>
      <c r="D11" s="14">
        <f>1/(D3*D6)</f>
        <v>1.78824428990369e-6</v>
      </c>
      <c r="E11" s="15" t="s">
        <v>21</v>
      </c>
      <c r="F11" s="10"/>
      <c r="G11" s="10" t="s">
        <v>66</v>
      </c>
      <c r="H11" s="10" t="s">
        <v>65</v>
      </c>
      <c r="I11" s="11">
        <f>K11*D11</f>
        <v>0.864644726077072</v>
      </c>
      <c r="J11" s="10" t="s">
        <v>41</v>
      </c>
      <c r="K11" s="11">
        <v>483516</v>
      </c>
      <c r="L11" s="10" t="s">
        <v>44</v>
      </c>
    </row>
    <row r="12" spans="1:12">
      <c r="A12" s="5" t="s">
        <v>9</v>
      </c>
      <c r="B12" s="5" t="s">
        <v>3</v>
      </c>
      <c r="C12" s="6" t="s">
        <v>51</v>
      </c>
      <c r="D12" s="12">
        <f>D3*D6</f>
        <v>559207.7132</v>
      </c>
      <c r="E12" s="6" t="s">
        <v>23</v>
      </c>
      <c r="F12" s="6"/>
      <c r="G12" s="6" t="s">
        <v>64</v>
      </c>
      <c r="H12" s="6" t="s">
        <v>67</v>
      </c>
      <c r="I12" s="12">
        <v>483516</v>
      </c>
      <c r="J12" s="6" t="s">
        <v>44</v>
      </c>
      <c r="K12" s="12">
        <f>I12/D12</f>
        <v>0.864644726077072</v>
      </c>
      <c r="L12" s="6" t="s">
        <v>41</v>
      </c>
    </row>
    <row r="13" spans="1:12">
      <c r="A13" s="10"/>
      <c r="B13" s="10"/>
      <c r="C13" s="10"/>
      <c r="D13" s="11"/>
      <c r="E13" s="10"/>
      <c r="F13" s="10"/>
      <c r="G13" s="10"/>
      <c r="H13" s="10"/>
      <c r="I13" s="11"/>
      <c r="J13" s="10"/>
      <c r="K13" s="11"/>
      <c r="L13" s="10"/>
    </row>
    <row r="14" spans="1:12">
      <c r="A14" s="5" t="s">
        <v>3</v>
      </c>
      <c r="B14" s="5" t="s">
        <v>14</v>
      </c>
      <c r="C14" s="6" t="s">
        <v>53</v>
      </c>
      <c r="D14" s="7">
        <f>1/(D3*D9)</f>
        <v>4.51413194784084e-5</v>
      </c>
      <c r="E14" s="8" t="s">
        <v>25</v>
      </c>
      <c r="F14" s="6"/>
      <c r="G14" s="6" t="s">
        <v>66</v>
      </c>
      <c r="H14" s="6" t="s">
        <v>65</v>
      </c>
      <c r="I14" s="12">
        <f>K14*D14</f>
        <v>0.870526872654977</v>
      </c>
      <c r="J14" s="6" t="s">
        <v>41</v>
      </c>
      <c r="K14" s="12">
        <v>19284.48</v>
      </c>
      <c r="L14" s="6" t="s">
        <v>47</v>
      </c>
    </row>
    <row r="15" spans="1:12">
      <c r="A15" s="9" t="s">
        <v>14</v>
      </c>
      <c r="B15" s="9" t="s">
        <v>3</v>
      </c>
      <c r="C15" s="10" t="s">
        <v>55</v>
      </c>
      <c r="D15" s="11">
        <f>D9*D3</f>
        <v>22152.653302</v>
      </c>
      <c r="E15" s="10" t="s">
        <v>27</v>
      </c>
      <c r="F15" s="10"/>
      <c r="G15" s="10" t="s">
        <v>64</v>
      </c>
      <c r="H15" s="10" t="s">
        <v>67</v>
      </c>
      <c r="I15" s="11">
        <v>19284.48</v>
      </c>
      <c r="J15" s="10" t="s">
        <v>47</v>
      </c>
      <c r="K15" s="11">
        <f>I15/D15</f>
        <v>0.870526872654977</v>
      </c>
      <c r="L15" s="10" t="s">
        <v>41</v>
      </c>
    </row>
    <row r="16" spans="1:12">
      <c r="A16" s="6"/>
      <c r="B16" s="6"/>
      <c r="C16" s="6"/>
      <c r="D16" s="12"/>
      <c r="E16" s="6"/>
      <c r="F16" s="6"/>
      <c r="G16" s="6"/>
      <c r="H16" s="6"/>
      <c r="I16" s="12"/>
      <c r="J16" s="6"/>
      <c r="K16" s="12"/>
      <c r="L16" s="6"/>
    </row>
    <row r="17" spans="1:12">
      <c r="A17" s="16" t="s">
        <v>9</v>
      </c>
      <c r="B17" s="16" t="s">
        <v>14</v>
      </c>
      <c r="C17" s="10" t="s">
        <v>57</v>
      </c>
      <c r="D17" s="11">
        <f>D6/D9</f>
        <v>25.2433740363514</v>
      </c>
      <c r="E17" s="10" t="s">
        <v>29</v>
      </c>
      <c r="F17" s="10"/>
      <c r="G17" s="10" t="s">
        <v>66</v>
      </c>
      <c r="H17" s="10" t="s">
        <v>65</v>
      </c>
      <c r="I17" s="11">
        <f>K17*D17</f>
        <v>1.00680294355973</v>
      </c>
      <c r="J17" s="10" t="s">
        <v>44</v>
      </c>
      <c r="K17" s="11">
        <v>0.03988385</v>
      </c>
      <c r="L17" s="10" t="s">
        <v>47</v>
      </c>
    </row>
    <row r="18" spans="1:12">
      <c r="A18" s="5" t="s">
        <v>14</v>
      </c>
      <c r="B18" s="5" t="s">
        <v>9</v>
      </c>
      <c r="C18" s="6" t="s">
        <v>59</v>
      </c>
      <c r="D18" s="12">
        <f>D9/D6</f>
        <v>0.0396143557735176</v>
      </c>
      <c r="E18" s="6" t="s">
        <v>31</v>
      </c>
      <c r="F18" s="6"/>
      <c r="G18" s="6" t="s">
        <v>64</v>
      </c>
      <c r="H18" s="6" t="s">
        <v>67</v>
      </c>
      <c r="I18" s="12">
        <v>0.03988385</v>
      </c>
      <c r="J18" s="6" t="s">
        <v>47</v>
      </c>
      <c r="K18" s="12">
        <f>I18/D18</f>
        <v>1.00680294355973</v>
      </c>
      <c r="L18" s="6" t="s">
        <v>44</v>
      </c>
    </row>
    <row r="25" spans="1:12">
      <c r="A25" s="17" t="s">
        <v>68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</row>
  </sheetData>
  <mergeCells count="1">
    <mergeCell ref="A25:L2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selection activeCell="E3" sqref="C3:E3"/>
    </sheetView>
  </sheetViews>
  <sheetFormatPr defaultColWidth="8.88135593220339" defaultRowHeight="15.05"/>
  <cols>
    <col min="1" max="1" width="7.32203389830508" customWidth="1"/>
    <col min="3" max="3" width="37.9067796610169" customWidth="1"/>
    <col min="4" max="4" width="16.4322033898305" style="2" customWidth="1"/>
    <col min="5" max="5" width="9.54237288135593" customWidth="1"/>
    <col min="6" max="6" width="2.41525423728814" customWidth="1"/>
    <col min="7" max="7" width="17.5254237288136" customWidth="1"/>
    <col min="8" max="8" width="19.5338983050847" customWidth="1"/>
    <col min="9" max="9" width="16.4322033898305" style="2" customWidth="1"/>
    <col min="10" max="10" width="5.10169491525424" customWidth="1"/>
    <col min="11" max="11" width="17.5338983050847" style="2" customWidth="1"/>
    <col min="12" max="12" width="5.20338983050847" customWidth="1"/>
  </cols>
  <sheetData>
    <row r="1" s="1" customFormat="1" spans="1:12">
      <c r="A1" s="3" t="s">
        <v>0</v>
      </c>
      <c r="B1" s="3" t="s">
        <v>1</v>
      </c>
      <c r="C1" s="3" t="s">
        <v>62</v>
      </c>
      <c r="D1" s="4" t="s">
        <v>63</v>
      </c>
      <c r="E1" s="3" t="s">
        <v>34</v>
      </c>
      <c r="F1" s="3"/>
      <c r="G1" s="3" t="s">
        <v>35</v>
      </c>
      <c r="H1" s="3" t="s">
        <v>36</v>
      </c>
      <c r="I1" s="4" t="s">
        <v>64</v>
      </c>
      <c r="J1" s="3"/>
      <c r="K1" s="4" t="s">
        <v>65</v>
      </c>
      <c r="L1" s="3"/>
    </row>
    <row r="2" spans="1:12">
      <c r="A2" s="5" t="s">
        <v>3</v>
      </c>
      <c r="B2" s="5" t="s">
        <v>4</v>
      </c>
      <c r="C2" s="6" t="s">
        <v>5</v>
      </c>
      <c r="D2" s="7">
        <f>1/D3</f>
        <v>0.000160441277690159</v>
      </c>
      <c r="E2" s="8" t="s">
        <v>6</v>
      </c>
      <c r="F2" s="6"/>
      <c r="G2" s="6" t="s">
        <v>69</v>
      </c>
      <c r="H2" s="6" t="s">
        <v>65</v>
      </c>
      <c r="I2" s="12">
        <f>D2*K2</f>
        <v>0.866382899526859</v>
      </c>
      <c r="J2" s="6" t="s">
        <v>41</v>
      </c>
      <c r="K2" s="12">
        <v>5400</v>
      </c>
      <c r="L2" s="6" t="s">
        <v>40</v>
      </c>
    </row>
    <row r="3" spans="1:12">
      <c r="A3" s="9" t="s">
        <v>4</v>
      </c>
      <c r="B3" s="9" t="s">
        <v>3</v>
      </c>
      <c r="C3" s="10" t="s">
        <v>7</v>
      </c>
      <c r="D3" s="11">
        <v>6232.81</v>
      </c>
      <c r="E3" s="10" t="s">
        <v>8</v>
      </c>
      <c r="F3" s="10"/>
      <c r="G3" s="10" t="s">
        <v>64</v>
      </c>
      <c r="H3" s="10" t="s">
        <v>70</v>
      </c>
      <c r="I3" s="11">
        <v>5400</v>
      </c>
      <c r="J3" s="10" t="s">
        <v>40</v>
      </c>
      <c r="K3" s="11">
        <f>I3/D3</f>
        <v>0.866382899526859</v>
      </c>
      <c r="L3" s="10" t="s">
        <v>41</v>
      </c>
    </row>
    <row r="4" spans="1:12">
      <c r="A4" s="6"/>
      <c r="B4" s="6"/>
      <c r="C4" s="6"/>
      <c r="D4" s="12"/>
      <c r="E4" s="6"/>
      <c r="F4" s="6"/>
      <c r="G4" s="6"/>
      <c r="H4" s="6"/>
      <c r="I4" s="12"/>
      <c r="J4" s="6"/>
      <c r="K4" s="12"/>
      <c r="L4" s="6"/>
    </row>
    <row r="5" spans="1:12">
      <c r="A5" s="9" t="s">
        <v>4</v>
      </c>
      <c r="B5" s="9" t="s">
        <v>9</v>
      </c>
      <c r="C5" s="10" t="s">
        <v>10</v>
      </c>
      <c r="D5" s="11">
        <f>1/D6</f>
        <v>0.0111457868925546</v>
      </c>
      <c r="E5" s="10" t="s">
        <v>11</v>
      </c>
      <c r="F5" s="10"/>
      <c r="G5" s="10" t="s">
        <v>69</v>
      </c>
      <c r="H5" s="10" t="s">
        <v>65</v>
      </c>
      <c r="I5" s="11">
        <f>K5*D5</f>
        <v>0.99799375835934</v>
      </c>
      <c r="J5" s="10" t="s">
        <v>40</v>
      </c>
      <c r="K5" s="11">
        <v>89.54</v>
      </c>
      <c r="L5" s="10" t="s">
        <v>44</v>
      </c>
    </row>
    <row r="6" spans="1:12">
      <c r="A6" s="13" t="s">
        <v>9</v>
      </c>
      <c r="B6" s="13" t="s">
        <v>4</v>
      </c>
      <c r="C6" s="6" t="s">
        <v>12</v>
      </c>
      <c r="D6" s="12">
        <v>89.72</v>
      </c>
      <c r="E6" s="6" t="s">
        <v>13</v>
      </c>
      <c r="F6" s="6"/>
      <c r="G6" s="6" t="s">
        <v>64</v>
      </c>
      <c r="H6" s="6" t="s">
        <v>70</v>
      </c>
      <c r="I6" s="12">
        <v>89.54</v>
      </c>
      <c r="J6" s="6" t="s">
        <v>44</v>
      </c>
      <c r="K6" s="12">
        <f>I6/D6</f>
        <v>0.99799375835934</v>
      </c>
      <c r="L6" s="6" t="s">
        <v>40</v>
      </c>
    </row>
    <row r="7" spans="1:12">
      <c r="A7" s="10"/>
      <c r="B7" s="10"/>
      <c r="C7" s="10"/>
      <c r="D7" s="11"/>
      <c r="E7" s="10"/>
      <c r="F7" s="10"/>
      <c r="G7" s="10"/>
      <c r="H7" s="10"/>
      <c r="I7" s="11"/>
      <c r="J7" s="10"/>
      <c r="K7" s="11"/>
      <c r="L7" s="10"/>
    </row>
    <row r="8" spans="1:12">
      <c r="A8" s="5" t="s">
        <v>4</v>
      </c>
      <c r="B8" s="5" t="s">
        <v>14</v>
      </c>
      <c r="C8" s="6" t="s">
        <v>15</v>
      </c>
      <c r="D8" s="12">
        <f>1/D9</f>
        <v>0.281357267458218</v>
      </c>
      <c r="E8" s="6" t="s">
        <v>16</v>
      </c>
      <c r="F8" s="6"/>
      <c r="G8" s="6" t="s">
        <v>69</v>
      </c>
      <c r="H8" s="6" t="s">
        <v>65</v>
      </c>
      <c r="I8" s="12">
        <f>K8*D8</f>
        <v>1.00478307354679</v>
      </c>
      <c r="J8" s="6" t="s">
        <v>40</v>
      </c>
      <c r="K8" s="12">
        <v>3.5712</v>
      </c>
      <c r="L8" s="6" t="s">
        <v>47</v>
      </c>
    </row>
    <row r="9" spans="1:12">
      <c r="A9" s="9" t="s">
        <v>17</v>
      </c>
      <c r="B9" s="9" t="s">
        <v>4</v>
      </c>
      <c r="C9" s="10" t="s">
        <v>18</v>
      </c>
      <c r="D9" s="11">
        <v>3.5542</v>
      </c>
      <c r="E9" s="10" t="s">
        <v>19</v>
      </c>
      <c r="F9" s="10"/>
      <c r="G9" s="10" t="s">
        <v>64</v>
      </c>
      <c r="H9" s="10" t="s">
        <v>70</v>
      </c>
      <c r="I9" s="11">
        <v>3.5712</v>
      </c>
      <c r="J9" s="10" t="s">
        <v>47</v>
      </c>
      <c r="K9" s="11">
        <f>I9/D9</f>
        <v>1.00478307354679</v>
      </c>
      <c r="L9" s="10" t="s">
        <v>40</v>
      </c>
    </row>
    <row r="10" spans="1:12">
      <c r="A10" s="6"/>
      <c r="B10" s="6"/>
      <c r="C10" s="6"/>
      <c r="D10" s="12"/>
      <c r="E10" s="6"/>
      <c r="F10" s="6"/>
      <c r="G10" s="6"/>
      <c r="H10" s="6"/>
      <c r="I10" s="12"/>
      <c r="J10" s="6"/>
      <c r="K10" s="12"/>
      <c r="L10" s="6"/>
    </row>
    <row r="11" spans="1:12">
      <c r="A11" s="9" t="s">
        <v>3</v>
      </c>
      <c r="B11" s="9" t="s">
        <v>9</v>
      </c>
      <c r="C11" s="10" t="s">
        <v>49</v>
      </c>
      <c r="D11" s="14">
        <f>1/(D3*D6)</f>
        <v>1.78824428990369e-6</v>
      </c>
      <c r="E11" s="15" t="s">
        <v>21</v>
      </c>
      <c r="F11" s="10"/>
      <c r="G11" s="10" t="s">
        <v>69</v>
      </c>
      <c r="H11" s="10" t="s">
        <v>65</v>
      </c>
      <c r="I11" s="11">
        <f>K11*D11</f>
        <v>0.864644726077072</v>
      </c>
      <c r="J11" s="10" t="s">
        <v>41</v>
      </c>
      <c r="K11" s="11">
        <v>483516</v>
      </c>
      <c r="L11" s="10" t="s">
        <v>44</v>
      </c>
    </row>
    <row r="12" spans="1:12">
      <c r="A12" s="5" t="s">
        <v>9</v>
      </c>
      <c r="B12" s="5" t="s">
        <v>3</v>
      </c>
      <c r="C12" s="6" t="s">
        <v>51</v>
      </c>
      <c r="D12" s="12">
        <f>D3*D6</f>
        <v>559207.7132</v>
      </c>
      <c r="E12" s="6" t="s">
        <v>23</v>
      </c>
      <c r="F12" s="6"/>
      <c r="G12" s="6" t="s">
        <v>64</v>
      </c>
      <c r="H12" s="6" t="s">
        <v>70</v>
      </c>
      <c r="I12" s="12">
        <v>483516</v>
      </c>
      <c r="J12" s="6" t="s">
        <v>44</v>
      </c>
      <c r="K12" s="12">
        <f>I12/D12</f>
        <v>0.864644726077072</v>
      </c>
      <c r="L12" s="6" t="s">
        <v>41</v>
      </c>
    </row>
    <row r="13" spans="1:12">
      <c r="A13" s="10"/>
      <c r="B13" s="10"/>
      <c r="C13" s="10"/>
      <c r="D13" s="11"/>
      <c r="E13" s="10"/>
      <c r="F13" s="10"/>
      <c r="G13" s="10"/>
      <c r="H13" s="10"/>
      <c r="I13" s="11"/>
      <c r="J13" s="10"/>
      <c r="K13" s="11"/>
      <c r="L13" s="10"/>
    </row>
    <row r="14" spans="1:12">
      <c r="A14" s="5" t="s">
        <v>3</v>
      </c>
      <c r="B14" s="5" t="s">
        <v>14</v>
      </c>
      <c r="C14" s="6" t="s">
        <v>53</v>
      </c>
      <c r="D14" s="7">
        <f>1/(D3*D9)</f>
        <v>4.51413194784084e-5</v>
      </c>
      <c r="E14" s="8" t="s">
        <v>25</v>
      </c>
      <c r="F14" s="6"/>
      <c r="G14" s="6" t="s">
        <v>69</v>
      </c>
      <c r="H14" s="6" t="s">
        <v>65</v>
      </c>
      <c r="I14" s="12">
        <f>K14*D14</f>
        <v>0.870526872654977</v>
      </c>
      <c r="J14" s="6" t="s">
        <v>41</v>
      </c>
      <c r="K14" s="12">
        <v>19284.48</v>
      </c>
      <c r="L14" s="6" t="s">
        <v>47</v>
      </c>
    </row>
    <row r="15" spans="1:12">
      <c r="A15" s="9" t="s">
        <v>14</v>
      </c>
      <c r="B15" s="9" t="s">
        <v>3</v>
      </c>
      <c r="C15" s="10" t="s">
        <v>55</v>
      </c>
      <c r="D15" s="11">
        <f>D9*D3</f>
        <v>22152.653302</v>
      </c>
      <c r="E15" s="10" t="s">
        <v>27</v>
      </c>
      <c r="F15" s="10"/>
      <c r="G15" s="10" t="s">
        <v>64</v>
      </c>
      <c r="H15" s="10" t="s">
        <v>70</v>
      </c>
      <c r="I15" s="11">
        <v>19284.48</v>
      </c>
      <c r="J15" s="10" t="s">
        <v>47</v>
      </c>
      <c r="K15" s="11">
        <f>I15/D15</f>
        <v>0.870526872654977</v>
      </c>
      <c r="L15" s="10" t="s">
        <v>41</v>
      </c>
    </row>
    <row r="16" spans="1:12">
      <c r="A16" s="6"/>
      <c r="B16" s="6"/>
      <c r="C16" s="6"/>
      <c r="D16" s="12"/>
      <c r="E16" s="6"/>
      <c r="F16" s="6"/>
      <c r="G16" s="6"/>
      <c r="H16" s="6"/>
      <c r="I16" s="12"/>
      <c r="J16" s="6"/>
      <c r="K16" s="12"/>
      <c r="L16" s="6"/>
    </row>
    <row r="17" spans="1:12">
      <c r="A17" s="16" t="s">
        <v>9</v>
      </c>
      <c r="B17" s="16" t="s">
        <v>14</v>
      </c>
      <c r="C17" s="10" t="s">
        <v>57</v>
      </c>
      <c r="D17" s="11">
        <f>D6/D9</f>
        <v>25.2433740363514</v>
      </c>
      <c r="E17" s="10" t="s">
        <v>29</v>
      </c>
      <c r="F17" s="10"/>
      <c r="G17" s="10" t="s">
        <v>69</v>
      </c>
      <c r="H17" s="10" t="s">
        <v>65</v>
      </c>
      <c r="I17" s="11">
        <f>K17*D17</f>
        <v>1.00680294355973</v>
      </c>
      <c r="J17" s="10" t="s">
        <v>44</v>
      </c>
      <c r="K17" s="11">
        <v>0.03988385</v>
      </c>
      <c r="L17" s="10" t="s">
        <v>47</v>
      </c>
    </row>
    <row r="18" spans="1:12">
      <c r="A18" s="5" t="s">
        <v>14</v>
      </c>
      <c r="B18" s="5" t="s">
        <v>9</v>
      </c>
      <c r="C18" s="6" t="s">
        <v>59</v>
      </c>
      <c r="D18" s="12">
        <f>D9/D6</f>
        <v>0.0396143557735176</v>
      </c>
      <c r="E18" s="6" t="s">
        <v>31</v>
      </c>
      <c r="F18" s="6"/>
      <c r="G18" s="6" t="s">
        <v>64</v>
      </c>
      <c r="H18" s="6" t="s">
        <v>70</v>
      </c>
      <c r="I18" s="12">
        <v>0.03988385</v>
      </c>
      <c r="J18" s="6" t="s">
        <v>47</v>
      </c>
      <c r="K18" s="12">
        <f>I18/D18</f>
        <v>1.00680294355973</v>
      </c>
      <c r="L18" s="6" t="s">
        <v>44</v>
      </c>
    </row>
    <row r="25" spans="1:12">
      <c r="A25" s="17" t="s">
        <v>71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</row>
  </sheetData>
  <mergeCells count="1">
    <mergeCell ref="A25:L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AUX1</vt:lpstr>
      <vt:lpstr>AUX3</vt:lpstr>
      <vt:lpstr>AUX2</vt:lpstr>
      <vt:lpstr>AUX4</vt:lpstr>
      <vt:lpstr>COTIZACIONES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2020-03-18T22:30:00Z</dcterms:created>
  <dcterms:modified xsi:type="dcterms:W3CDTF">2020-03-19T21:41:01Z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3082-11.2.0.9169</vt:lpwstr>
  </property>
</Properties>
</file>