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MyNn\NeuralNetwork\ExternalFiles\"/>
    </mc:Choice>
  </mc:AlternateContent>
  <bookViews>
    <workbookView xWindow="0" yWindow="0" windowWidth="24000" windowHeight="9135"/>
  </bookViews>
  <sheets>
    <sheet name="Sheet2" sheetId="2" r:id="rId1"/>
    <sheet name="Sheet3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2" l="1"/>
  <c r="N12" i="2"/>
  <c r="O12" i="2"/>
  <c r="M13" i="2"/>
  <c r="N13" i="2"/>
  <c r="O13" i="2"/>
  <c r="T24" i="2"/>
  <c r="T23" i="2"/>
  <c r="T22" i="2"/>
  <c r="E4" i="2"/>
  <c r="F4" i="2"/>
  <c r="G4" i="2"/>
  <c r="D6" i="2"/>
  <c r="D7" i="2"/>
  <c r="D5" i="2"/>
  <c r="J6" i="2" s="1"/>
  <c r="K6" i="2" s="1"/>
  <c r="J5" i="2" l="1"/>
  <c r="K5" i="2" s="1"/>
  <c r="J7" i="2"/>
  <c r="K7" i="2" s="1"/>
  <c r="Q6" i="2" s="1"/>
  <c r="R6" i="2" s="1"/>
  <c r="Q39" i="2"/>
  <c r="R39" i="2"/>
  <c r="S39" i="2"/>
  <c r="Q40" i="2"/>
  <c r="R40" i="2"/>
  <c r="S40" i="2"/>
  <c r="Q41" i="2"/>
  <c r="R41" i="2"/>
  <c r="S41" i="2"/>
  <c r="Q83" i="2"/>
  <c r="R83" i="2"/>
  <c r="S83" i="2"/>
  <c r="Q84" i="2"/>
  <c r="R84" i="2"/>
  <c r="S84" i="2"/>
  <c r="Q85" i="2"/>
  <c r="R85" i="2"/>
  <c r="S85" i="2"/>
  <c r="R28" i="2" l="1"/>
  <c r="R29" i="2"/>
  <c r="R27" i="2"/>
  <c r="Q5" i="2"/>
  <c r="R5" i="2" s="1"/>
  <c r="Q7" i="2"/>
  <c r="R7" i="2" s="1"/>
  <c r="M3" i="2"/>
  <c r="N3" i="2"/>
  <c r="L3" i="2"/>
  <c r="S27" i="2" l="1"/>
  <c r="S28" i="2"/>
  <c r="S29" i="2"/>
  <c r="Q27" i="2"/>
  <c r="Q28" i="2"/>
  <c r="Q29" i="2"/>
  <c r="X6" i="2"/>
  <c r="X7" i="2"/>
  <c r="X5" i="2"/>
  <c r="R60" i="2"/>
  <c r="S60" i="2"/>
  <c r="Q60" i="2"/>
  <c r="R37" i="2"/>
  <c r="S37" i="2"/>
  <c r="Q37" i="2"/>
  <c r="Q63" i="2"/>
  <c r="R63" i="2"/>
  <c r="S63" i="2"/>
  <c r="Q64" i="2"/>
  <c r="R64" i="2"/>
  <c r="S64" i="2"/>
  <c r="R62" i="2"/>
  <c r="S62" i="2"/>
  <c r="Q62" i="2"/>
  <c r="R23" i="2" l="1"/>
  <c r="S24" i="2"/>
  <c r="Y5" i="2"/>
  <c r="Q22" i="2"/>
  <c r="Y6" i="2"/>
  <c r="Y7" i="2"/>
  <c r="R73" i="2"/>
  <c r="R74" i="2" s="1"/>
  <c r="R75" i="2" s="1"/>
  <c r="S73" i="2"/>
  <c r="S74" i="2" s="1"/>
  <c r="S75" i="2" s="1"/>
  <c r="Q73" i="2"/>
  <c r="Q74" i="2" s="1"/>
  <c r="Q75" i="2" s="1"/>
  <c r="AB18" i="2" l="1"/>
  <c r="Z16" i="2"/>
  <c r="AA17" i="2"/>
  <c r="M4" i="2"/>
  <c r="L4" i="2"/>
  <c r="N4" i="2"/>
  <c r="R44" i="2" l="1"/>
  <c r="S50" i="2"/>
  <c r="S51" i="2" s="1"/>
  <c r="S52" i="2" s="1"/>
  <c r="S70" i="2"/>
  <c r="Q50" i="2"/>
  <c r="Q51" i="2" s="1"/>
  <c r="Q52" i="2" s="1"/>
  <c r="Q68" i="2"/>
  <c r="R50" i="2"/>
  <c r="R51" i="2" s="1"/>
  <c r="R52" i="2" s="1"/>
  <c r="R69" i="2"/>
  <c r="R46" i="2"/>
  <c r="Q45" i="2"/>
  <c r="S47" i="2"/>
  <c r="Z22" i="2" l="1"/>
  <c r="AB24" i="2" l="1"/>
  <c r="AA23" i="2"/>
  <c r="AB23" i="2"/>
  <c r="AB22" i="2"/>
  <c r="AA22" i="2"/>
  <c r="Z23" i="2"/>
  <c r="AB27" i="2" l="1"/>
  <c r="Q34" i="2" s="1"/>
  <c r="S12" i="2" s="1"/>
  <c r="Z24" i="2"/>
  <c r="Z25" i="2" s="1"/>
  <c r="AD23" i="2" s="1"/>
  <c r="AE23" i="2" s="1"/>
  <c r="Z28" i="2"/>
  <c r="R32" i="2" s="1"/>
  <c r="AA28" i="2"/>
  <c r="R33" i="2" s="1"/>
  <c r="T11" i="2" s="1"/>
  <c r="AB28" i="2"/>
  <c r="R34" i="2" s="1"/>
  <c r="T12" i="2" s="1"/>
  <c r="Z39" i="2"/>
  <c r="Z27" i="2"/>
  <c r="AA27" i="2"/>
  <c r="Q33" i="2" s="1"/>
  <c r="S11" i="2" s="1"/>
  <c r="AB25" i="2"/>
  <c r="AD25" i="2" s="1"/>
  <c r="AE25" i="2" s="1"/>
  <c r="AA24" i="2"/>
  <c r="AA39" i="2"/>
  <c r="AB39" i="2"/>
  <c r="AA40" i="2"/>
  <c r="AB40" i="2"/>
  <c r="Z40" i="2"/>
  <c r="Z34" i="2" l="1"/>
  <c r="Z33" i="2"/>
  <c r="AA34" i="2"/>
  <c r="AA33" i="2"/>
  <c r="AA32" i="2"/>
  <c r="T10" i="2"/>
  <c r="Z29" i="2"/>
  <c r="S32" i="2" s="1"/>
  <c r="AB29" i="2"/>
  <c r="S34" i="2" s="1"/>
  <c r="U12" i="2" s="1"/>
  <c r="AA29" i="2"/>
  <c r="S33" i="2" s="1"/>
  <c r="U11" i="2" s="1"/>
  <c r="AA25" i="2"/>
  <c r="AD24" i="2" s="1"/>
  <c r="AE24" i="2" s="1"/>
  <c r="Z41" i="2"/>
  <c r="AA41" i="2"/>
  <c r="AB41" i="2"/>
  <c r="Z46" i="2"/>
  <c r="AA46" i="2"/>
  <c r="AB46" i="2"/>
  <c r="Z45" i="2"/>
  <c r="AA45" i="2"/>
  <c r="AB45" i="2"/>
  <c r="Q32" i="2"/>
  <c r="Z32" i="2" l="1"/>
  <c r="S10" i="2"/>
  <c r="AB33" i="2"/>
  <c r="AB34" i="2"/>
  <c r="AB32" i="2"/>
  <c r="U10" i="2"/>
  <c r="Z47" i="2"/>
  <c r="Z48" i="2" s="1"/>
  <c r="AD46" i="2" s="1"/>
  <c r="AE46" i="2" s="1"/>
  <c r="AA47" i="2"/>
  <c r="AA48" i="2" s="1"/>
  <c r="AD47" i="2" s="1"/>
  <c r="AE47" i="2" s="1"/>
  <c r="AB47" i="2"/>
  <c r="AB48" i="2" s="1"/>
  <c r="AD48" i="2" s="1"/>
  <c r="AE48" i="2" s="1"/>
  <c r="AA62" i="2"/>
  <c r="Z62" i="2"/>
  <c r="AB62" i="2"/>
  <c r="AB63" i="2"/>
  <c r="AA63" i="2"/>
  <c r="Z63" i="2"/>
  <c r="Z50" i="2"/>
  <c r="Q55" i="2" s="1"/>
  <c r="Z55" i="2" s="1"/>
  <c r="AA50" i="2"/>
  <c r="Q56" i="2" s="1"/>
  <c r="Z56" i="2" s="1"/>
  <c r="AB50" i="2"/>
  <c r="Q57" i="2" s="1"/>
  <c r="Z57" i="2" s="1"/>
  <c r="AB51" i="2"/>
  <c r="R57" i="2" s="1"/>
  <c r="AA57" i="2" s="1"/>
  <c r="AA51" i="2"/>
  <c r="R56" i="2" s="1"/>
  <c r="AA56" i="2" s="1"/>
  <c r="Z51" i="2"/>
  <c r="R55" i="2" s="1"/>
  <c r="AA55" i="2" s="1"/>
  <c r="AB64" i="2" l="1"/>
  <c r="Z52" i="2"/>
  <c r="S55" i="2" s="1"/>
  <c r="AB55" i="2" s="1"/>
  <c r="AA52" i="2"/>
  <c r="S56" i="2" s="1"/>
  <c r="AB56" i="2" s="1"/>
  <c r="Z64" i="2"/>
  <c r="AB52" i="2"/>
  <c r="S57" i="2" s="1"/>
  <c r="AB57" i="2" s="1"/>
  <c r="AA64" i="2"/>
  <c r="Z68" i="2"/>
  <c r="AA68" i="2"/>
  <c r="AB68" i="2"/>
  <c r="Z69" i="2"/>
  <c r="AA69" i="2"/>
  <c r="AB69" i="2"/>
  <c r="AA70" i="2" l="1"/>
  <c r="AA71" i="2" s="1"/>
  <c r="AD70" i="2" s="1"/>
  <c r="AE70" i="2" s="1"/>
  <c r="Z70" i="2"/>
  <c r="Z71" i="2" s="1"/>
  <c r="AD69" i="2" s="1"/>
  <c r="AE69" i="2" s="1"/>
  <c r="AB70" i="2"/>
  <c r="AB71" i="2" s="1"/>
  <c r="AD71" i="2" s="1"/>
  <c r="AE71" i="2" s="1"/>
  <c r="AB74" i="2"/>
  <c r="R80" i="2" s="1"/>
  <c r="AA80" i="2" s="1"/>
  <c r="Z74" i="2"/>
  <c r="R78" i="2" s="1"/>
  <c r="AA78" i="2" s="1"/>
  <c r="AA74" i="2"/>
  <c r="R79" i="2" s="1"/>
  <c r="AA79" i="2" s="1"/>
  <c r="AA73" i="2"/>
  <c r="Q79" i="2" s="1"/>
  <c r="Z79" i="2" s="1"/>
  <c r="AB73" i="2"/>
  <c r="Q80" i="2" s="1"/>
  <c r="Z80" i="2" s="1"/>
  <c r="Z73" i="2"/>
  <c r="Q78" i="2" s="1"/>
  <c r="Z78" i="2" s="1"/>
  <c r="AA75" i="2" l="1"/>
  <c r="S79" i="2" s="1"/>
  <c r="AB79" i="2" s="1"/>
  <c r="AB75" i="2"/>
  <c r="S80" i="2" s="1"/>
  <c r="AB80" i="2" s="1"/>
  <c r="Z75" i="2"/>
  <c r="S78" i="2" s="1"/>
  <c r="AB78" i="2" s="1"/>
</calcChain>
</file>

<file path=xl/sharedStrings.xml><?xml version="1.0" encoding="utf-8"?>
<sst xmlns="http://schemas.openxmlformats.org/spreadsheetml/2006/main" count="159" uniqueCount="76">
  <si>
    <t>Input</t>
  </si>
  <si>
    <t>h1</t>
  </si>
  <si>
    <t>h2</t>
  </si>
  <si>
    <t>Output</t>
  </si>
  <si>
    <t>W11 | W12 | W13</t>
  </si>
  <si>
    <t>out1 | out2 | out3</t>
  </si>
  <si>
    <t>W21 | W22 | W23</t>
  </si>
  <si>
    <t>W31 | W32 | W33</t>
  </si>
  <si>
    <t>Relu</t>
  </si>
  <si>
    <t>Sigmoid</t>
  </si>
  <si>
    <t>E1</t>
  </si>
  <si>
    <t>E2</t>
  </si>
  <si>
    <t>E3</t>
  </si>
  <si>
    <t>Softmax</t>
  </si>
  <si>
    <t>IN</t>
  </si>
  <si>
    <t>OUT</t>
  </si>
  <si>
    <t>W</t>
  </si>
  <si>
    <t>B</t>
  </si>
  <si>
    <t>B1  |  B2  |  B3</t>
  </si>
  <si>
    <t>in1  |  in2  |  in3</t>
  </si>
  <si>
    <t>https://becominghuman.ai/back-propagation-is-very-simple-who-made-it-complicated-97b794c97e5c</t>
  </si>
  <si>
    <t>lr</t>
  </si>
  <si>
    <t>Y1</t>
  </si>
  <si>
    <t>Y2</t>
  </si>
  <si>
    <t>Y3</t>
  </si>
  <si>
    <t>=</t>
  </si>
  <si>
    <t>Softmax '</t>
  </si>
  <si>
    <r>
      <t>∂O</t>
    </r>
    <r>
      <rPr>
        <vertAlign val="subscript"/>
        <sz val="10"/>
        <color theme="1"/>
        <rFont val="Titillium"/>
      </rPr>
      <t>in</t>
    </r>
    <r>
      <rPr>
        <sz val="10"/>
        <color theme="1"/>
        <rFont val="Titillium"/>
      </rPr>
      <t xml:space="preserve"> / ∂W</t>
    </r>
    <r>
      <rPr>
        <vertAlign val="subscript"/>
        <sz val="10"/>
        <color theme="1"/>
        <rFont val="Titillium"/>
      </rPr>
      <t>kl</t>
    </r>
  </si>
  <si>
    <r>
      <t>∂E</t>
    </r>
    <r>
      <rPr>
        <sz val="10"/>
        <color theme="1"/>
        <rFont val="Titillium"/>
      </rPr>
      <t xml:space="preserve"> / ∂W</t>
    </r>
    <r>
      <rPr>
        <vertAlign val="subscript"/>
        <sz val="10"/>
        <color theme="1"/>
        <rFont val="Titillium"/>
      </rPr>
      <t>kl</t>
    </r>
  </si>
  <si>
    <r>
      <t>new</t>
    </r>
    <r>
      <rPr>
        <sz val="10"/>
        <color theme="1"/>
        <rFont val="Titillium"/>
      </rPr>
      <t xml:space="preserve"> W</t>
    </r>
    <r>
      <rPr>
        <vertAlign val="subscript"/>
        <sz val="10"/>
        <color theme="1"/>
        <rFont val="Titillium"/>
      </rPr>
      <t>kl</t>
    </r>
  </si>
  <si>
    <r>
      <t>∂H2</t>
    </r>
    <r>
      <rPr>
        <vertAlign val="subscript"/>
        <sz val="10"/>
        <color theme="1"/>
        <rFont val="Titillium"/>
      </rPr>
      <t>in</t>
    </r>
    <r>
      <rPr>
        <sz val="10"/>
        <color theme="1"/>
        <rFont val="Titillium"/>
      </rPr>
      <t xml:space="preserve"> / ∂W</t>
    </r>
    <r>
      <rPr>
        <vertAlign val="subscript"/>
        <sz val="10"/>
        <color theme="1"/>
        <rFont val="Titillium"/>
      </rPr>
      <t>jk</t>
    </r>
  </si>
  <si>
    <r>
      <t>∂E</t>
    </r>
    <r>
      <rPr>
        <sz val="10"/>
        <color theme="1"/>
        <rFont val="Titillium"/>
      </rPr>
      <t xml:space="preserve"> / ∂W</t>
    </r>
    <r>
      <rPr>
        <vertAlign val="subscript"/>
        <sz val="10"/>
        <color theme="1"/>
        <rFont val="Titillium"/>
      </rPr>
      <t>jk</t>
    </r>
  </si>
  <si>
    <t>(5)</t>
  </si>
  <si>
    <t>(6)</t>
  </si>
  <si>
    <r>
      <t>H2</t>
    </r>
    <r>
      <rPr>
        <vertAlign val="subscript"/>
        <sz val="10"/>
        <color theme="1"/>
        <rFont val="Titillium"/>
      </rPr>
      <t>out</t>
    </r>
  </si>
  <si>
    <t>http://matrixmultiplication.xyz/</t>
  </si>
  <si>
    <r>
      <t>∂E</t>
    </r>
    <r>
      <rPr>
        <sz val="10"/>
        <color theme="1"/>
        <rFont val="Titillium"/>
      </rPr>
      <t xml:space="preserve"> / ∂O</t>
    </r>
    <r>
      <rPr>
        <vertAlign val="subscript"/>
        <sz val="10"/>
        <color theme="1"/>
        <rFont val="Titillium"/>
      </rPr>
      <t>out</t>
    </r>
  </si>
  <si>
    <t>Sigmoid'</t>
  </si>
  <si>
    <r>
      <t>∂E</t>
    </r>
    <r>
      <rPr>
        <sz val="10"/>
        <color theme="1"/>
        <rFont val="Titillium"/>
      </rPr>
      <t xml:space="preserve"> / ∂O</t>
    </r>
    <r>
      <rPr>
        <vertAlign val="subscript"/>
        <sz val="10"/>
        <color theme="1"/>
        <rFont val="Titillium"/>
      </rPr>
      <t>in</t>
    </r>
  </si>
  <si>
    <r>
      <rPr>
        <sz val="10"/>
        <color theme="1"/>
        <rFont val="Titillium"/>
      </rPr>
      <t>∂O</t>
    </r>
    <r>
      <rPr>
        <vertAlign val="subscript"/>
        <sz val="10"/>
        <color theme="1"/>
        <rFont val="Titillium"/>
      </rPr>
      <t>out</t>
    </r>
    <r>
      <rPr>
        <sz val="10"/>
        <color theme="1"/>
        <rFont val="Titillium"/>
      </rPr>
      <t xml:space="preserve"> / ∂O</t>
    </r>
    <r>
      <rPr>
        <vertAlign val="subscript"/>
        <sz val="10"/>
        <color theme="1"/>
        <rFont val="Titillium"/>
      </rPr>
      <t>in</t>
    </r>
  </si>
  <si>
    <r>
      <t>ΔW</t>
    </r>
    <r>
      <rPr>
        <vertAlign val="subscript"/>
        <sz val="10"/>
        <color theme="1"/>
        <rFont val="Titillium"/>
      </rPr>
      <t>kl</t>
    </r>
  </si>
  <si>
    <r>
      <t>∂O</t>
    </r>
    <r>
      <rPr>
        <vertAlign val="subscript"/>
        <sz val="10"/>
        <color theme="1"/>
        <rFont val="Titillium"/>
      </rPr>
      <t>in</t>
    </r>
    <r>
      <rPr>
        <sz val="10"/>
        <color theme="1"/>
        <rFont val="Titillium"/>
      </rPr>
      <t xml:space="preserve"> / ∂H2</t>
    </r>
    <r>
      <rPr>
        <vertAlign val="subscript"/>
        <sz val="10"/>
        <color theme="1"/>
        <rFont val="Titillium"/>
      </rPr>
      <t>out</t>
    </r>
  </si>
  <si>
    <r>
      <t>W</t>
    </r>
    <r>
      <rPr>
        <vertAlign val="subscript"/>
        <sz val="10"/>
        <color theme="1"/>
        <rFont val="Titillium"/>
      </rPr>
      <t>kl</t>
    </r>
  </si>
  <si>
    <r>
      <t>∂H2</t>
    </r>
    <r>
      <rPr>
        <vertAlign val="subscript"/>
        <sz val="10"/>
        <color theme="1"/>
        <rFont val="Titillium"/>
      </rPr>
      <t>out</t>
    </r>
    <r>
      <rPr>
        <sz val="10"/>
        <color theme="1"/>
        <rFont val="Titillium"/>
      </rPr>
      <t xml:space="preserve"> / ∂H2</t>
    </r>
    <r>
      <rPr>
        <vertAlign val="subscript"/>
        <sz val="10"/>
        <color theme="1"/>
        <rFont val="Titillium"/>
      </rPr>
      <t>int</t>
    </r>
  </si>
  <si>
    <r>
      <t>H1</t>
    </r>
    <r>
      <rPr>
        <vertAlign val="subscript"/>
        <sz val="10"/>
        <color theme="1"/>
        <rFont val="Titillium"/>
      </rPr>
      <t>out</t>
    </r>
  </si>
  <si>
    <r>
      <t>∂E</t>
    </r>
    <r>
      <rPr>
        <sz val="10"/>
        <color theme="1"/>
        <rFont val="Titillium"/>
      </rPr>
      <t xml:space="preserve"> / ∂H2</t>
    </r>
    <r>
      <rPr>
        <vertAlign val="subscript"/>
        <sz val="10"/>
        <color theme="1"/>
        <rFont val="Titillium"/>
      </rPr>
      <t>in</t>
    </r>
  </si>
  <si>
    <r>
      <t>∂E</t>
    </r>
    <r>
      <rPr>
        <sz val="10"/>
        <color theme="1"/>
        <rFont val="Titillium"/>
      </rPr>
      <t xml:space="preserve"> / ∂H2</t>
    </r>
    <r>
      <rPr>
        <vertAlign val="subscript"/>
        <sz val="10"/>
        <color theme="1"/>
        <rFont val="Titillium"/>
      </rPr>
      <t>out</t>
    </r>
  </si>
  <si>
    <r>
      <t>ΔW</t>
    </r>
    <r>
      <rPr>
        <vertAlign val="subscript"/>
        <sz val="10"/>
        <color theme="1"/>
        <rFont val="Titillium"/>
      </rPr>
      <t>jk</t>
    </r>
  </si>
  <si>
    <t>x</t>
  </si>
  <si>
    <t>=&gt;</t>
  </si>
  <si>
    <r>
      <t>∂H2</t>
    </r>
    <r>
      <rPr>
        <vertAlign val="subscript"/>
        <sz val="10"/>
        <color theme="1"/>
        <rFont val="Titillium"/>
      </rPr>
      <t>in</t>
    </r>
    <r>
      <rPr>
        <sz val="10"/>
        <color theme="1"/>
        <rFont val="Titillium"/>
      </rPr>
      <t xml:space="preserve"> / ∂H1</t>
    </r>
    <r>
      <rPr>
        <vertAlign val="subscript"/>
        <sz val="10"/>
        <color theme="1"/>
        <rFont val="Titillium"/>
      </rPr>
      <t>out</t>
    </r>
  </si>
  <si>
    <r>
      <t>∂E</t>
    </r>
    <r>
      <rPr>
        <sz val="10"/>
        <color theme="1"/>
        <rFont val="Titillium"/>
      </rPr>
      <t xml:space="preserve"> / ∂H1</t>
    </r>
    <r>
      <rPr>
        <vertAlign val="subscript"/>
        <sz val="10"/>
        <color theme="1"/>
        <rFont val="Titillium"/>
      </rPr>
      <t>out</t>
    </r>
  </si>
  <si>
    <t>Relu'</t>
  </si>
  <si>
    <r>
      <t>∂H1</t>
    </r>
    <r>
      <rPr>
        <vertAlign val="subscript"/>
        <sz val="10"/>
        <color theme="1"/>
        <rFont val="Titillium"/>
      </rPr>
      <t>out</t>
    </r>
    <r>
      <rPr>
        <sz val="10"/>
        <color theme="1"/>
        <rFont val="Titillium"/>
      </rPr>
      <t xml:space="preserve"> / ∂H1</t>
    </r>
    <r>
      <rPr>
        <vertAlign val="subscript"/>
        <sz val="10"/>
        <color theme="1"/>
        <rFont val="Titillium"/>
      </rPr>
      <t>int</t>
    </r>
  </si>
  <si>
    <r>
      <t>∂E</t>
    </r>
    <r>
      <rPr>
        <sz val="10"/>
        <color theme="1"/>
        <rFont val="Titillium"/>
      </rPr>
      <t xml:space="preserve"> / ∂H1</t>
    </r>
    <r>
      <rPr>
        <vertAlign val="subscript"/>
        <sz val="10"/>
        <color theme="1"/>
        <rFont val="Titillium"/>
      </rPr>
      <t>in</t>
    </r>
  </si>
  <si>
    <r>
      <t>∂H1</t>
    </r>
    <r>
      <rPr>
        <vertAlign val="subscript"/>
        <sz val="10"/>
        <color theme="1"/>
        <rFont val="Titillium"/>
      </rPr>
      <t>in</t>
    </r>
    <r>
      <rPr>
        <sz val="10"/>
        <color theme="1"/>
        <rFont val="Titillium"/>
      </rPr>
      <t xml:space="preserve"> / ∂W</t>
    </r>
    <r>
      <rPr>
        <vertAlign val="subscript"/>
        <sz val="10"/>
        <color theme="1"/>
        <rFont val="Titillium"/>
      </rPr>
      <t>ij</t>
    </r>
  </si>
  <si>
    <r>
      <t>I</t>
    </r>
    <r>
      <rPr>
        <vertAlign val="subscript"/>
        <sz val="10"/>
        <color theme="1"/>
        <rFont val="Titillium"/>
      </rPr>
      <t>out</t>
    </r>
  </si>
  <si>
    <r>
      <t>∂E</t>
    </r>
    <r>
      <rPr>
        <sz val="10"/>
        <color theme="1"/>
        <rFont val="Titillium"/>
      </rPr>
      <t xml:space="preserve"> / ∂W</t>
    </r>
    <r>
      <rPr>
        <vertAlign val="subscript"/>
        <sz val="10"/>
        <color theme="1"/>
        <rFont val="Titillium"/>
      </rPr>
      <t>ij</t>
    </r>
  </si>
  <si>
    <t>ΔWij</t>
  </si>
  <si>
    <r>
      <t>new</t>
    </r>
    <r>
      <rPr>
        <sz val="10"/>
        <color theme="1"/>
        <rFont val="Titillium"/>
      </rPr>
      <t xml:space="preserve"> W</t>
    </r>
    <r>
      <rPr>
        <vertAlign val="subscript"/>
        <sz val="10"/>
        <color theme="1"/>
        <rFont val="Titillium"/>
      </rPr>
      <t>jk</t>
    </r>
  </si>
  <si>
    <t>ij</t>
  </si>
  <si>
    <t>jk</t>
  </si>
  <si>
    <t>kl</t>
  </si>
  <si>
    <r>
      <t>W</t>
    </r>
    <r>
      <rPr>
        <vertAlign val="subscript"/>
        <sz val="10"/>
        <color theme="1"/>
        <rFont val="Titillium"/>
      </rPr>
      <t>jk</t>
    </r>
  </si>
  <si>
    <r>
      <t>W</t>
    </r>
    <r>
      <rPr>
        <vertAlign val="subscript"/>
        <sz val="10"/>
        <color theme="1"/>
        <rFont val="Titillium"/>
      </rPr>
      <t>ij</t>
    </r>
  </si>
  <si>
    <r>
      <t>new</t>
    </r>
    <r>
      <rPr>
        <sz val="10"/>
        <color theme="1"/>
        <rFont val="Titillium"/>
      </rPr>
      <t xml:space="preserve"> W</t>
    </r>
    <r>
      <rPr>
        <vertAlign val="subscript"/>
        <sz val="10"/>
        <color theme="1"/>
        <rFont val="Titillium"/>
      </rPr>
      <t>ij</t>
    </r>
  </si>
  <si>
    <r>
      <t>∂E</t>
    </r>
    <r>
      <rPr>
        <sz val="10"/>
        <color theme="1"/>
        <rFont val="Titillium"/>
      </rPr>
      <t xml:space="preserve"> / ∂B</t>
    </r>
    <r>
      <rPr>
        <vertAlign val="subscript"/>
        <sz val="10"/>
        <color theme="1"/>
        <rFont val="Titillium"/>
      </rPr>
      <t>kl</t>
    </r>
  </si>
  <si>
    <r>
      <t>∂E</t>
    </r>
    <r>
      <rPr>
        <sz val="10"/>
        <color theme="1"/>
        <rFont val="Titillium"/>
      </rPr>
      <t xml:space="preserve"> / ∂B</t>
    </r>
    <r>
      <rPr>
        <vertAlign val="subscript"/>
        <sz val="10"/>
        <color theme="1"/>
        <rFont val="Titillium"/>
      </rPr>
      <t>jk</t>
    </r>
  </si>
  <si>
    <r>
      <t>∂E</t>
    </r>
    <r>
      <rPr>
        <sz val="10"/>
        <color theme="1"/>
        <rFont val="Titillium"/>
      </rPr>
      <t xml:space="preserve"> / ∂B</t>
    </r>
    <r>
      <rPr>
        <vertAlign val="subscript"/>
        <sz val="10"/>
        <color theme="1"/>
        <rFont val="Titillium"/>
      </rPr>
      <t>ij</t>
    </r>
  </si>
  <si>
    <r>
      <t>B</t>
    </r>
    <r>
      <rPr>
        <vertAlign val="subscript"/>
        <sz val="10"/>
        <color theme="1"/>
        <rFont val="Titillium"/>
      </rPr>
      <t>ij</t>
    </r>
  </si>
  <si>
    <r>
      <t>B</t>
    </r>
    <r>
      <rPr>
        <vertAlign val="subscript"/>
        <sz val="10"/>
        <color theme="1"/>
        <rFont val="Titillium"/>
      </rPr>
      <t>jk</t>
    </r>
  </si>
  <si>
    <t>Logaritmic</t>
  </si>
  <si>
    <t>Crossentropy</t>
  </si>
  <si>
    <t>I</t>
  </si>
  <si>
    <t>O</t>
  </si>
  <si>
    <r>
      <t>new B</t>
    </r>
    <r>
      <rPr>
        <vertAlign val="subscript"/>
        <sz val="10"/>
        <color theme="1"/>
        <rFont val="Titillium"/>
      </rPr>
      <t>kl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</si>
</sst>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0"/>
      <color theme="1"/>
      <name val="Titillium"/>
      <family val="2"/>
    </font>
    <font>
      <sz val="14"/>
      <color theme="1"/>
      <name val="Titillium"/>
      <family val="2"/>
    </font>
    <font>
      <u/>
      <sz val="10"/>
      <color theme="10"/>
      <name val="Titillium"/>
      <family val="2"/>
    </font>
    <font>
      <vertAlign val="subscript"/>
      <sz val="10"/>
      <color theme="1"/>
      <name val="Titillium"/>
    </font>
    <font>
      <sz val="10"/>
      <color theme="1"/>
      <name val="Titillium"/>
    </font>
    <font>
      <b/>
      <sz val="16"/>
      <color theme="1"/>
      <name val="Titillium"/>
    </font>
    <font>
      <sz val="10"/>
      <color rgb="FFFF0000"/>
      <name val="Titillium"/>
      <family val="2"/>
    </font>
    <font>
      <b/>
      <sz val="10"/>
      <color theme="1"/>
      <name val="Titillium"/>
    </font>
    <font>
      <sz val="10"/>
      <name val="Titillium"/>
      <family val="2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DashDot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1"/>
    <xf numFmtId="0" fontId="0" fillId="0" borderId="0" xfId="0" applyFill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0" fontId="0" fillId="4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0" xfId="0" applyBorder="1"/>
    <xf numFmtId="0" fontId="0" fillId="0" borderId="14" xfId="0" applyBorder="1" applyAlignment="1">
      <alignment horizontal="center"/>
    </xf>
    <xf numFmtId="0" fontId="0" fillId="0" borderId="14" xfId="0" applyBorder="1"/>
    <xf numFmtId="0" fontId="0" fillId="9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7" borderId="0" xfId="0" applyFill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quotePrefix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4" borderId="8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quotePrefix="1" applyFill="1" applyBorder="1" applyAlignment="1">
      <alignment horizontal="center"/>
    </xf>
    <xf numFmtId="0" fontId="8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200024</xdr:colOff>
      <xdr:row>13</xdr:row>
      <xdr:rowOff>95250</xdr:rowOff>
    </xdr:from>
    <xdr:to>
      <xdr:col>8</xdr:col>
      <xdr:colOff>300890</xdr:colOff>
      <xdr:row>20</xdr:row>
      <xdr:rowOff>47624</xdr:rowOff>
    </xdr:to>
    <xdr:pic>
      <xdr:nvPicPr>
        <xdr:cNvPr id="2" name="Picture 1" descr="https://cdn-images-1.medium.com/max/1600/1*fdDRKoUj5ck2k4Aa2BSaAA.png">
          <a:extLst>
            <a:ext uri="{FF2B5EF4-FFF2-40B4-BE49-F238E27FC236}">
              <a16:creationId xmlns:a16="http://schemas.microsoft.com/office/drawing/2014/main" xmlns="" id="{635E3D66-EA89-49A8-8B2C-2AFE732D2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4" y="2019300"/>
          <a:ext cx="4234716" cy="1142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123826</xdr:colOff>
      <xdr:row>19</xdr:row>
      <xdr:rowOff>114301</xdr:rowOff>
    </xdr:from>
    <xdr:to>
      <xdr:col>8</xdr:col>
      <xdr:colOff>200025</xdr:colOff>
      <xdr:row>25</xdr:row>
      <xdr:rowOff>50854</xdr:rowOff>
    </xdr:to>
    <xdr:pic>
      <xdr:nvPicPr>
        <xdr:cNvPr id="3" name="Picture 2" descr="https://cdn-images-1.medium.com/max/1600/1*XWyzdij1A-RpkqPNbm9Lrw.png">
          <a:extLst>
            <a:ext uri="{FF2B5EF4-FFF2-40B4-BE49-F238E27FC236}">
              <a16:creationId xmlns:a16="http://schemas.microsoft.com/office/drawing/2014/main" xmlns="" id="{17ECD454-2D91-450B-B800-19D2DCFB63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6" y="3019426"/>
          <a:ext cx="4210049" cy="10700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104775</xdr:colOff>
      <xdr:row>39</xdr:row>
      <xdr:rowOff>76200</xdr:rowOff>
    </xdr:from>
    <xdr:to>
      <xdr:col>8</xdr:col>
      <xdr:colOff>56114</xdr:colOff>
      <xdr:row>51</xdr:row>
      <xdr:rowOff>66674</xdr:rowOff>
    </xdr:to>
    <xdr:pic>
      <xdr:nvPicPr>
        <xdr:cNvPr id="5" name="Picture 4" descr="https://cdn-images-1.medium.com/max/1600/1*NWb_tAHWvBwJc0hNm0LiUQ.png">
          <a:extLst>
            <a:ext uri="{FF2B5EF4-FFF2-40B4-BE49-F238E27FC236}">
              <a16:creationId xmlns:a16="http://schemas.microsoft.com/office/drawing/2014/main" xmlns="" id="{0EA436DA-C610-48C6-BC7B-27EB73C67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7019925"/>
          <a:ext cx="4085189" cy="2228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matrixmultiplication.xyz/" TargetMode="External"/><Relationship Id="rId1" Type="http://schemas.openxmlformats.org/officeDocument/2006/relationships/hyperlink" Target="https://becominghuman.ai/back-propagation-is-very-simple-who-made-it-complicated-97b794c97e5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5"/>
  <sheetViews>
    <sheetView tabSelected="1" topLeftCell="E1" workbookViewId="0">
      <selection activeCell="M24" sqref="M24"/>
    </sheetView>
  </sheetViews>
  <sheetFormatPr defaultRowHeight="12.75"/>
  <cols>
    <col min="1" max="1" width="9.140625" style="1"/>
    <col min="2" max="2" width="17.42578125" style="1" customWidth="1"/>
    <col min="3" max="4" width="4" style="123" bestFit="1" customWidth="1"/>
    <col min="5" max="7" width="9.140625" style="1"/>
    <col min="8" max="11" width="9.140625" style="123"/>
    <col min="12" max="29" width="9.140625" style="1"/>
    <col min="30" max="30" width="10" style="1" customWidth="1"/>
    <col min="31" max="16384" width="9.140625" style="1"/>
  </cols>
  <sheetData>
    <row r="1" spans="1:32">
      <c r="A1" s="116" t="s">
        <v>21</v>
      </c>
      <c r="L1" s="131" t="s">
        <v>8</v>
      </c>
      <c r="M1" s="131"/>
      <c r="N1" s="131"/>
      <c r="S1" s="131" t="s">
        <v>9</v>
      </c>
      <c r="T1" s="131"/>
      <c r="U1" s="131"/>
      <c r="X1" s="131" t="s">
        <v>13</v>
      </c>
      <c r="Y1" s="131"/>
      <c r="Z1" s="131"/>
    </row>
    <row r="2" spans="1:32" ht="18.75" thickBot="1">
      <c r="A2" s="117">
        <v>0.01</v>
      </c>
      <c r="E2" s="129" t="s">
        <v>0</v>
      </c>
      <c r="F2" s="129"/>
      <c r="G2" s="129"/>
      <c r="H2" s="122"/>
      <c r="I2" s="122"/>
      <c r="J2" s="122"/>
      <c r="K2" s="122"/>
      <c r="L2" s="130" t="s">
        <v>1</v>
      </c>
      <c r="M2" s="130"/>
      <c r="N2" s="130"/>
      <c r="S2" s="130" t="s">
        <v>2</v>
      </c>
      <c r="T2" s="130"/>
      <c r="U2" s="130"/>
      <c r="X2" s="130" t="s">
        <v>3</v>
      </c>
      <c r="Y2" s="130"/>
      <c r="Z2" s="130"/>
    </row>
    <row r="3" spans="1:32" s="2" customFormat="1" ht="13.5" thickBot="1">
      <c r="A3" s="4" t="s">
        <v>14</v>
      </c>
      <c r="B3" s="2" t="s">
        <v>19</v>
      </c>
      <c r="E3" s="6">
        <v>0.1</v>
      </c>
      <c r="F3" s="7">
        <v>0.2</v>
      </c>
      <c r="G3" s="11">
        <v>0.7</v>
      </c>
      <c r="H3" s="16"/>
      <c r="I3" s="16"/>
      <c r="J3" s="16"/>
      <c r="K3" s="16"/>
      <c r="L3" s="7">
        <f>$E$4*E5+$F$4*E6+$G$4*E7+E8</f>
        <v>1.35</v>
      </c>
      <c r="M3" s="7">
        <f>$E$4*F5+$F$4*F6+$G$4*F7+F8</f>
        <v>1.27</v>
      </c>
      <c r="N3" s="11">
        <f>$E$4*G5+$F$4*G6+$G$4*G7+G8</f>
        <v>1.8</v>
      </c>
      <c r="S3" s="7"/>
      <c r="T3" s="7"/>
      <c r="U3" s="7"/>
    </row>
    <row r="4" spans="1:32" s="3" customFormat="1" ht="13.5" thickBot="1">
      <c r="A4" s="5" t="s">
        <v>15</v>
      </c>
      <c r="B4" s="3" t="s">
        <v>5</v>
      </c>
      <c r="C4" s="135" t="s">
        <v>73</v>
      </c>
      <c r="D4" s="136" t="s">
        <v>74</v>
      </c>
      <c r="E4" s="12">
        <f>E3</f>
        <v>0.1</v>
      </c>
      <c r="F4" s="13">
        <f>F3</f>
        <v>0.2</v>
      </c>
      <c r="G4" s="14">
        <f>G3</f>
        <v>0.7</v>
      </c>
      <c r="H4" s="140" t="s">
        <v>17</v>
      </c>
      <c r="I4" s="137"/>
      <c r="J4" s="138" t="s">
        <v>73</v>
      </c>
      <c r="K4" s="139" t="s">
        <v>74</v>
      </c>
      <c r="L4" s="118">
        <f>MAX(0,L3)</f>
        <v>1.35</v>
      </c>
      <c r="M4" s="118">
        <f>MAX(0,M3)</f>
        <v>1.27</v>
      </c>
      <c r="N4" s="119">
        <f>MAX(0,N3)</f>
        <v>1.8</v>
      </c>
      <c r="O4" s="140" t="s">
        <v>17</v>
      </c>
      <c r="Q4" s="149" t="s">
        <v>73</v>
      </c>
      <c r="R4" s="150" t="s">
        <v>74</v>
      </c>
      <c r="S4" s="146" t="s">
        <v>16</v>
      </c>
      <c r="T4" s="147"/>
      <c r="U4" s="148"/>
      <c r="V4" s="151" t="s">
        <v>17</v>
      </c>
      <c r="X4" s="138" t="s">
        <v>73</v>
      </c>
      <c r="Y4" s="139" t="s">
        <v>74</v>
      </c>
      <c r="AA4" s="21"/>
      <c r="AB4" s="21"/>
      <c r="AC4" s="21"/>
    </row>
    <row r="5" spans="1:32" s="2" customFormat="1">
      <c r="A5" s="134" t="s">
        <v>16</v>
      </c>
      <c r="B5" s="2" t="s">
        <v>4</v>
      </c>
      <c r="C5" s="15">
        <v>0.1</v>
      </c>
      <c r="D5" s="17">
        <f>C5</f>
        <v>0.1</v>
      </c>
      <c r="E5" s="8">
        <v>0.1</v>
      </c>
      <c r="F5" s="9">
        <v>0.2</v>
      </c>
      <c r="G5" s="10">
        <v>0.3</v>
      </c>
      <c r="H5" s="141">
        <v>1</v>
      </c>
      <c r="I5" s="16"/>
      <c r="J5" s="15">
        <f>E5*$D$5+F5*$D$6+G5*$D$7+H5</f>
        <v>1.26</v>
      </c>
      <c r="K5" s="17">
        <f>MAX(0,J5)</f>
        <v>1.26</v>
      </c>
      <c r="L5" s="16">
        <v>0.2</v>
      </c>
      <c r="M5" s="16">
        <v>0.3</v>
      </c>
      <c r="N5" s="17">
        <v>0.5</v>
      </c>
      <c r="O5" s="141">
        <v>1</v>
      </c>
      <c r="Q5" s="15">
        <f>L5*$K$5+M5*$K$6+N5*$K$7+O5</f>
        <v>2.585</v>
      </c>
      <c r="R5" s="17">
        <f>1/(1+EXP(-Q5))</f>
        <v>0.92988994377858192</v>
      </c>
      <c r="S5" s="15">
        <v>0.1</v>
      </c>
      <c r="T5" s="16">
        <v>0.4</v>
      </c>
      <c r="U5" s="17">
        <v>0.8</v>
      </c>
      <c r="V5" s="141">
        <v>1</v>
      </c>
      <c r="X5" s="15">
        <f>S5*$R$5+T5*$R$6+U5*$R$7+V5</f>
        <v>2.2615454738463878</v>
      </c>
      <c r="Y5" s="143">
        <f>EXP(X5)/(EXP($X$5)+EXP($X$6)+EXP($X$7))</f>
        <v>0.31116075436366425</v>
      </c>
      <c r="AA5" s="16"/>
      <c r="AB5" s="21"/>
      <c r="AC5" s="16"/>
    </row>
    <row r="6" spans="1:32" s="2" customFormat="1">
      <c r="A6" s="134"/>
      <c r="B6" s="2" t="s">
        <v>6</v>
      </c>
      <c r="C6" s="15">
        <v>0.2</v>
      </c>
      <c r="D6" s="17">
        <f t="shared" ref="D6:D7" si="0">C6</f>
        <v>0.2</v>
      </c>
      <c r="E6" s="15">
        <v>0.3</v>
      </c>
      <c r="F6" s="16">
        <v>0.2</v>
      </c>
      <c r="G6" s="17">
        <v>0.7</v>
      </c>
      <c r="H6" s="141">
        <v>1</v>
      </c>
      <c r="I6" s="16"/>
      <c r="J6" s="15">
        <f t="shared" ref="J6:J7" si="1">E6*$D$5+F6*$D$6+G6*$D$7+H6</f>
        <v>1.56</v>
      </c>
      <c r="K6" s="17">
        <f t="shared" ref="K6:K7" si="2">MAX(0,J6)</f>
        <v>1.56</v>
      </c>
      <c r="L6" s="16">
        <v>0.3</v>
      </c>
      <c r="M6" s="16">
        <v>0.5</v>
      </c>
      <c r="N6" s="17">
        <v>0.7</v>
      </c>
      <c r="O6" s="141">
        <v>1</v>
      </c>
      <c r="Q6" s="15">
        <f t="shared" ref="Q6:Q7" si="3">L6*$K$5+M6*$K$6+N6*$K$7+O6</f>
        <v>3.3689999999999998</v>
      </c>
      <c r="R6" s="17">
        <f t="shared" ref="R6:R7" si="4">1/(1+EXP(-Q6))</f>
        <v>0.96672153516248671</v>
      </c>
      <c r="S6" s="15">
        <v>0.3</v>
      </c>
      <c r="T6" s="16">
        <v>0.7</v>
      </c>
      <c r="U6" s="17">
        <v>0.2</v>
      </c>
      <c r="V6" s="141">
        <v>1</v>
      </c>
      <c r="X6" s="15">
        <f t="shared" ref="X6:X7" si="5">S6*$R$5+T6*$R$6+U6*$R$7+V6</f>
        <v>2.1511390240981987</v>
      </c>
      <c r="Y6" s="143">
        <f t="shared" ref="Y6:Y7" si="6">EXP(X6)/(EXP($X$5)+EXP($X$6)+EXP($X$7))</f>
        <v>0.2786351511180033</v>
      </c>
      <c r="Z6" s="16"/>
      <c r="AA6" s="16"/>
      <c r="AB6" s="21"/>
      <c r="AC6" s="16"/>
    </row>
    <row r="7" spans="1:32" s="2" customFormat="1" ht="13.5" thickBot="1">
      <c r="A7" s="134"/>
      <c r="B7" s="2" t="s">
        <v>7</v>
      </c>
      <c r="C7" s="18">
        <v>0.7</v>
      </c>
      <c r="D7" s="20">
        <f t="shared" si="0"/>
        <v>0.7</v>
      </c>
      <c r="E7" s="18">
        <v>0.4</v>
      </c>
      <c r="F7" s="19">
        <v>0.3</v>
      </c>
      <c r="G7" s="20">
        <v>0.9</v>
      </c>
      <c r="H7" s="142">
        <v>1</v>
      </c>
      <c r="I7" s="16"/>
      <c r="J7" s="18">
        <f t="shared" si="1"/>
        <v>1.73</v>
      </c>
      <c r="K7" s="20">
        <f t="shared" si="2"/>
        <v>1.73</v>
      </c>
      <c r="L7" s="19">
        <v>0.6</v>
      </c>
      <c r="M7" s="19">
        <v>0.4</v>
      </c>
      <c r="N7" s="20">
        <v>0.8</v>
      </c>
      <c r="O7" s="142">
        <v>1</v>
      </c>
      <c r="Q7" s="18">
        <f t="shared" si="3"/>
        <v>3.7640000000000002</v>
      </c>
      <c r="R7" s="20">
        <f t="shared" si="4"/>
        <v>0.97733483175441849</v>
      </c>
      <c r="S7" s="18">
        <v>0.5</v>
      </c>
      <c r="T7" s="19">
        <v>0.2</v>
      </c>
      <c r="U7" s="20">
        <v>0.9</v>
      </c>
      <c r="V7" s="142">
        <v>1</v>
      </c>
      <c r="X7" s="18">
        <f t="shared" si="5"/>
        <v>2.5378906275007651</v>
      </c>
      <c r="Y7" s="119">
        <f t="shared" si="6"/>
        <v>0.41020409451833256</v>
      </c>
      <c r="Z7" s="16"/>
      <c r="AA7" s="16"/>
      <c r="AB7" s="21"/>
      <c r="AC7" s="16"/>
    </row>
    <row r="8" spans="1:32" s="3" customFormat="1" ht="13.5" thickBot="1">
      <c r="A8" s="5" t="s">
        <v>17</v>
      </c>
      <c r="B8" s="3" t="s">
        <v>18</v>
      </c>
      <c r="E8" s="12">
        <v>1</v>
      </c>
      <c r="F8" s="13">
        <v>1</v>
      </c>
      <c r="G8" s="14">
        <v>1</v>
      </c>
      <c r="H8" s="21"/>
      <c r="I8" s="21"/>
      <c r="J8" s="21"/>
      <c r="K8" s="21"/>
      <c r="L8" s="13">
        <v>1</v>
      </c>
      <c r="M8" s="13">
        <v>1</v>
      </c>
      <c r="N8" s="14">
        <v>1</v>
      </c>
      <c r="S8" s="12"/>
      <c r="T8" s="13"/>
      <c r="U8" s="14"/>
      <c r="Y8" s="21"/>
      <c r="Z8" s="21"/>
      <c r="AA8" s="21"/>
      <c r="AB8" s="21"/>
      <c r="AC8" s="21"/>
    </row>
    <row r="9" spans="1:32" s="24" customFormat="1">
      <c r="A9" s="94"/>
      <c r="E9" s="127" t="s">
        <v>60</v>
      </c>
      <c r="F9" s="127"/>
      <c r="G9" s="127"/>
      <c r="H9" s="28"/>
      <c r="I9" s="28"/>
      <c r="J9" s="28"/>
      <c r="K9" s="28"/>
      <c r="L9" s="127" t="s">
        <v>61</v>
      </c>
      <c r="M9" s="127"/>
      <c r="N9" s="127"/>
      <c r="O9" s="127" t="s">
        <v>62</v>
      </c>
      <c r="P9" s="127"/>
      <c r="Q9" s="127"/>
      <c r="R9" s="28"/>
      <c r="S9" s="28"/>
      <c r="T9" s="28"/>
      <c r="AA9" s="28"/>
      <c r="AB9" s="28"/>
      <c r="AC9" s="28"/>
    </row>
    <row r="10" spans="1:32">
      <c r="S10" s="1">
        <f>Q32-AD32</f>
        <v>0</v>
      </c>
      <c r="T10" s="123">
        <f t="shared" ref="T10:U10" si="7">R32-AE32</f>
        <v>0</v>
      </c>
      <c r="U10" s="123">
        <f t="shared" si="7"/>
        <v>0</v>
      </c>
      <c r="AA10" s="120"/>
      <c r="AB10" s="120"/>
      <c r="AC10" s="120"/>
    </row>
    <row r="11" spans="1:32" s="22" customFormat="1" ht="13.5" thickBot="1">
      <c r="C11" s="123"/>
      <c r="D11" s="123"/>
      <c r="E11" s="2" t="s">
        <v>22</v>
      </c>
      <c r="F11" s="2" t="s">
        <v>23</v>
      </c>
      <c r="G11" s="2" t="s">
        <v>24</v>
      </c>
      <c r="H11" s="2"/>
      <c r="I11" s="2"/>
      <c r="J11" s="2"/>
      <c r="K11" s="2"/>
      <c r="M11" s="2" t="s">
        <v>10</v>
      </c>
      <c r="N11" s="2" t="s">
        <v>11</v>
      </c>
      <c r="O11" s="2" t="s">
        <v>12</v>
      </c>
      <c r="S11" s="123">
        <f t="shared" ref="S11:S12" si="8">Q33-AD33</f>
        <v>0</v>
      </c>
      <c r="T11" s="123">
        <f t="shared" ref="T11:T12" si="9">R33-AE33</f>
        <v>0</v>
      </c>
      <c r="U11" s="123">
        <f t="shared" ref="U11:U12" si="10">S33-AF33</f>
        <v>0</v>
      </c>
      <c r="W11" s="32"/>
      <c r="X11" s="32"/>
      <c r="Z11" s="32"/>
      <c r="AA11" s="32"/>
      <c r="AB11" s="32"/>
      <c r="AE11" s="32"/>
      <c r="AF11" s="32"/>
    </row>
    <row r="12" spans="1:32" s="22" customFormat="1" ht="13.5" thickBot="1">
      <c r="C12" s="123"/>
      <c r="D12" s="123"/>
      <c r="E12" s="6">
        <v>1</v>
      </c>
      <c r="F12" s="7">
        <v>0</v>
      </c>
      <c r="G12" s="11">
        <v>0</v>
      </c>
      <c r="H12" s="16"/>
      <c r="I12" s="16"/>
      <c r="J12" s="16"/>
      <c r="K12" s="16"/>
      <c r="M12" s="12">
        <f>(-1)*(E12*LOG(Y5) + (1-E12)*LOG(1-Y5))</f>
        <v>0.50701518429839965</v>
      </c>
      <c r="N12" s="13">
        <f>(-1)*(F12*LOG(Y6) + (1-F12)*LOG(1-Y6))</f>
        <v>0.1418450240754871</v>
      </c>
      <c r="O12" s="14">
        <f>(-1)*(G12*LOG(Y7) + (1-G12)*LOG(1-Y7))</f>
        <v>0.22929824676029789</v>
      </c>
      <c r="P12" s="26" t="s">
        <v>71</v>
      </c>
      <c r="S12" s="123">
        <f t="shared" si="8"/>
        <v>0</v>
      </c>
      <c r="T12" s="123">
        <f t="shared" si="9"/>
        <v>0</v>
      </c>
      <c r="U12" s="123">
        <f t="shared" si="10"/>
        <v>0</v>
      </c>
      <c r="V12" s="32"/>
      <c r="W12" s="32"/>
      <c r="X12" s="32"/>
      <c r="Z12" s="32"/>
      <c r="AA12" s="32"/>
      <c r="AB12" s="32"/>
      <c r="AD12" s="32"/>
      <c r="AE12" s="32"/>
      <c r="AF12" s="32"/>
    </row>
    <row r="13" spans="1:32" s="32" customFormat="1">
      <c r="C13" s="123"/>
      <c r="D13" s="123"/>
      <c r="E13" s="16"/>
      <c r="F13" s="16"/>
      <c r="G13" s="16"/>
      <c r="H13" s="16"/>
      <c r="I13" s="16"/>
      <c r="J13" s="16"/>
      <c r="K13" s="16"/>
      <c r="M13" s="21">
        <f>(-1)*(E12*(1/Y5)+(1-E12)*(1/(1-Y5)))</f>
        <v>-3.2137729002651332</v>
      </c>
      <c r="N13" s="21">
        <f>(-1)*(F12*(1/Y6)+(1-F12)*(1/(1-Y6)))</f>
        <v>-1.3862610599197402</v>
      </c>
      <c r="O13" s="21">
        <f>(-1)*(G12*(1/Y7)+(1-G12)*(1/(1-Y7)))</f>
        <v>-1.6955017671466062</v>
      </c>
      <c r="P13" s="26" t="s">
        <v>72</v>
      </c>
    </row>
    <row r="14" spans="1:32" s="22" customFormat="1">
      <c r="C14" s="123"/>
      <c r="D14" s="123"/>
      <c r="H14" s="123"/>
      <c r="I14" s="123"/>
      <c r="J14" s="123"/>
      <c r="K14" s="123"/>
      <c r="O14" s="28"/>
      <c r="P14" s="153"/>
      <c r="Q14" s="28"/>
      <c r="R14" s="28"/>
      <c r="S14" s="28"/>
      <c r="V14" s="32"/>
      <c r="W14" s="32"/>
      <c r="X14" s="32"/>
      <c r="Z14" s="32"/>
      <c r="AA14" s="32"/>
      <c r="AB14" s="32"/>
      <c r="AD14" s="32"/>
      <c r="AE14" s="32"/>
      <c r="AF14" s="32"/>
    </row>
    <row r="15" spans="1:32" s="22" customFormat="1" ht="13.5" thickBot="1">
      <c r="C15" s="123"/>
      <c r="D15" s="123"/>
      <c r="H15" s="123"/>
      <c r="I15" s="123"/>
      <c r="J15" s="123"/>
      <c r="K15" s="123"/>
      <c r="O15" s="28"/>
      <c r="P15" s="28"/>
      <c r="Q15" s="28"/>
      <c r="R15" s="28"/>
      <c r="S15" s="28"/>
      <c r="Z15" s="26" t="s">
        <v>72</v>
      </c>
    </row>
    <row r="16" spans="1:32" s="22" customFormat="1">
      <c r="C16" s="123"/>
      <c r="D16" s="123"/>
      <c r="H16" s="123"/>
      <c r="I16" s="123"/>
      <c r="J16" s="123"/>
      <c r="K16" s="123"/>
      <c r="Z16" s="74">
        <f>(-1)*(E12*(1/Y5)+(1-E12)*(1/(1-Y5)))</f>
        <v>-3.2137729002651332</v>
      </c>
      <c r="AA16" s="75">
        <v>0</v>
      </c>
      <c r="AB16" s="76">
        <v>0</v>
      </c>
    </row>
    <row r="17" spans="1:33" s="22" customFormat="1" ht="15.75">
      <c r="A17" s="132" t="s">
        <v>32</v>
      </c>
      <c r="C17" s="123"/>
      <c r="D17" s="123"/>
      <c r="F17"/>
      <c r="H17" s="123"/>
      <c r="I17" s="123"/>
      <c r="J17" s="123"/>
      <c r="K17" s="123"/>
      <c r="M17" s="25" t="s">
        <v>25</v>
      </c>
      <c r="W17" s="124" t="s">
        <v>36</v>
      </c>
      <c r="X17" s="124"/>
      <c r="Y17" s="25" t="s">
        <v>25</v>
      </c>
      <c r="Z17" s="77">
        <v>0</v>
      </c>
      <c r="AA17" s="144">
        <f>(-1)*(F12*(1/Y6)+(1-F12)*(1/(1-Y6)))</f>
        <v>-1.3862610599197402</v>
      </c>
      <c r="AB17" s="78">
        <v>0</v>
      </c>
      <c r="AC17" s="95"/>
    </row>
    <row r="18" spans="1:33" s="22" customFormat="1" ht="13.5" thickBot="1">
      <c r="A18" s="133"/>
      <c r="C18" s="123"/>
      <c r="D18" s="123"/>
      <c r="H18" s="123"/>
      <c r="I18" s="123"/>
      <c r="J18" s="123"/>
      <c r="K18" s="123"/>
      <c r="Z18" s="79">
        <v>0</v>
      </c>
      <c r="AA18" s="80">
        <v>0</v>
      </c>
      <c r="AB18" s="81">
        <f>(-1)*(G12*(1/Y7)+(1-G12)*(1/(1-Y7)))</f>
        <v>-1.6955017671466062</v>
      </c>
    </row>
    <row r="19" spans="1:33" s="22" customFormat="1">
      <c r="C19" s="123"/>
      <c r="D19" s="123"/>
      <c r="H19" s="123"/>
      <c r="I19" s="123"/>
      <c r="J19" s="123"/>
      <c r="K19" s="123"/>
      <c r="AA19" s="26"/>
    </row>
    <row r="20" spans="1:33" s="22" customFormat="1">
      <c r="C20" s="123"/>
      <c r="D20" s="123"/>
      <c r="H20" s="123"/>
      <c r="I20" s="123"/>
      <c r="J20" s="123"/>
      <c r="K20" s="123"/>
    </row>
    <row r="21" spans="1:33" s="22" customFormat="1" ht="13.5" thickBot="1">
      <c r="C21" s="123"/>
      <c r="D21" s="123"/>
      <c r="H21" s="123"/>
      <c r="I21" s="123"/>
      <c r="J21" s="123"/>
      <c r="K21" s="123"/>
      <c r="Q21" s="22" t="s">
        <v>26</v>
      </c>
    </row>
    <row r="22" spans="1:33" s="22" customFormat="1" ht="16.5" thickBot="1">
      <c r="C22" s="123"/>
      <c r="D22" s="123"/>
      <c r="H22" s="123"/>
      <c r="I22" s="123"/>
      <c r="J22" s="123"/>
      <c r="K22" s="123"/>
      <c r="Q22" s="66">
        <f>(EXP(X5)*(EXP(X6)+EXP(X7)))/(EXP($X$5)+EXP($X$6)+EXP($X$7))^2</f>
        <v>0.21433973930749969</v>
      </c>
      <c r="R22" s="67">
        <v>0</v>
      </c>
      <c r="S22" s="68">
        <v>0</v>
      </c>
      <c r="T22" s="123">
        <f>(EXP(X5)*(EXP(X6)+EXP(X7)))/(EXP($X$5)+EXP($X$6)+EXP($X$7))^2</f>
        <v>0.21433973930749969</v>
      </c>
      <c r="Z22" s="105">
        <f>$Z16*Q$22+$AA16*Q$23+$AB16*Q$24</f>
        <v>-0.68883924563633581</v>
      </c>
      <c r="AA22" s="106">
        <f>$Z16*R$22+$AA16*R$23+$AB16*R$24</f>
        <v>0</v>
      </c>
      <c r="AB22" s="107">
        <f t="shared" ref="AB22:AB24" si="11">$Z16*S$22+$AA16*S$23+$AB16*S$24</f>
        <v>0</v>
      </c>
      <c r="AE22" s="115" t="s">
        <v>75</v>
      </c>
    </row>
    <row r="23" spans="1:33" s="22" customFormat="1" ht="16.5" thickBot="1">
      <c r="A23" s="132" t="s">
        <v>33</v>
      </c>
      <c r="C23" s="123"/>
      <c r="D23" s="123"/>
      <c r="H23" s="123"/>
      <c r="I23" s="123"/>
      <c r="J23" s="123"/>
      <c r="K23" s="123"/>
      <c r="M23" s="25" t="s">
        <v>25</v>
      </c>
      <c r="N23" s="128" t="s">
        <v>39</v>
      </c>
      <c r="O23" s="124"/>
      <c r="P23" s="25" t="s">
        <v>25</v>
      </c>
      <c r="Q23" s="69">
        <v>0</v>
      </c>
      <c r="R23" s="27">
        <f>(EXP(X6)*(EXP(X5)+EXP(X7)))/(EXP($X$5)+EXP($X$6)+EXP($X$7))^2</f>
        <v>0.2009976036794508</v>
      </c>
      <c r="S23" s="70">
        <v>0</v>
      </c>
      <c r="T23" s="123">
        <f>(EXP(X6)*(EXP(X5)+EXP(X7)))/(EXP($X$5)+EXP($X$6)+EXP($X$7))^2</f>
        <v>0.2009976036794508</v>
      </c>
      <c r="V23" s="34" t="s">
        <v>49</v>
      </c>
      <c r="W23" s="124" t="s">
        <v>38</v>
      </c>
      <c r="X23" s="124"/>
      <c r="Y23" s="25" t="s">
        <v>25</v>
      </c>
      <c r="Z23" s="108">
        <f>$Z17*Q$22+$AA17*Q$23+$AB17*Q$24</f>
        <v>0</v>
      </c>
      <c r="AA23" s="109">
        <f>$Z17*R$22+$AA17*R$23+$AB17*R$24</f>
        <v>-0.27863515111800335</v>
      </c>
      <c r="AB23" s="110">
        <f t="shared" si="11"/>
        <v>0</v>
      </c>
      <c r="AD23" s="22">
        <f>Z25</f>
        <v>-0.68883924563633581</v>
      </c>
      <c r="AE23" s="114">
        <f>V5-$A$2*AD23</f>
        <v>1.0068883924563634</v>
      </c>
    </row>
    <row r="24" spans="1:33" s="22" customFormat="1" ht="13.5" thickBot="1">
      <c r="A24" s="133"/>
      <c r="C24" s="123"/>
      <c r="D24" s="123"/>
      <c r="H24" s="123"/>
      <c r="I24" s="123"/>
      <c r="J24" s="123"/>
      <c r="K24" s="123"/>
      <c r="Q24" s="71">
        <v>0</v>
      </c>
      <c r="R24" s="72">
        <v>0</v>
      </c>
      <c r="S24" s="145">
        <f>EXP(X7)*(EXP(X5)+EXP(X6))/(EXP(X5)+EXP(X6)+EXP(X7))^2</f>
        <v>0.24193669535872747</v>
      </c>
      <c r="T24" s="154">
        <f>EXP(X7)*(EXP(X5)+EXP(X6))/(EXP(X5)+EXP(X6)+EXP(X7))^2</f>
        <v>0.24193669535872747</v>
      </c>
      <c r="Z24" s="111">
        <f>$Z18*Q$22+$AA18*Q$23+$AB18*Q$24</f>
        <v>0</v>
      </c>
      <c r="AA24" s="112">
        <f>$Z18*R$22+$AA18*R$23+$AB18*R$24</f>
        <v>0</v>
      </c>
      <c r="AB24" s="113">
        <f t="shared" si="11"/>
        <v>-0.41020409451833256</v>
      </c>
      <c r="AD24" s="22">
        <f>AA25</f>
        <v>-0.27863515111800335</v>
      </c>
      <c r="AE24" s="114">
        <f>V6-$A$2*AD24</f>
        <v>1.0027863515111801</v>
      </c>
    </row>
    <row r="25" spans="1:33" s="22" customFormat="1" ht="16.5" thickBot="1">
      <c r="C25" s="123"/>
      <c r="D25" s="123"/>
      <c r="H25" s="123"/>
      <c r="I25" s="123"/>
      <c r="J25" s="123"/>
      <c r="K25" s="123"/>
      <c r="W25" s="124" t="s">
        <v>66</v>
      </c>
      <c r="X25" s="124"/>
      <c r="Y25" s="34" t="s">
        <v>25</v>
      </c>
      <c r="Z25" s="73">
        <f>SUM(Z22:Z24)</f>
        <v>-0.68883924563633581</v>
      </c>
      <c r="AA25" s="73">
        <f t="shared" ref="AA25" si="12">SUM(AA22:AA24)</f>
        <v>-0.27863515111800335</v>
      </c>
      <c r="AB25" s="73">
        <f t="shared" ref="AB25" si="13">SUM(AB22:AB24)</f>
        <v>-0.41020409451833256</v>
      </c>
      <c r="AC25" s="34" t="s">
        <v>49</v>
      </c>
      <c r="AD25" s="22">
        <f>AB25</f>
        <v>-0.41020409451833256</v>
      </c>
      <c r="AE25" s="114">
        <f>V7-$A$2*AD25</f>
        <v>1.0041020409451833</v>
      </c>
    </row>
    <row r="26" spans="1:33" s="22" customFormat="1" ht="13.5" thickBot="1">
      <c r="C26" s="123"/>
      <c r="D26" s="123"/>
      <c r="H26" s="123"/>
      <c r="I26" s="123"/>
      <c r="J26" s="123"/>
      <c r="K26" s="123"/>
      <c r="M26"/>
    </row>
    <row r="27" spans="1:33" s="29" customFormat="1" ht="15.75">
      <c r="C27" s="123"/>
      <c r="D27" s="123"/>
      <c r="H27" s="123"/>
      <c r="I27" s="123"/>
      <c r="J27" s="123"/>
      <c r="K27" s="123"/>
      <c r="M27"/>
      <c r="Q27" s="48">
        <f>R$5</f>
        <v>0.92988994377858192</v>
      </c>
      <c r="R27" s="49">
        <f>R$6</f>
        <v>0.96672153516248671</v>
      </c>
      <c r="S27" s="50">
        <f>R$7</f>
        <v>0.97733483175441849</v>
      </c>
      <c r="T27" s="25" t="s">
        <v>25</v>
      </c>
      <c r="U27" s="30" t="s">
        <v>34</v>
      </c>
      <c r="Z27" s="38">
        <f t="shared" ref="Z27:AB29" si="14">$Z22*Q$27+$AA22*Q$28+$AB22*Q$29</f>
        <v>-0.64054468739725312</v>
      </c>
      <c r="AA27" s="39">
        <f t="shared" si="14"/>
        <v>-0.6659157330217278</v>
      </c>
      <c r="AB27" s="40">
        <f t="shared" si="14"/>
        <v>-0.67322658823982884</v>
      </c>
      <c r="AF27" s="28"/>
      <c r="AG27" s="28"/>
    </row>
    <row r="28" spans="1:33" s="29" customFormat="1" ht="15.75">
      <c r="C28" s="123"/>
      <c r="D28" s="123"/>
      <c r="H28" s="123"/>
      <c r="I28" s="123"/>
      <c r="J28" s="123"/>
      <c r="K28" s="123"/>
      <c r="N28" s="124" t="s">
        <v>27</v>
      </c>
      <c r="O28" s="124"/>
      <c r="P28" s="25" t="s">
        <v>25</v>
      </c>
      <c r="Q28" s="51">
        <f t="shared" ref="Q28:Q29" si="15">R$5</f>
        <v>0.92988994377858192</v>
      </c>
      <c r="R28" s="52">
        <f t="shared" ref="R28:R29" si="16">R$6</f>
        <v>0.96672153516248671</v>
      </c>
      <c r="S28" s="53">
        <f t="shared" ref="S28:S29" si="17">R$7</f>
        <v>0.97733483175441849</v>
      </c>
      <c r="T28" s="34" t="s">
        <v>25</v>
      </c>
      <c r="U28" s="33" t="s">
        <v>34</v>
      </c>
      <c r="V28" s="34" t="s">
        <v>49</v>
      </c>
      <c r="W28" s="124" t="s">
        <v>28</v>
      </c>
      <c r="X28" s="124"/>
      <c r="Y28" s="25" t="s">
        <v>25</v>
      </c>
      <c r="Z28" s="31">
        <f t="shared" si="14"/>
        <v>-0.25910002500785684</v>
      </c>
      <c r="AA28" s="33">
        <f t="shared" si="14"/>
        <v>-0.2693626010390277</v>
      </c>
      <c r="AB28" s="41">
        <f t="shared" si="14"/>
        <v>-0.27231983853878078</v>
      </c>
      <c r="AF28" s="28"/>
      <c r="AG28" s="28"/>
    </row>
    <row r="29" spans="1:33" s="29" customFormat="1" ht="16.5" thickBot="1">
      <c r="C29" s="123"/>
      <c r="D29" s="123"/>
      <c r="H29" s="123"/>
      <c r="I29" s="123"/>
      <c r="J29" s="123"/>
      <c r="K29" s="123"/>
      <c r="Q29" s="54">
        <f t="shared" si="15"/>
        <v>0.92988994377858192</v>
      </c>
      <c r="R29" s="55">
        <f t="shared" si="16"/>
        <v>0.96672153516248671</v>
      </c>
      <c r="S29" s="56">
        <f t="shared" si="17"/>
        <v>0.97733483175441849</v>
      </c>
      <c r="T29" s="34" t="s">
        <v>25</v>
      </c>
      <c r="U29" s="33" t="s">
        <v>34</v>
      </c>
      <c r="Z29" s="42">
        <f t="shared" si="14"/>
        <v>-0.38144466238939639</v>
      </c>
      <c r="AA29" s="43">
        <f t="shared" si="14"/>
        <v>-0.39655313198270026</v>
      </c>
      <c r="AB29" s="44">
        <f t="shared" si="14"/>
        <v>-0.40090674970104812</v>
      </c>
      <c r="AF29" s="28"/>
      <c r="AG29" s="28"/>
    </row>
    <row r="30" spans="1:33" s="29" customFormat="1">
      <c r="C30" s="123"/>
      <c r="D30" s="123"/>
      <c r="H30" s="123"/>
      <c r="I30" s="123"/>
      <c r="J30" s="123"/>
      <c r="K30" s="123"/>
    </row>
    <row r="31" spans="1:33" s="29" customFormat="1" ht="13.5" thickBot="1">
      <c r="C31" s="123"/>
      <c r="D31" s="123"/>
      <c r="H31" s="123"/>
      <c r="I31" s="123"/>
      <c r="J31" s="123"/>
      <c r="K31" s="123"/>
      <c r="M31"/>
    </row>
    <row r="32" spans="1:33" s="29" customFormat="1">
      <c r="C32" s="123"/>
      <c r="D32" s="123"/>
      <c r="H32" s="123"/>
      <c r="I32" s="123"/>
      <c r="J32" s="123"/>
      <c r="K32" s="123"/>
      <c r="M32"/>
      <c r="Q32" s="57">
        <f>Z27*$A$2</f>
        <v>-6.405446873972531E-3</v>
      </c>
      <c r="R32" s="58">
        <f>Z28*$A$2</f>
        <v>-2.5910002500785685E-3</v>
      </c>
      <c r="S32" s="59">
        <f>Z29*$A$2</f>
        <v>-3.8144466238939638E-3</v>
      </c>
      <c r="V32" s="25"/>
      <c r="Z32" s="74">
        <f t="shared" ref="Z32:AB34" si="18">Q39-Q32</f>
        <v>0.10640544687397253</v>
      </c>
      <c r="AA32" s="75">
        <f t="shared" si="18"/>
        <v>0.4025910002500786</v>
      </c>
      <c r="AB32" s="76">
        <f t="shared" si="18"/>
        <v>0.80381444662389401</v>
      </c>
      <c r="AD32" s="29">
        <v>-6.405446873972531E-3</v>
      </c>
      <c r="AE32" s="29">
        <v>-2.5910002500785685E-3</v>
      </c>
      <c r="AF32" s="29">
        <v>-3.8144466238939638E-3</v>
      </c>
    </row>
    <row r="33" spans="3:33" s="29" customFormat="1" ht="15.75">
      <c r="C33" s="123"/>
      <c r="D33" s="123"/>
      <c r="H33" s="123"/>
      <c r="I33" s="123"/>
      <c r="J33" s="123"/>
      <c r="K33" s="123"/>
      <c r="M33"/>
      <c r="N33" s="125" t="s">
        <v>40</v>
      </c>
      <c r="O33" s="125"/>
      <c r="P33" s="25" t="s">
        <v>25</v>
      </c>
      <c r="Q33" s="60">
        <f>AA27*$A$2</f>
        <v>-6.6591573302172778E-3</v>
      </c>
      <c r="R33" s="61">
        <f>AA28*$A$2</f>
        <v>-2.6936260103902769E-3</v>
      </c>
      <c r="S33" s="62">
        <f>AA29*$A$2</f>
        <v>-3.965531319827003E-3</v>
      </c>
      <c r="V33" s="34" t="s">
        <v>49</v>
      </c>
      <c r="W33" s="126" t="s">
        <v>29</v>
      </c>
      <c r="X33" s="126"/>
      <c r="Y33" s="25" t="s">
        <v>25</v>
      </c>
      <c r="Z33" s="77">
        <f t="shared" si="18"/>
        <v>0.30665915733021726</v>
      </c>
      <c r="AA33" s="28">
        <f t="shared" si="18"/>
        <v>0.7026936260103902</v>
      </c>
      <c r="AB33" s="78">
        <f t="shared" si="18"/>
        <v>0.203965531319827</v>
      </c>
      <c r="AD33" s="29">
        <v>-6.6591573302172778E-3</v>
      </c>
      <c r="AE33" s="29">
        <v>-2.6936260103902769E-3</v>
      </c>
      <c r="AF33" s="29">
        <v>-3.965531319827003E-3</v>
      </c>
    </row>
    <row r="34" spans="3:33" s="29" customFormat="1" ht="13.5" thickBot="1">
      <c r="C34" s="123"/>
      <c r="D34" s="123"/>
      <c r="H34" s="123"/>
      <c r="I34" s="123"/>
      <c r="J34" s="123"/>
      <c r="K34" s="123"/>
      <c r="M34"/>
      <c r="Q34" s="63">
        <f>AB27*$A$2</f>
        <v>-6.7322658823982884E-3</v>
      </c>
      <c r="R34" s="64">
        <f>AB28*$A$2</f>
        <v>-2.7231983853878076E-3</v>
      </c>
      <c r="S34" s="65">
        <f>AB29*$A$2</f>
        <v>-4.0090674970104812E-3</v>
      </c>
      <c r="Z34" s="79">
        <f t="shared" si="18"/>
        <v>0.50673226588239828</v>
      </c>
      <c r="AA34" s="80">
        <f t="shared" si="18"/>
        <v>0.20272319838538783</v>
      </c>
      <c r="AB34" s="81">
        <f t="shared" si="18"/>
        <v>0.90400906749701049</v>
      </c>
      <c r="AD34" s="29">
        <v>-6.7322658823982884E-3</v>
      </c>
      <c r="AE34" s="29">
        <v>-2.7231983853878076E-3</v>
      </c>
      <c r="AF34" s="29">
        <v>-4.0090674970104812E-3</v>
      </c>
    </row>
    <row r="35" spans="3:33" s="83" customFormat="1" ht="13.5" thickBot="1">
      <c r="M35" s="84"/>
    </row>
    <row r="36" spans="3:33" s="33" customFormat="1" ht="13.5" thickBot="1">
      <c r="C36" s="120"/>
      <c r="D36" s="120"/>
      <c r="H36" s="120"/>
      <c r="I36" s="120"/>
      <c r="J36" s="120"/>
      <c r="K36" s="120"/>
      <c r="M36" s="82"/>
    </row>
    <row r="37" spans="3:33" s="33" customFormat="1" ht="16.5" thickBot="1">
      <c r="C37" s="120"/>
      <c r="D37" s="120"/>
      <c r="H37" s="120"/>
      <c r="I37" s="120"/>
      <c r="J37" s="120"/>
      <c r="K37" s="120"/>
      <c r="M37" s="82"/>
      <c r="O37" s="33" t="s">
        <v>70</v>
      </c>
      <c r="P37" s="34" t="s">
        <v>25</v>
      </c>
      <c r="Q37" s="35">
        <f>L8</f>
        <v>1</v>
      </c>
      <c r="R37" s="36">
        <f t="shared" ref="R37:S37" si="19">M8</f>
        <v>1</v>
      </c>
      <c r="S37" s="37">
        <f t="shared" si="19"/>
        <v>1</v>
      </c>
    </row>
    <row r="38" spans="3:33" s="29" customFormat="1" ht="13.5" thickBot="1">
      <c r="C38" s="123"/>
      <c r="D38" s="123"/>
      <c r="H38" s="123"/>
      <c r="I38" s="123"/>
      <c r="J38" s="123"/>
      <c r="K38" s="123"/>
      <c r="M38"/>
    </row>
    <row r="39" spans="3:33" s="29" customFormat="1">
      <c r="C39" s="123"/>
      <c r="D39" s="123"/>
      <c r="H39" s="123"/>
      <c r="I39" s="123"/>
      <c r="J39" s="123"/>
      <c r="K39" s="123"/>
      <c r="M39"/>
      <c r="Q39" s="85">
        <f>S5</f>
        <v>0.1</v>
      </c>
      <c r="R39" s="86">
        <f>T5</f>
        <v>0.4</v>
      </c>
      <c r="S39" s="87">
        <f>U5</f>
        <v>0.8</v>
      </c>
      <c r="Z39" s="74">
        <f>$Z22*Q$39+$AA22*Q$40+$AB22*Q$41</f>
        <v>-6.8883924563633583E-2</v>
      </c>
      <c r="AA39" s="75">
        <f t="shared" ref="Z39:AB41" si="20">$Z22*R$39+$AA22*R$40+$AB22*R$41</f>
        <v>-0.27553569825453433</v>
      </c>
      <c r="AB39" s="76">
        <f t="shared" si="20"/>
        <v>-0.55107139650906867</v>
      </c>
    </row>
    <row r="40" spans="3:33" s="29" customFormat="1" ht="15.75">
      <c r="C40" s="123"/>
      <c r="D40" s="123"/>
      <c r="H40" s="123"/>
      <c r="I40" s="123"/>
      <c r="J40" s="123"/>
      <c r="K40" s="123"/>
      <c r="M40"/>
      <c r="N40" s="124" t="s">
        <v>41</v>
      </c>
      <c r="O40" s="124"/>
      <c r="P40" s="25" t="s">
        <v>25</v>
      </c>
      <c r="Q40" s="88">
        <f>S6</f>
        <v>0.3</v>
      </c>
      <c r="R40" s="89">
        <f>T6</f>
        <v>0.7</v>
      </c>
      <c r="S40" s="90">
        <f>U6</f>
        <v>0.2</v>
      </c>
      <c r="T40" s="25" t="s">
        <v>25</v>
      </c>
      <c r="U40" s="29" t="s">
        <v>42</v>
      </c>
      <c r="V40" s="34" t="s">
        <v>49</v>
      </c>
      <c r="W40" s="124" t="s">
        <v>46</v>
      </c>
      <c r="X40" s="124"/>
      <c r="Y40" s="25" t="s">
        <v>25</v>
      </c>
      <c r="Z40" s="77">
        <f t="shared" si="20"/>
        <v>-8.3590545335401001E-2</v>
      </c>
      <c r="AA40" s="28">
        <f t="shared" si="20"/>
        <v>-0.19504460578260233</v>
      </c>
      <c r="AB40" s="78">
        <f t="shared" si="20"/>
        <v>-5.5727030223600676E-2</v>
      </c>
      <c r="AC40" s="34" t="s">
        <v>25</v>
      </c>
      <c r="AD40" s="46" t="s">
        <v>38</v>
      </c>
      <c r="AE40" s="33" t="s">
        <v>48</v>
      </c>
      <c r="AF40" s="47" t="s">
        <v>41</v>
      </c>
      <c r="AG40" s="47"/>
    </row>
    <row r="41" spans="3:33" s="29" customFormat="1" ht="13.5" thickBot="1">
      <c r="C41" s="123"/>
      <c r="D41" s="123"/>
      <c r="H41" s="123"/>
      <c r="I41" s="123"/>
      <c r="J41" s="123"/>
      <c r="K41" s="123"/>
      <c r="M41"/>
      <c r="Q41" s="91">
        <f>S7</f>
        <v>0.5</v>
      </c>
      <c r="R41" s="92">
        <f>T7</f>
        <v>0.2</v>
      </c>
      <c r="S41" s="93">
        <f>U7</f>
        <v>0.9</v>
      </c>
      <c r="Z41" s="79">
        <f t="shared" si="20"/>
        <v>-0.20510204725916628</v>
      </c>
      <c r="AA41" s="80">
        <f t="shared" si="20"/>
        <v>-8.2040818903666518E-2</v>
      </c>
      <c r="AB41" s="81">
        <f t="shared" si="20"/>
        <v>-0.36918368506649929</v>
      </c>
    </row>
    <row r="42" spans="3:33" s="29" customFormat="1">
      <c r="C42" s="123"/>
      <c r="D42" s="123"/>
      <c r="H42" s="123"/>
      <c r="I42" s="123"/>
      <c r="J42" s="123"/>
      <c r="K42" s="123"/>
      <c r="M42"/>
    </row>
    <row r="43" spans="3:33" s="29" customFormat="1">
      <c r="C43" s="123"/>
      <c r="D43" s="123"/>
      <c r="H43" s="123"/>
      <c r="I43" s="123"/>
      <c r="J43" s="123"/>
      <c r="K43" s="123"/>
      <c r="M43"/>
    </row>
    <row r="44" spans="3:33" s="29" customFormat="1" ht="13.5" thickBot="1">
      <c r="C44" s="123"/>
      <c r="D44" s="123"/>
      <c r="H44" s="123"/>
      <c r="I44" s="123"/>
      <c r="J44" s="123"/>
      <c r="K44" s="123"/>
      <c r="M44"/>
      <c r="Q44" s="29" t="s">
        <v>37</v>
      </c>
      <c r="R44" s="29">
        <f>S3</f>
        <v>0</v>
      </c>
    </row>
    <row r="45" spans="3:33" s="29" customFormat="1" ht="16.5" thickBot="1">
      <c r="C45" s="123"/>
      <c r="D45" s="123"/>
      <c r="H45" s="123"/>
      <c r="I45" s="123"/>
      <c r="J45" s="123"/>
      <c r="K45" s="123"/>
      <c r="M45"/>
      <c r="Q45" s="66">
        <f>1/(1+EXP(S3))*(1-1/(1+EXP(S3)))</f>
        <v>0.25</v>
      </c>
      <c r="R45" s="67">
        <v>0</v>
      </c>
      <c r="S45" s="68">
        <v>0</v>
      </c>
      <c r="Z45" s="105">
        <f t="shared" ref="Z45:AB47" si="21">$Z39*Q$45+$AA39*Q$46+$AB39*Q$47</f>
        <v>-1.7220981140908396E-2</v>
      </c>
      <c r="AA45" s="106">
        <f t="shared" si="21"/>
        <v>-6.8883924563633583E-2</v>
      </c>
      <c r="AB45" s="107">
        <f t="shared" si="21"/>
        <v>-0.13776784912726717</v>
      </c>
      <c r="AD45" s="123"/>
      <c r="AE45" s="121" t="s">
        <v>75</v>
      </c>
    </row>
    <row r="46" spans="3:33" s="29" customFormat="1" ht="16.5" thickBot="1">
      <c r="C46" s="123"/>
      <c r="D46" s="123"/>
      <c r="H46" s="123"/>
      <c r="I46" s="123"/>
      <c r="J46" s="123"/>
      <c r="K46" s="123"/>
      <c r="M46"/>
      <c r="N46" s="124" t="s">
        <v>43</v>
      </c>
      <c r="O46" s="124"/>
      <c r="P46" s="25" t="s">
        <v>25</v>
      </c>
      <c r="Q46" s="69">
        <v>0</v>
      </c>
      <c r="R46" s="27">
        <f>1/(1+EXP(T3))*(1-1/(1+EXP(T3)))</f>
        <v>0.25</v>
      </c>
      <c r="S46" s="70">
        <v>0</v>
      </c>
      <c r="V46" s="34" t="s">
        <v>49</v>
      </c>
      <c r="W46" s="124" t="s">
        <v>45</v>
      </c>
      <c r="X46" s="124"/>
      <c r="Y46" s="25" t="s">
        <v>25</v>
      </c>
      <c r="Z46" s="108">
        <f t="shared" si="21"/>
        <v>-2.089763633385025E-2</v>
      </c>
      <c r="AA46" s="109">
        <f t="shared" si="21"/>
        <v>-4.8761151445650582E-2</v>
      </c>
      <c r="AB46" s="110">
        <f t="shared" si="21"/>
        <v>-1.3931757555900169E-2</v>
      </c>
      <c r="AC46" s="34"/>
      <c r="AD46" s="123">
        <f>Z48</f>
        <v>-8.9394129289550206E-2</v>
      </c>
      <c r="AE46" s="114">
        <f>O5-$A$2*AD46</f>
        <v>1.0008939412928954</v>
      </c>
      <c r="AF46" s="152"/>
      <c r="AG46" s="152"/>
    </row>
    <row r="47" spans="3:33" s="29" customFormat="1" ht="13.5" thickBot="1">
      <c r="C47" s="123"/>
      <c r="D47" s="123"/>
      <c r="H47" s="123"/>
      <c r="I47" s="123"/>
      <c r="J47" s="123"/>
      <c r="K47" s="123"/>
      <c r="M47"/>
      <c r="Q47" s="71">
        <v>0</v>
      </c>
      <c r="R47" s="72">
        <v>0</v>
      </c>
      <c r="S47" s="45">
        <f>1/(1+EXP(U3))*(1-1/(1+EXP(U3)))</f>
        <v>0.25</v>
      </c>
      <c r="Z47" s="111">
        <f t="shared" si="21"/>
        <v>-5.127551181479157E-2</v>
      </c>
      <c r="AA47" s="112">
        <f t="shared" si="21"/>
        <v>-2.051020472591663E-2</v>
      </c>
      <c r="AB47" s="113">
        <f t="shared" si="21"/>
        <v>-9.2295921266624822E-2</v>
      </c>
      <c r="AD47" s="123">
        <f>AA48</f>
        <v>-0.13815528073520081</v>
      </c>
      <c r="AE47" s="114">
        <f t="shared" ref="AE47:AE48" si="22">O6-$A$2*AD47</f>
        <v>1.001381552807352</v>
      </c>
      <c r="AF47" s="28"/>
      <c r="AG47" s="28"/>
    </row>
    <row r="48" spans="3:33" s="29" customFormat="1" ht="16.5" thickBot="1">
      <c r="C48" s="123"/>
      <c r="D48" s="123"/>
      <c r="H48" s="123"/>
      <c r="I48" s="123"/>
      <c r="J48" s="123"/>
      <c r="K48" s="123"/>
      <c r="M48"/>
      <c r="W48" s="124" t="s">
        <v>67</v>
      </c>
      <c r="X48" s="124"/>
      <c r="Y48" s="34" t="s">
        <v>25</v>
      </c>
      <c r="Z48" s="73">
        <f>SUM(Z45:Z47)</f>
        <v>-8.9394129289550206E-2</v>
      </c>
      <c r="AA48" s="73">
        <f t="shared" ref="AA48:AB48" si="23">SUM(AA45:AA47)</f>
        <v>-0.13815528073520081</v>
      </c>
      <c r="AB48" s="73">
        <f t="shared" si="23"/>
        <v>-0.24399552794979218</v>
      </c>
      <c r="AC48" s="34" t="s">
        <v>49</v>
      </c>
      <c r="AD48" s="123">
        <f>AB48</f>
        <v>-0.24399552794979218</v>
      </c>
      <c r="AE48" s="114">
        <f t="shared" si="22"/>
        <v>1.002439955279498</v>
      </c>
      <c r="AF48" s="28"/>
      <c r="AG48" s="28"/>
    </row>
    <row r="49" spans="3:33" s="29" customFormat="1" ht="13.5" thickBot="1">
      <c r="C49" s="123"/>
      <c r="D49" s="123"/>
      <c r="H49" s="123"/>
      <c r="I49" s="123"/>
      <c r="J49" s="123"/>
      <c r="K49" s="123"/>
      <c r="M49"/>
      <c r="AF49" s="28"/>
      <c r="AG49" s="28"/>
    </row>
    <row r="50" spans="3:33" s="29" customFormat="1" ht="15.75">
      <c r="C50" s="123"/>
      <c r="D50" s="123"/>
      <c r="H50" s="123"/>
      <c r="I50" s="123"/>
      <c r="J50" s="123"/>
      <c r="K50" s="123"/>
      <c r="M50"/>
      <c r="Q50" s="48">
        <f>L4</f>
        <v>1.35</v>
      </c>
      <c r="R50" s="49">
        <f>M4</f>
        <v>1.27</v>
      </c>
      <c r="S50" s="50">
        <f>N4</f>
        <v>1.8</v>
      </c>
      <c r="T50" s="25" t="s">
        <v>25</v>
      </c>
      <c r="U50" s="30" t="s">
        <v>44</v>
      </c>
      <c r="Z50" s="38">
        <f>$Z45*Q$50+$AA45*Q$51+$AB45*Q$52</f>
        <v>-0.30222821902294239</v>
      </c>
      <c r="AA50" s="39">
        <f t="shared" ref="AA50:AB52" si="24">$Z45*R$50+$AA45*R$51+$AB45*R$52</f>
        <v>-0.28431839863639763</v>
      </c>
      <c r="AB50" s="40">
        <f t="shared" si="24"/>
        <v>-0.40297095869725646</v>
      </c>
      <c r="AF50" s="28"/>
      <c r="AG50" s="28"/>
    </row>
    <row r="51" spans="3:33" s="29" customFormat="1" ht="15.75">
      <c r="C51" s="123"/>
      <c r="D51" s="123"/>
      <c r="H51" s="123"/>
      <c r="I51" s="123"/>
      <c r="J51" s="123"/>
      <c r="K51" s="123"/>
      <c r="M51"/>
      <c r="N51" s="124" t="s">
        <v>30</v>
      </c>
      <c r="O51" s="124"/>
      <c r="P51" s="25" t="s">
        <v>25</v>
      </c>
      <c r="Q51" s="51">
        <f>Q50</f>
        <v>1.35</v>
      </c>
      <c r="R51" s="52">
        <f t="shared" ref="R51:S51" si="25">R50</f>
        <v>1.27</v>
      </c>
      <c r="S51" s="53">
        <f t="shared" si="25"/>
        <v>1.8</v>
      </c>
      <c r="T51" s="34" t="s">
        <v>25</v>
      </c>
      <c r="U51" s="33" t="s">
        <v>44</v>
      </c>
      <c r="V51" s="34" t="s">
        <v>49</v>
      </c>
      <c r="W51" s="124" t="s">
        <v>31</v>
      </c>
      <c r="X51" s="124"/>
      <c r="Y51" s="25" t="s">
        <v>25</v>
      </c>
      <c r="Z51" s="31">
        <f t="shared" ref="Z51:Z52" si="26">$Z46*Q$50+$AA46*Q$51+$AB46*Q$52</f>
        <v>-0.11284723620279136</v>
      </c>
      <c r="AA51" s="33">
        <f t="shared" si="24"/>
        <v>-0.10615999257595927</v>
      </c>
      <c r="AB51" s="41">
        <f t="shared" si="24"/>
        <v>-0.15046298160372182</v>
      </c>
      <c r="AF51" s="28"/>
      <c r="AG51" s="28"/>
    </row>
    <row r="52" spans="3:33" s="29" customFormat="1" ht="16.5" thickBot="1">
      <c r="C52" s="123"/>
      <c r="D52" s="123"/>
      <c r="H52" s="123"/>
      <c r="I52" s="123"/>
      <c r="J52" s="123"/>
      <c r="K52" s="123"/>
      <c r="M52"/>
      <c r="Q52" s="54">
        <f>Q51</f>
        <v>1.35</v>
      </c>
      <c r="R52" s="55">
        <f t="shared" ref="R52" si="27">R51</f>
        <v>1.27</v>
      </c>
      <c r="S52" s="56">
        <f t="shared" ref="S52" si="28">S51</f>
        <v>1.8</v>
      </c>
      <c r="T52" s="34" t="s">
        <v>25</v>
      </c>
      <c r="U52" s="33" t="s">
        <v>44</v>
      </c>
      <c r="Z52" s="42">
        <f t="shared" si="26"/>
        <v>-0.2215102110398996</v>
      </c>
      <c r="AA52" s="43">
        <f t="shared" si="24"/>
        <v>-0.20838368001531293</v>
      </c>
      <c r="AB52" s="44">
        <f t="shared" si="24"/>
        <v>-0.29534694805319944</v>
      </c>
    </row>
    <row r="53" spans="3:33" s="29" customFormat="1">
      <c r="C53" s="123"/>
      <c r="D53" s="123"/>
      <c r="H53" s="123"/>
      <c r="I53" s="123"/>
      <c r="J53" s="123"/>
      <c r="K53" s="123"/>
      <c r="M53"/>
    </row>
    <row r="54" spans="3:33" s="29" customFormat="1" ht="13.5" thickBot="1">
      <c r="C54" s="123"/>
      <c r="D54" s="123"/>
      <c r="H54" s="123"/>
      <c r="I54" s="123"/>
      <c r="J54" s="123"/>
      <c r="K54" s="123"/>
      <c r="M54"/>
    </row>
    <row r="55" spans="3:33" s="29" customFormat="1">
      <c r="C55" s="123"/>
      <c r="D55" s="123"/>
      <c r="H55" s="123"/>
      <c r="I55" s="123"/>
      <c r="J55" s="123"/>
      <c r="K55" s="123"/>
      <c r="M55"/>
      <c r="Q55" s="57">
        <f>Z50*$A$2</f>
        <v>-3.0222821902294241E-3</v>
      </c>
      <c r="R55" s="58">
        <f>Z51*$A$2</f>
        <v>-1.1284723620279137E-3</v>
      </c>
      <c r="S55" s="59">
        <f>Z52*$A$2</f>
        <v>-2.215102110398996E-3</v>
      </c>
      <c r="V55" s="34"/>
      <c r="W55" s="32"/>
      <c r="X55" s="32"/>
      <c r="Y55" s="32"/>
      <c r="Z55" s="38">
        <f t="shared" ref="Z55:AB57" si="29">Q62-Q55</f>
        <v>0.20302228219022944</v>
      </c>
      <c r="AA55" s="39">
        <f t="shared" si="29"/>
        <v>0.30112847236202789</v>
      </c>
      <c r="AB55" s="40">
        <f t="shared" si="29"/>
        <v>0.50221510211039899</v>
      </c>
    </row>
    <row r="56" spans="3:33" s="29" customFormat="1" ht="15.75">
      <c r="C56" s="123"/>
      <c r="D56" s="123"/>
      <c r="H56" s="123"/>
      <c r="I56" s="123"/>
      <c r="J56" s="123"/>
      <c r="K56" s="123"/>
      <c r="M56"/>
      <c r="N56" s="125" t="s">
        <v>47</v>
      </c>
      <c r="O56" s="125"/>
      <c r="P56" s="25" t="s">
        <v>25</v>
      </c>
      <c r="Q56" s="60">
        <f>AA50*$A$2</f>
        <v>-2.8431839863639762E-3</v>
      </c>
      <c r="R56" s="61">
        <f>AA51*$A$2</f>
        <v>-1.0615999257595928E-3</v>
      </c>
      <c r="S56" s="62">
        <f>AA52*$A$2</f>
        <v>-2.0838368001531295E-3</v>
      </c>
      <c r="V56" s="34" t="s">
        <v>49</v>
      </c>
      <c r="W56" s="126" t="s">
        <v>59</v>
      </c>
      <c r="X56" s="126"/>
      <c r="Y56" s="34" t="s">
        <v>25</v>
      </c>
      <c r="Z56" s="31">
        <f t="shared" si="29"/>
        <v>0.30284318398636395</v>
      </c>
      <c r="AA56" s="33">
        <f t="shared" si="29"/>
        <v>0.5010615999257596</v>
      </c>
      <c r="AB56" s="41">
        <f t="shared" si="29"/>
        <v>0.70208383680015307</v>
      </c>
    </row>
    <row r="57" spans="3:33" s="29" customFormat="1" ht="13.5" thickBot="1">
      <c r="C57" s="123"/>
      <c r="D57" s="123"/>
      <c r="H57" s="123"/>
      <c r="I57" s="123"/>
      <c r="J57" s="123"/>
      <c r="K57" s="123"/>
      <c r="M57"/>
      <c r="Q57" s="63">
        <f>AB50*$A$2</f>
        <v>-4.0297095869725645E-3</v>
      </c>
      <c r="R57" s="64">
        <f>AB51*$A$2</f>
        <v>-1.5046298160372182E-3</v>
      </c>
      <c r="S57" s="65">
        <f>AB52*$A$2</f>
        <v>-2.9534694805319946E-3</v>
      </c>
      <c r="V57" s="32"/>
      <c r="W57" s="32"/>
      <c r="X57" s="32"/>
      <c r="Y57" s="32"/>
      <c r="Z57" s="42">
        <f t="shared" si="29"/>
        <v>0.60402970958697255</v>
      </c>
      <c r="AA57" s="43">
        <f t="shared" si="29"/>
        <v>0.40150462981603724</v>
      </c>
      <c r="AB57" s="44">
        <f t="shared" si="29"/>
        <v>0.80295346948053203</v>
      </c>
    </row>
    <row r="58" spans="3:33" s="83" customFormat="1" ht="13.5" thickBot="1">
      <c r="M58" s="84"/>
    </row>
    <row r="59" spans="3:33" s="33" customFormat="1" ht="13.5" thickBot="1">
      <c r="C59" s="120"/>
      <c r="D59" s="120"/>
      <c r="H59" s="120"/>
      <c r="I59" s="120"/>
      <c r="J59" s="120"/>
      <c r="K59" s="120"/>
      <c r="M59" s="82"/>
    </row>
    <row r="60" spans="3:33" s="33" customFormat="1" ht="16.5" thickBot="1">
      <c r="C60" s="120"/>
      <c r="D60" s="120"/>
      <c r="H60" s="120"/>
      <c r="I60" s="120"/>
      <c r="J60" s="120"/>
      <c r="K60" s="120"/>
      <c r="M60" s="82"/>
      <c r="O60" s="33" t="s">
        <v>69</v>
      </c>
      <c r="P60" s="34" t="s">
        <v>25</v>
      </c>
      <c r="Q60" s="35">
        <f>E8</f>
        <v>1</v>
      </c>
      <c r="R60" s="36">
        <f>F8</f>
        <v>1</v>
      </c>
      <c r="S60" s="37">
        <f>G8</f>
        <v>1</v>
      </c>
    </row>
    <row r="61" spans="3:33" s="29" customFormat="1" ht="13.5" thickBot="1">
      <c r="C61" s="123"/>
      <c r="D61" s="123"/>
      <c r="H61" s="123"/>
      <c r="I61" s="123"/>
      <c r="J61" s="123"/>
      <c r="K61" s="123"/>
      <c r="M61"/>
      <c r="U61" s="28"/>
    </row>
    <row r="62" spans="3:33" s="29" customFormat="1">
      <c r="C62" s="123"/>
      <c r="D62" s="123"/>
      <c r="H62" s="123"/>
      <c r="I62" s="123"/>
      <c r="J62" s="123"/>
      <c r="K62" s="123"/>
      <c r="M62"/>
      <c r="N62" s="32"/>
      <c r="O62" s="32"/>
      <c r="P62" s="32"/>
      <c r="Q62" s="85">
        <f t="shared" ref="Q62:S64" si="30">L5</f>
        <v>0.2</v>
      </c>
      <c r="R62" s="86">
        <f t="shared" si="30"/>
        <v>0.3</v>
      </c>
      <c r="S62" s="87">
        <f t="shared" si="30"/>
        <v>0.5</v>
      </c>
      <c r="T62" s="32"/>
      <c r="U62" s="32"/>
      <c r="W62" s="32"/>
      <c r="X62" s="32"/>
      <c r="Y62" s="32"/>
      <c r="Z62" s="74">
        <f t="shared" ref="Z62:AB64" si="31">$Z45*Q$62+$AA45*Q$63+$AB45*Q$64</f>
        <v>-0.10677008307363205</v>
      </c>
      <c r="AA62" s="75">
        <f t="shared" si="31"/>
        <v>-9.4715396274996172E-2</v>
      </c>
      <c r="AB62" s="76">
        <f t="shared" si="31"/>
        <v>-0.16704351706681145</v>
      </c>
      <c r="AC62" s="32"/>
      <c r="AD62" s="32"/>
      <c r="AE62" s="32"/>
      <c r="AF62" s="32"/>
      <c r="AG62" s="32"/>
    </row>
    <row r="63" spans="3:33" s="29" customFormat="1" ht="15.75">
      <c r="C63" s="123"/>
      <c r="D63" s="123"/>
      <c r="H63" s="123"/>
      <c r="I63" s="123"/>
      <c r="J63" s="123"/>
      <c r="K63" s="123"/>
      <c r="M63"/>
      <c r="N63" s="124" t="s">
        <v>50</v>
      </c>
      <c r="O63" s="124"/>
      <c r="P63" s="34" t="s">
        <v>25</v>
      </c>
      <c r="Q63" s="88">
        <f t="shared" si="30"/>
        <v>0.3</v>
      </c>
      <c r="R63" s="89">
        <f t="shared" si="30"/>
        <v>0.5</v>
      </c>
      <c r="S63" s="90">
        <f t="shared" si="30"/>
        <v>0.7</v>
      </c>
      <c r="T63" s="34" t="s">
        <v>25</v>
      </c>
      <c r="U63" s="32" t="s">
        <v>63</v>
      </c>
      <c r="V63" s="34" t="s">
        <v>49</v>
      </c>
      <c r="W63" s="124" t="s">
        <v>51</v>
      </c>
      <c r="X63" s="124"/>
      <c r="Y63" s="34" t="s">
        <v>25</v>
      </c>
      <c r="Z63" s="77">
        <f t="shared" si="31"/>
        <v>-2.7166927234005323E-2</v>
      </c>
      <c r="AA63" s="28">
        <f t="shared" si="31"/>
        <v>-3.6222569645340437E-2</v>
      </c>
      <c r="AB63" s="78">
        <f t="shared" si="31"/>
        <v>-5.5727030223600663E-2</v>
      </c>
      <c r="AC63" s="34" t="s">
        <v>25</v>
      </c>
      <c r="AD63" s="46" t="s">
        <v>45</v>
      </c>
      <c r="AE63" s="33" t="s">
        <v>48</v>
      </c>
      <c r="AF63" s="47" t="s">
        <v>50</v>
      </c>
      <c r="AG63" s="47"/>
    </row>
    <row r="64" spans="3:33" s="29" customFormat="1" ht="13.5" thickBot="1">
      <c r="C64" s="123"/>
      <c r="D64" s="123"/>
      <c r="H64" s="123"/>
      <c r="I64" s="123"/>
      <c r="J64" s="123"/>
      <c r="K64" s="123"/>
      <c r="M64"/>
      <c r="N64" s="32"/>
      <c r="O64" s="32"/>
      <c r="P64" s="32"/>
      <c r="Q64" s="91">
        <f t="shared" si="30"/>
        <v>0.6</v>
      </c>
      <c r="R64" s="92">
        <f t="shared" si="30"/>
        <v>0.4</v>
      </c>
      <c r="S64" s="93">
        <f t="shared" si="30"/>
        <v>0.8</v>
      </c>
      <c r="T64" s="32"/>
      <c r="U64" s="32"/>
      <c r="W64" s="32"/>
      <c r="X64" s="32"/>
      <c r="Y64" s="32"/>
      <c r="Z64" s="79">
        <f t="shared" si="31"/>
        <v>-7.17857165407082E-2</v>
      </c>
      <c r="AA64" s="80">
        <f t="shared" si="31"/>
        <v>-6.2556124414045719E-2</v>
      </c>
      <c r="AB64" s="81">
        <f t="shared" si="31"/>
        <v>-0.11383163622883728</v>
      </c>
      <c r="AC64" s="32"/>
      <c r="AD64" s="32"/>
      <c r="AE64" s="32"/>
      <c r="AF64" s="32"/>
      <c r="AG64" s="32"/>
    </row>
    <row r="65" spans="3:33" s="29" customFormat="1">
      <c r="C65" s="123"/>
      <c r="D65" s="123"/>
      <c r="H65" s="123"/>
      <c r="I65" s="123"/>
      <c r="J65" s="123"/>
      <c r="K65" s="123"/>
      <c r="M65"/>
    </row>
    <row r="66" spans="3:33" s="29" customFormat="1">
      <c r="C66" s="123"/>
      <c r="D66" s="123"/>
      <c r="H66" s="123"/>
      <c r="I66" s="123"/>
      <c r="J66" s="123"/>
      <c r="K66" s="123"/>
      <c r="M66"/>
    </row>
    <row r="67" spans="3:33" s="29" customFormat="1" ht="13.5" thickBot="1">
      <c r="C67" s="123"/>
      <c r="D67" s="123"/>
      <c r="H67" s="123"/>
      <c r="I67" s="123"/>
      <c r="J67" s="123"/>
      <c r="K67" s="123"/>
      <c r="M67"/>
      <c r="N67" s="32"/>
      <c r="O67" s="32"/>
      <c r="P67" s="32"/>
      <c r="Q67" s="32" t="s">
        <v>52</v>
      </c>
      <c r="R67" s="32"/>
      <c r="S67" s="32"/>
    </row>
    <row r="68" spans="3:33" ht="16.5" thickBot="1">
      <c r="N68" s="32"/>
      <c r="O68" s="32"/>
      <c r="P68" s="32"/>
      <c r="Q68" s="66">
        <f>L4/L3</f>
        <v>1</v>
      </c>
      <c r="R68" s="67">
        <v>0</v>
      </c>
      <c r="S68" s="68">
        <v>0</v>
      </c>
      <c r="V68" s="32"/>
      <c r="W68" s="32"/>
      <c r="X68" s="32"/>
      <c r="Y68" s="32"/>
      <c r="Z68" s="96">
        <f t="shared" ref="Z68:AB70" si="32">$Z62*Q$68+$AA62*Q$69+$AB62*Q$70</f>
        <v>-0.10677008307363205</v>
      </c>
      <c r="AA68" s="97">
        <f t="shared" si="32"/>
        <v>-9.4715396274996172E-2</v>
      </c>
      <c r="AB68" s="98">
        <f t="shared" si="32"/>
        <v>-0.16704351706681145</v>
      </c>
      <c r="AC68" s="32"/>
      <c r="AD68" s="123"/>
      <c r="AE68" s="121" t="s">
        <v>75</v>
      </c>
      <c r="AF68" s="32"/>
      <c r="AG68" s="32"/>
    </row>
    <row r="69" spans="3:33" ht="16.5" thickBot="1">
      <c r="N69" s="124" t="s">
        <v>53</v>
      </c>
      <c r="O69" s="124"/>
      <c r="P69" s="34" t="s">
        <v>25</v>
      </c>
      <c r="Q69" s="69">
        <v>0</v>
      </c>
      <c r="R69" s="27">
        <f>M4/M3</f>
        <v>1</v>
      </c>
      <c r="S69" s="70">
        <v>0</v>
      </c>
      <c r="V69" s="34" t="s">
        <v>49</v>
      </c>
      <c r="W69" s="124" t="s">
        <v>54</v>
      </c>
      <c r="X69" s="124"/>
      <c r="Y69" s="34" t="s">
        <v>25</v>
      </c>
      <c r="Z69" s="99">
        <f t="shared" si="32"/>
        <v>-2.7166927234005323E-2</v>
      </c>
      <c r="AA69" s="100">
        <f t="shared" si="32"/>
        <v>-3.6222569645340437E-2</v>
      </c>
      <c r="AB69" s="101">
        <f t="shared" si="32"/>
        <v>-5.5727030223600663E-2</v>
      </c>
      <c r="AC69" s="34" t="s">
        <v>25</v>
      </c>
      <c r="AD69" s="123">
        <f>Z71</f>
        <v>-0.20572272684834558</v>
      </c>
      <c r="AE69" s="114">
        <f>H5-$A$2*AD69</f>
        <v>1.0020572272684836</v>
      </c>
      <c r="AF69" s="47"/>
      <c r="AG69" s="47"/>
    </row>
    <row r="70" spans="3:33" ht="13.5" thickBot="1">
      <c r="N70" s="32"/>
      <c r="O70" s="32"/>
      <c r="P70" s="32"/>
      <c r="Q70" s="71">
        <v>0</v>
      </c>
      <c r="R70" s="72">
        <v>0</v>
      </c>
      <c r="S70" s="45">
        <f>N4/N3</f>
        <v>1</v>
      </c>
      <c r="V70" s="32"/>
      <c r="W70" s="32"/>
      <c r="X70" s="32"/>
      <c r="Y70" s="32"/>
      <c r="Z70" s="102">
        <f t="shared" si="32"/>
        <v>-7.17857165407082E-2</v>
      </c>
      <c r="AA70" s="103">
        <f t="shared" si="32"/>
        <v>-6.2556124414045719E-2</v>
      </c>
      <c r="AB70" s="104">
        <f t="shared" si="32"/>
        <v>-0.11383163622883728</v>
      </c>
      <c r="AC70" s="32"/>
      <c r="AD70" s="123">
        <f>AA71</f>
        <v>-0.19349409033438231</v>
      </c>
      <c r="AE70" s="114">
        <f t="shared" ref="AE70:AE71" si="33">H6-$A$2*AD70</f>
        <v>1.0019349409033438</v>
      </c>
      <c r="AF70" s="28"/>
      <c r="AG70" s="28"/>
    </row>
    <row r="71" spans="3:33" ht="16.5" thickBot="1">
      <c r="W71" s="124" t="s">
        <v>68</v>
      </c>
      <c r="X71" s="124"/>
      <c r="Y71" s="34" t="s">
        <v>25</v>
      </c>
      <c r="Z71" s="73">
        <f>SUM(Z68:Z70)</f>
        <v>-0.20572272684834558</v>
      </c>
      <c r="AA71" s="73">
        <f t="shared" ref="AA71" si="34">SUM(AA68:AA70)</f>
        <v>-0.19349409033438231</v>
      </c>
      <c r="AB71" s="73">
        <f t="shared" ref="AB71" si="35">SUM(AB68:AB70)</f>
        <v>-0.33660218351924942</v>
      </c>
      <c r="AC71" s="34" t="s">
        <v>49</v>
      </c>
      <c r="AD71" s="123">
        <f>AB71</f>
        <v>-0.33660218351924942</v>
      </c>
      <c r="AE71" s="114">
        <f t="shared" si="33"/>
        <v>1.0033660218351925</v>
      </c>
      <c r="AF71" s="28"/>
      <c r="AG71" s="28"/>
    </row>
    <row r="72" spans="3:33" ht="13.5" thickBot="1">
      <c r="AF72" s="28"/>
      <c r="AG72" s="28"/>
    </row>
    <row r="73" spans="3:33" ht="15.75">
      <c r="N73" s="32"/>
      <c r="O73" s="32"/>
      <c r="P73" s="32"/>
      <c r="Q73" s="48">
        <f>E4</f>
        <v>0.1</v>
      </c>
      <c r="R73" s="49">
        <f>F4</f>
        <v>0.2</v>
      </c>
      <c r="S73" s="50">
        <f>G4</f>
        <v>0.7</v>
      </c>
      <c r="T73" s="34" t="s">
        <v>25</v>
      </c>
      <c r="U73" s="33" t="s">
        <v>56</v>
      </c>
      <c r="V73" s="32"/>
      <c r="W73" s="32"/>
      <c r="X73" s="32"/>
      <c r="Y73" s="32"/>
      <c r="Z73" s="38">
        <f>$Z68*Q$73+$AA68*Q$74+$AB68*Q$75</f>
        <v>-3.6852899641543965E-2</v>
      </c>
      <c r="AA73" s="39">
        <f t="shared" ref="AA73:AB73" si="36">$Z68*R$73+$AA68*R$74+$AB68*R$75</f>
        <v>-7.370579928308793E-2</v>
      </c>
      <c r="AB73" s="40">
        <f t="shared" si="36"/>
        <v>-0.2579702974908078</v>
      </c>
      <c r="AF73" s="28"/>
      <c r="AG73" s="28"/>
    </row>
    <row r="74" spans="3:33" ht="15.75">
      <c r="N74" s="124" t="s">
        <v>55</v>
      </c>
      <c r="O74" s="124"/>
      <c r="P74" s="34" t="s">
        <v>25</v>
      </c>
      <c r="Q74" s="51">
        <f>Q73</f>
        <v>0.1</v>
      </c>
      <c r="R74" s="52">
        <f t="shared" ref="R74:S75" si="37">R73</f>
        <v>0.2</v>
      </c>
      <c r="S74" s="53">
        <f t="shared" si="37"/>
        <v>0.7</v>
      </c>
      <c r="T74" s="34" t="s">
        <v>25</v>
      </c>
      <c r="U74" s="33" t="s">
        <v>56</v>
      </c>
      <c r="V74" s="34" t="s">
        <v>49</v>
      </c>
      <c r="W74" s="124" t="s">
        <v>57</v>
      </c>
      <c r="X74" s="124"/>
      <c r="Y74" s="34" t="s">
        <v>25</v>
      </c>
      <c r="Z74" s="31">
        <f t="shared" ref="Z74:Z75" si="38">$Z69*Q$73+$AA69*Q$74+$AB69*Q$75</f>
        <v>-1.1911652710294643E-2</v>
      </c>
      <c r="AA74" s="33">
        <f t="shared" ref="AA74:AA75" si="39">$Z69*R$73+$AA69*R$74+$AB69*R$75</f>
        <v>-2.3823305420589285E-2</v>
      </c>
      <c r="AB74" s="41">
        <f t="shared" ref="AB74:AB75" si="40">$Z69*S$73+$AA69*S$74+$AB69*S$75</f>
        <v>-8.3381568972062489E-2</v>
      </c>
    </row>
    <row r="75" spans="3:33" ht="16.5" thickBot="1">
      <c r="N75" s="32"/>
      <c r="O75" s="32"/>
      <c r="P75" s="32"/>
      <c r="Q75" s="54">
        <f>Q74</f>
        <v>0.1</v>
      </c>
      <c r="R75" s="55">
        <f t="shared" si="37"/>
        <v>0.2</v>
      </c>
      <c r="S75" s="56">
        <f t="shared" si="37"/>
        <v>0.7</v>
      </c>
      <c r="T75" s="34" t="s">
        <v>25</v>
      </c>
      <c r="U75" s="33" t="s">
        <v>56</v>
      </c>
      <c r="V75" s="32"/>
      <c r="W75" s="32"/>
      <c r="X75" s="32"/>
      <c r="Y75" s="32"/>
      <c r="Z75" s="42">
        <f t="shared" si="38"/>
        <v>-2.4817347718359122E-2</v>
      </c>
      <c r="AA75" s="43">
        <f t="shared" si="39"/>
        <v>-4.9634695436718244E-2</v>
      </c>
      <c r="AB75" s="44">
        <f t="shared" si="40"/>
        <v>-0.17372143402851384</v>
      </c>
    </row>
    <row r="77" spans="3:33" ht="13.5" thickBot="1"/>
    <row r="78" spans="3:33">
      <c r="N78" s="32"/>
      <c r="O78" s="32"/>
      <c r="P78" s="32"/>
      <c r="Q78" s="57">
        <f>Z73*$A$2</f>
        <v>-3.6852899641543965E-4</v>
      </c>
      <c r="R78" s="58">
        <f>Z74*$A$2</f>
        <v>-1.1911652710294643E-4</v>
      </c>
      <c r="S78" s="59">
        <f>Z75*$A$2</f>
        <v>-2.4817347718359122E-4</v>
      </c>
      <c r="V78" s="34"/>
      <c r="W78" s="32"/>
      <c r="X78" s="32"/>
      <c r="Y78" s="32"/>
      <c r="Z78" s="38">
        <f>Q83-Q78</f>
        <v>0.10036852899641545</v>
      </c>
      <c r="AA78" s="39">
        <f t="shared" ref="AA78:AB78" si="41">R83-R78</f>
        <v>0.20011911652710296</v>
      </c>
      <c r="AB78" s="40">
        <f t="shared" si="41"/>
        <v>0.30024817347718358</v>
      </c>
    </row>
    <row r="79" spans="3:33" ht="15.75">
      <c r="N79" s="125" t="s">
        <v>58</v>
      </c>
      <c r="O79" s="125"/>
      <c r="P79" s="34" t="s">
        <v>25</v>
      </c>
      <c r="Q79" s="60">
        <f>AA73*$A$2</f>
        <v>-7.370579928308793E-4</v>
      </c>
      <c r="R79" s="61">
        <f>AA74*$A$2</f>
        <v>-2.3823305420589286E-4</v>
      </c>
      <c r="S79" s="62">
        <f>AA75*$A$2</f>
        <v>-4.9634695436718244E-4</v>
      </c>
      <c r="V79" s="34" t="s">
        <v>49</v>
      </c>
      <c r="W79" s="126" t="s">
        <v>65</v>
      </c>
      <c r="X79" s="126"/>
      <c r="Y79" s="34" t="s">
        <v>25</v>
      </c>
      <c r="Z79" s="31">
        <f t="shared" ref="Z79:Z80" si="42">Q84-Q79</f>
        <v>0.30073705799283085</v>
      </c>
      <c r="AA79" s="33">
        <f t="shared" ref="AA79:AA80" si="43">R84-R79</f>
        <v>0.20023823305420591</v>
      </c>
      <c r="AB79" s="41">
        <f t="shared" ref="AB79:AB80" si="44">S84-S79</f>
        <v>0.70049634695436713</v>
      </c>
    </row>
    <row r="80" spans="3:33" ht="13.5" thickBot="1">
      <c r="N80" s="32"/>
      <c r="O80" s="32"/>
      <c r="P80" s="32"/>
      <c r="Q80" s="63">
        <f>AB73*$A$2</f>
        <v>-2.579702974908078E-3</v>
      </c>
      <c r="R80" s="64">
        <f>AB74*$A$2</f>
        <v>-8.3381568972062492E-4</v>
      </c>
      <c r="S80" s="65">
        <f>AB75*$A$2</f>
        <v>-1.7372143402851383E-3</v>
      </c>
      <c r="V80" s="32"/>
      <c r="W80" s="32"/>
      <c r="X80" s="32"/>
      <c r="Y80" s="32"/>
      <c r="Z80" s="42">
        <f t="shared" si="42"/>
        <v>0.40257970297490808</v>
      </c>
      <c r="AA80" s="43">
        <f t="shared" si="43"/>
        <v>0.30083381568972062</v>
      </c>
      <c r="AB80" s="44">
        <f t="shared" si="44"/>
        <v>0.9017372143402852</v>
      </c>
    </row>
    <row r="81" spans="14:21" s="83" customFormat="1" ht="13.5" thickBot="1"/>
    <row r="82" spans="14:21" ht="13.5" thickBot="1"/>
    <row r="83" spans="14:21">
      <c r="N83" s="32"/>
      <c r="O83" s="32"/>
      <c r="P83" s="32"/>
      <c r="Q83" s="85">
        <f>E5</f>
        <v>0.1</v>
      </c>
      <c r="R83" s="86">
        <f t="shared" ref="R83:S83" si="45">F5</f>
        <v>0.2</v>
      </c>
      <c r="S83" s="87">
        <f t="shared" si="45"/>
        <v>0.3</v>
      </c>
      <c r="T83" s="32"/>
      <c r="U83" s="32"/>
    </row>
    <row r="84" spans="14:21" ht="15.75">
      <c r="N84" s="124" t="s">
        <v>50</v>
      </c>
      <c r="O84" s="124"/>
      <c r="P84" s="34" t="s">
        <v>25</v>
      </c>
      <c r="Q84" s="88">
        <f t="shared" ref="Q84:Q85" si="46">E6</f>
        <v>0.3</v>
      </c>
      <c r="R84" s="89">
        <f t="shared" ref="R84:R85" si="47">F6</f>
        <v>0.2</v>
      </c>
      <c r="S84" s="90">
        <f t="shared" ref="S84:S85" si="48">G6</f>
        <v>0.7</v>
      </c>
      <c r="T84" s="34" t="s">
        <v>25</v>
      </c>
      <c r="U84" s="32" t="s">
        <v>64</v>
      </c>
    </row>
    <row r="85" spans="14:21" ht="13.5" thickBot="1">
      <c r="N85" s="32"/>
      <c r="O85" s="32"/>
      <c r="P85" s="32"/>
      <c r="Q85" s="91">
        <f t="shared" si="46"/>
        <v>0.4</v>
      </c>
      <c r="R85" s="92">
        <f t="shared" si="47"/>
        <v>0.3</v>
      </c>
      <c r="S85" s="93">
        <f t="shared" si="48"/>
        <v>0.9</v>
      </c>
      <c r="T85" s="32"/>
      <c r="U85" s="32"/>
    </row>
  </sheetData>
  <mergeCells count="41">
    <mergeCell ref="S4:U4"/>
    <mergeCell ref="A17:A18"/>
    <mergeCell ref="A23:A24"/>
    <mergeCell ref="A5:A7"/>
    <mergeCell ref="W17:X17"/>
    <mergeCell ref="N56:O56"/>
    <mergeCell ref="W51:X51"/>
    <mergeCell ref="W40:X40"/>
    <mergeCell ref="W46:X46"/>
    <mergeCell ref="N33:O33"/>
    <mergeCell ref="W33:X33"/>
    <mergeCell ref="N40:O40"/>
    <mergeCell ref="N46:O46"/>
    <mergeCell ref="N51:O51"/>
    <mergeCell ref="W23:X23"/>
    <mergeCell ref="N28:O28"/>
    <mergeCell ref="W56:X56"/>
    <mergeCell ref="E2:G2"/>
    <mergeCell ref="L2:N2"/>
    <mergeCell ref="X1:Z1"/>
    <mergeCell ref="X2:Z2"/>
    <mergeCell ref="S2:U2"/>
    <mergeCell ref="L1:N1"/>
    <mergeCell ref="S1:U1"/>
    <mergeCell ref="E9:G9"/>
    <mergeCell ref="L9:N9"/>
    <mergeCell ref="O9:Q9"/>
    <mergeCell ref="N63:O63"/>
    <mergeCell ref="W63:X63"/>
    <mergeCell ref="N23:O23"/>
    <mergeCell ref="W28:X28"/>
    <mergeCell ref="N84:O84"/>
    <mergeCell ref="W25:X25"/>
    <mergeCell ref="W48:X48"/>
    <mergeCell ref="W71:X71"/>
    <mergeCell ref="N79:O79"/>
    <mergeCell ref="W79:X79"/>
    <mergeCell ref="N69:O69"/>
    <mergeCell ref="W69:X69"/>
    <mergeCell ref="N74:O74"/>
    <mergeCell ref="W74:X7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2.75"/>
  <sheetData>
    <row r="1" spans="1:1">
      <c r="A1" s="23" t="s">
        <v>20</v>
      </c>
    </row>
    <row r="2" spans="1:1">
      <c r="A2" s="23" t="s">
        <v>35</v>
      </c>
    </row>
  </sheetData>
  <hyperlinks>
    <hyperlink ref="A1" r:id="rId1"/>
    <hyperlink ref="A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Cojocaru-Ext, Daniel</dc:creator>
  <cp:lastModifiedBy>Windows User</cp:lastModifiedBy>
  <dcterms:created xsi:type="dcterms:W3CDTF">2018-03-17T15:04:56Z</dcterms:created>
  <dcterms:modified xsi:type="dcterms:W3CDTF">2018-05-17T22:08:05Z</dcterms:modified>
</cp:coreProperties>
</file>