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CRConsulting\"/>
    </mc:Choice>
  </mc:AlternateContent>
  <bookViews>
    <workbookView xWindow="0" yWindow="0" windowWidth="20490" windowHeight="7755" firstSheet="3" activeTab="8"/>
  </bookViews>
  <sheets>
    <sheet name="Primeira Semana" sheetId="1" r:id="rId1"/>
    <sheet name="Segunda Semana" sheetId="2" r:id="rId2"/>
    <sheet name="Terceira Semana" sheetId="4" r:id="rId3"/>
    <sheet name="Quarta Semana" sheetId="6" r:id="rId4"/>
    <sheet name="Quinta Semana" sheetId="8" r:id="rId5"/>
    <sheet name="Sexta Semana" sheetId="10" r:id="rId6"/>
    <sheet name="Horas em aberto (pago)" sheetId="11" r:id="rId7"/>
    <sheet name="Horas em aberto 0920 (pago)" sheetId="13" r:id="rId8"/>
    <sheet name="Horas em aberto 2021" sheetId="1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4" l="1"/>
  <c r="F12" i="14"/>
  <c r="F11" i="14" l="1"/>
  <c r="F5" i="14" l="1"/>
  <c r="G5" i="14" s="1"/>
  <c r="H5" i="14" s="1"/>
  <c r="F6" i="14"/>
  <c r="G6" i="14" s="1"/>
  <c r="H6" i="14" s="1"/>
  <c r="F7" i="14"/>
  <c r="G7" i="14" s="1"/>
  <c r="H7" i="14" s="1"/>
  <c r="F8" i="14"/>
  <c r="G8" i="14" s="1"/>
  <c r="H8" i="14" s="1"/>
  <c r="F9" i="14"/>
  <c r="G9" i="14" s="1"/>
  <c r="H9" i="14" s="1"/>
  <c r="F10" i="14"/>
  <c r="G10" i="14" s="1"/>
  <c r="H10" i="14" s="1"/>
  <c r="G11" i="14"/>
  <c r="H11" i="14" s="1"/>
  <c r="G12" i="14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F21" i="14"/>
  <c r="G21" i="14" s="1"/>
  <c r="H21" i="14" s="1"/>
  <c r="F22" i="14"/>
  <c r="G22" i="14" s="1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0" i="14"/>
  <c r="G30" i="14" s="1"/>
  <c r="H30" i="14" s="1"/>
  <c r="F31" i="14"/>
  <c r="G31" i="14" s="1"/>
  <c r="H31" i="14" s="1"/>
  <c r="F32" i="14"/>
  <c r="G32" i="14" s="1"/>
  <c r="H32" i="14" s="1"/>
  <c r="F33" i="14"/>
  <c r="G33" i="14" s="1"/>
  <c r="H33" i="14" s="1"/>
  <c r="F34" i="14"/>
  <c r="G34" i="14" s="1"/>
  <c r="H34" i="14" s="1"/>
  <c r="F35" i="14"/>
  <c r="G35" i="14" s="1"/>
  <c r="H35" i="14" s="1"/>
  <c r="F36" i="14"/>
  <c r="G36" i="14" s="1"/>
  <c r="H36" i="14" s="1"/>
  <c r="F37" i="14"/>
  <c r="G37" i="14" s="1"/>
  <c r="H37" i="14" s="1"/>
  <c r="F38" i="14"/>
  <c r="G38" i="14" s="1"/>
  <c r="H38" i="14" s="1"/>
  <c r="F39" i="14"/>
  <c r="G39" i="14" s="1"/>
  <c r="H39" i="14" s="1"/>
  <c r="F40" i="14"/>
  <c r="G40" i="14" s="1"/>
  <c r="H40" i="14" s="1"/>
  <c r="F41" i="14"/>
  <c r="G41" i="14" s="1"/>
  <c r="H41" i="14" s="1"/>
  <c r="F42" i="14"/>
  <c r="G42" i="14" s="1"/>
  <c r="H42" i="14" s="1"/>
  <c r="F43" i="14"/>
  <c r="G43" i="14" s="1"/>
  <c r="H43" i="14" s="1"/>
  <c r="F44" i="14"/>
  <c r="G44" i="14" s="1"/>
  <c r="H44" i="14" s="1"/>
  <c r="F45" i="14"/>
  <c r="G45" i="14" s="1"/>
  <c r="H45" i="14" s="1"/>
  <c r="F46" i="14"/>
  <c r="G46" i="14" s="1"/>
  <c r="H46" i="14" s="1"/>
  <c r="F47" i="14"/>
  <c r="G47" i="14" s="1"/>
  <c r="H47" i="14" s="1"/>
  <c r="F48" i="14"/>
  <c r="G48" i="14" s="1"/>
  <c r="H48" i="14" s="1"/>
  <c r="F49" i="14"/>
  <c r="G49" i="14" s="1"/>
  <c r="H49" i="14" s="1"/>
  <c r="F50" i="14"/>
  <c r="G50" i="14" s="1"/>
  <c r="H50" i="14" s="1"/>
  <c r="F4" i="14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F23" i="13"/>
  <c r="G23" i="13" s="1"/>
  <c r="F22" i="13"/>
  <c r="G22" i="13" s="1"/>
  <c r="F21" i="13"/>
  <c r="G21" i="13" s="1"/>
  <c r="F20" i="13"/>
  <c r="G20" i="13" s="1"/>
  <c r="F19" i="13"/>
  <c r="G19" i="13" s="1"/>
  <c r="F18" i="13"/>
  <c r="G18" i="13" s="1"/>
  <c r="F17" i="13"/>
  <c r="G17" i="13" s="1"/>
  <c r="G16" i="13"/>
  <c r="F16" i="13"/>
  <c r="F15" i="13"/>
  <c r="G15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7" i="13"/>
  <c r="G7" i="13" s="1"/>
  <c r="F6" i="13"/>
  <c r="G6" i="13" s="1"/>
  <c r="F5" i="13"/>
  <c r="G5" i="13" s="1"/>
  <c r="F4" i="13"/>
  <c r="F51" i="14" l="1"/>
  <c r="G4" i="14"/>
  <c r="F51" i="13"/>
  <c r="G4" i="13"/>
  <c r="G51" i="13" s="1"/>
  <c r="G53" i="13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G44" i="11"/>
  <c r="F44" i="1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G20" i="11"/>
  <c r="F20" i="1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G51" i="14" l="1"/>
  <c r="G53" i="14" s="1"/>
  <c r="H4" i="14"/>
  <c r="I4" i="14" s="1"/>
  <c r="I5" i="14" s="1"/>
  <c r="I6" i="14" s="1"/>
  <c r="I7" i="14" s="1"/>
  <c r="I8" i="14" s="1"/>
  <c r="I9" i="14" s="1"/>
  <c r="I10" i="14" s="1"/>
  <c r="G51" i="11"/>
  <c r="G53" i="11" s="1"/>
  <c r="F51" i="1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F51" i="10" l="1"/>
  <c r="G4" i="10"/>
  <c r="G51" i="10" s="1"/>
  <c r="G53" i="10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F51" i="8" l="1"/>
  <c r="G4" i="8"/>
  <c r="G51" i="8" s="1"/>
  <c r="G53" i="8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F51" i="6" l="1"/>
  <c r="G4" i="6"/>
  <c r="G51" i="6" s="1"/>
  <c r="G53" i="6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G20" i="4"/>
  <c r="F20" i="4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G51" i="4" l="1"/>
  <c r="G53" i="4" s="1"/>
  <c r="F51" i="4"/>
  <c r="F4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51" i="2" l="1"/>
  <c r="G4" i="2"/>
  <c r="G51" i="2" s="1"/>
  <c r="G53" i="2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51" i="1" l="1"/>
  <c r="G53" i="1" s="1"/>
  <c r="F51" i="1"/>
  <c r="I12" i="14"/>
  <c r="I13" i="14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</calcChain>
</file>

<file path=xl/sharedStrings.xml><?xml version="1.0" encoding="utf-8"?>
<sst xmlns="http://schemas.openxmlformats.org/spreadsheetml/2006/main" count="225" uniqueCount="97">
  <si>
    <t>TEMPO</t>
  </si>
  <si>
    <t>TOTAL</t>
  </si>
  <si>
    <t>Data</t>
  </si>
  <si>
    <t>Descrição</t>
  </si>
  <si>
    <t>Descrição Detalhada</t>
  </si>
  <si>
    <t>Ini</t>
  </si>
  <si>
    <t>Fin</t>
  </si>
  <si>
    <t>HM</t>
  </si>
  <si>
    <t>DC</t>
  </si>
  <si>
    <t>TIMESHEET DE TRABALHO CR CONSULTING</t>
  </si>
  <si>
    <t>Configuração do GitHub</t>
  </si>
  <si>
    <t>Configurar junto ao Daniel via TeamViewer a conta do GitHub, Subir o código fonte e adicionar o Carlos como colaborador do projeto</t>
  </si>
  <si>
    <t>Validação de código</t>
  </si>
  <si>
    <t>Validar se todo o código fonte subiu.</t>
  </si>
  <si>
    <t>Compilando o código</t>
  </si>
  <si>
    <t>Finalizando a instalação dos componentes e a configuração do projeto</t>
  </si>
  <si>
    <t>Finalizando Servidor</t>
  </si>
  <si>
    <t>Finalizando a configuração do Servidor com o Fabio e o Daniel.</t>
  </si>
  <si>
    <t>Estudando o Código</t>
  </si>
  <si>
    <t>Estudando o código fonte do Multicold.</t>
  </si>
  <si>
    <t>Implementando Busca</t>
  </si>
  <si>
    <t>Implementando Busca Sequencial no Multicold Server.</t>
  </si>
  <si>
    <t>Implementando Report</t>
  </si>
  <si>
    <t>Implementando Classe que representa um Report do Multicold.</t>
  </si>
  <si>
    <t>Implementando as classes de carga de definições.</t>
  </si>
  <si>
    <t>Implementando a Busca por Index. QueryFacil</t>
  </si>
  <si>
    <t>Implementando Busca Sequencial dentro da pesquisa indexada</t>
  </si>
  <si>
    <t>Reunião</t>
  </si>
  <si>
    <t>Reunião para explicar e mostrar tudo que foi feito até o momento</t>
  </si>
  <si>
    <t>Valor Total:</t>
  </si>
  <si>
    <t>Consumindo Servico</t>
  </si>
  <si>
    <t>Consumindo Servico de Busca Sequencial Criado no Multicold Server</t>
  </si>
  <si>
    <t>Consumindo Servico de Busca Sequencial Criado no Multicold Server + Correcao Bugs</t>
  </si>
  <si>
    <t>Correção Bugs Pesquisa Sequencial</t>
  </si>
  <si>
    <t>Correção de Bugs e testes simulando todas as situações e todos os relatórios.</t>
  </si>
  <si>
    <t>Marcação da busca funcionar em todos os relatórios</t>
  </si>
  <si>
    <t>Definição e criação das tabelas</t>
  </si>
  <si>
    <t>Definição e criação das tabelas de controle do Extrator Remoto</t>
  </si>
  <si>
    <t>Criação do Formulário</t>
  </si>
  <si>
    <t>Criação do formulário de acompanhamento das extrações remotas.</t>
  </si>
  <si>
    <t>Refactor Paginacao</t>
  </si>
  <si>
    <t>Refatorando a paginação da Lib MulticoldReport</t>
  </si>
  <si>
    <t>Inserindo template no SQL</t>
  </si>
  <si>
    <t>Criando rotina de inserção do Template no Banco de dados.</t>
  </si>
  <si>
    <t>Criando Servidor</t>
  </si>
  <si>
    <t>Criando App no Servidor que processa os templates</t>
  </si>
  <si>
    <t>Continuando a Criação do servidor</t>
  </si>
  <si>
    <t>Finalizando Client</t>
  </si>
  <si>
    <t>Alterando o Client do Extrator</t>
  </si>
  <si>
    <t>Finalizando Primeira Entrega</t>
  </si>
  <si>
    <t>Finalização dos detalhes da primeira entrega</t>
  </si>
  <si>
    <t>Revisando busca</t>
  </si>
  <si>
    <t>Revisando a busca sequencial para marcar corretamente.</t>
  </si>
  <si>
    <t>Estudando Descompactador</t>
  </si>
  <si>
    <t>Estudando o código do descompactador e implementando a abertura de pagina Orig.</t>
  </si>
  <si>
    <t>Implementando Descompactador</t>
  </si>
  <si>
    <t>Escrevendo classes do descompactador e criando os Scripts das Tabelas do Banco de dados.</t>
  </si>
  <si>
    <t xml:space="preserve">Alterando tela do processamento </t>
  </si>
  <si>
    <t>Alterando dela de processamento para adicionar o processo do Descompactador.</t>
  </si>
  <si>
    <t>Finalizando o Descompactador</t>
  </si>
  <si>
    <t>Finalizando e testando o Descompactador.</t>
  </si>
  <si>
    <t>Revisando Rotinas Descomp</t>
  </si>
  <si>
    <t>Iniciando a revisão do descompactador. Tratando Remover Brancos. Testando com o outro relatório.</t>
  </si>
  <si>
    <t>Estudando / Corrigindo Descompactador</t>
  </si>
  <si>
    <t>Corrigindo rotina do descompactador qdo for descompactar pesquisa.</t>
  </si>
  <si>
    <t>Corrigindo tela de Acompanhamento</t>
  </si>
  <si>
    <t>Alterando tela de acompanhamento de execução para rodar sem Modal.</t>
  </si>
  <si>
    <t>Pesquisar na mesma linha</t>
  </si>
  <si>
    <t>Investigar pq na Query Facil não está sendo possivel pesquisar na mesma linha.</t>
  </si>
  <si>
    <t>Configuracao Maquina Daniel</t>
  </si>
  <si>
    <t>Configuração da maquina de Daniel e estudando Pesquisar na mesma linha</t>
  </si>
  <si>
    <t>Criação do Manual</t>
  </si>
  <si>
    <t>Criando o manual do Multicold</t>
  </si>
  <si>
    <t>Investigando sobre alteração do UDL</t>
  </si>
  <si>
    <t>Analisando o tempo que será necessário para remover o arquivo udl e criar um arquivo compactado.</t>
  </si>
  <si>
    <t>Correção problema HTTPS</t>
  </si>
  <si>
    <t>Analisando problema do HTTPS e efetuando a correção.</t>
  </si>
  <si>
    <t>problema download</t>
  </si>
  <si>
    <t>Consertando problema na hora do download</t>
  </si>
  <si>
    <t>Designer.exe</t>
  </si>
  <si>
    <t>Validando como fazer para o Designer funcionar</t>
  </si>
  <si>
    <t>VLR EVENTO</t>
  </si>
  <si>
    <t>VLR. ACUMULADO</t>
  </si>
  <si>
    <t>Reunião para testes e verificação do problema de baixa do arquivo</t>
  </si>
  <si>
    <t>Recebimento dos Fontes do Multicold - Análise do código fonte e entendimento de funcionamento</t>
  </si>
  <si>
    <t>Verificação de caminho de gravação de arquivos - Validação de possível Hardcode</t>
  </si>
  <si>
    <t>Verificação de problema no módulo ADM em relação a gravação de alteração de registro de salvamento de arquivo</t>
  </si>
  <si>
    <t>Correção de gravação de demais campos na tela de Destinos do módulo MulticoldADM, alteração de dados de versão do módulo</t>
  </si>
  <si>
    <t>Multicold</t>
  </si>
  <si>
    <t>MulticoldADM</t>
  </si>
  <si>
    <t>Reescrita da rotina de gravação da tela de Destinos</t>
  </si>
  <si>
    <t>Pago NF</t>
  </si>
  <si>
    <t>Data Pagamento</t>
  </si>
  <si>
    <t>00030</t>
  </si>
  <si>
    <t>Ajuste de Opção Janelas e Dados do item Sobre</t>
  </si>
  <si>
    <t>Ajuste de Pesquisa de valores na mesma linha</t>
  </si>
  <si>
    <t>Total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</si>
</sst>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[hh]:mm"/>
    <numFmt numFmtId="166" formatCode="h:mm:ss;@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69">
    <xf numFmtId="0" fontId="0" fillId="0" borderId="0" xfId="0"/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left" vertical="center"/>
    </xf>
    <xf numFmtId="14" fontId="0" fillId="0" borderId="9" xfId="0" applyNumberFormat="1" applyBorder="1" applyAlignment="1" applyProtection="1">
      <alignment vertical="center" wrapText="1"/>
      <protection locked="0"/>
    </xf>
    <xf numFmtId="20" fontId="0" fillId="0" borderId="9" xfId="0" applyNumberFormat="1" applyBorder="1" applyAlignment="1" applyProtection="1">
      <alignment vertical="center"/>
      <protection locked="0"/>
    </xf>
    <xf numFmtId="165" fontId="0" fillId="4" borderId="9" xfId="0" applyNumberFormat="1" applyFill="1" applyBorder="1" applyAlignment="1">
      <alignment vertical="center"/>
    </xf>
    <xf numFmtId="2" fontId="0" fillId="4" borderId="9" xfId="0" applyNumberFormat="1" applyFill="1" applyBorder="1" applyAlignment="1">
      <alignment vertical="center"/>
    </xf>
    <xf numFmtId="14" fontId="3" fillId="3" borderId="6" xfId="0" applyNumberFormat="1" applyFont="1" applyFill="1" applyBorder="1" applyAlignment="1">
      <alignment vertical="center"/>
    </xf>
    <xf numFmtId="14" fontId="0" fillId="0" borderId="9" xfId="0" applyNumberFormat="1" applyBorder="1" applyAlignment="1" applyProtection="1">
      <alignment horizontal="center" vertical="center"/>
      <protection locked="0"/>
    </xf>
    <xf numFmtId="14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14" fontId="2" fillId="2" borderId="2" xfId="2" applyNumberFormat="1"/>
    <xf numFmtId="0" fontId="2" fillId="2" borderId="2" xfId="2"/>
    <xf numFmtId="165" fontId="4" fillId="2" borderId="2" xfId="2" applyNumberFormat="1" applyFont="1"/>
    <xf numFmtId="2" fontId="4" fillId="2" borderId="2" xfId="2" applyNumberFormat="1" applyFont="1"/>
    <xf numFmtId="14" fontId="0" fillId="5" borderId="9" xfId="0" applyNumberFormat="1" applyFill="1" applyBorder="1" applyAlignment="1" applyProtection="1">
      <alignment horizontal="center" vertical="center"/>
      <protection locked="0"/>
    </xf>
    <xf numFmtId="14" fontId="0" fillId="5" borderId="9" xfId="0" applyNumberFormat="1" applyFill="1" applyBorder="1" applyAlignment="1" applyProtection="1">
      <alignment vertical="center" wrapText="1"/>
      <protection locked="0"/>
    </xf>
    <xf numFmtId="20" fontId="0" fillId="5" borderId="9" xfId="0" applyNumberFormat="1" applyFill="1" applyBorder="1" applyAlignment="1" applyProtection="1">
      <alignment vertical="center"/>
      <protection locked="0"/>
    </xf>
    <xf numFmtId="14" fontId="0" fillId="0" borderId="9" xfId="0" applyNumberFormat="1" applyFill="1" applyBorder="1" applyAlignment="1" applyProtection="1">
      <alignment horizontal="center" vertical="center"/>
      <protection locked="0"/>
    </xf>
    <xf numFmtId="14" fontId="0" fillId="0" borderId="9" xfId="0" applyNumberFormat="1" applyFill="1" applyBorder="1" applyAlignment="1" applyProtection="1">
      <alignment vertical="center" wrapText="1"/>
      <protection locked="0"/>
    </xf>
    <xf numFmtId="20" fontId="0" fillId="0" borderId="9" xfId="0" applyNumberFormat="1" applyFill="1" applyBorder="1" applyAlignment="1" applyProtection="1">
      <alignment vertical="center"/>
      <protection locked="0"/>
    </xf>
    <xf numFmtId="14" fontId="0" fillId="0" borderId="9" xfId="0" applyNumberFormat="1" applyFill="1" applyBorder="1"/>
    <xf numFmtId="0" fontId="0" fillId="0" borderId="9" xfId="0" applyFill="1" applyBorder="1"/>
    <xf numFmtId="0" fontId="5" fillId="2" borderId="2" xfId="2" applyFont="1"/>
    <xf numFmtId="164" fontId="5" fillId="2" borderId="2" xfId="2" applyNumberFormat="1" applyFont="1"/>
    <xf numFmtId="20" fontId="0" fillId="0" borderId="9" xfId="0" applyNumberFormat="1" applyFill="1" applyBorder="1"/>
    <xf numFmtId="14" fontId="6" fillId="0" borderId="9" xfId="0" applyNumberFormat="1" applyFont="1" applyFill="1" applyBorder="1" applyAlignment="1" applyProtection="1">
      <alignment vertical="center" wrapText="1"/>
      <protection locked="0"/>
    </xf>
    <xf numFmtId="4" fontId="0" fillId="0" borderId="0" xfId="0" applyNumberFormat="1"/>
    <xf numFmtId="4" fontId="7" fillId="0" borderId="0" xfId="0" applyNumberFormat="1" applyFont="1" applyAlignment="1">
      <alignment vertical="top" wrapText="1"/>
    </xf>
    <xf numFmtId="165" fontId="0" fillId="6" borderId="9" xfId="0" applyNumberFormat="1" applyFont="1" applyFill="1" applyBorder="1" applyAlignment="1">
      <alignment vertical="center"/>
    </xf>
    <xf numFmtId="14" fontId="3" fillId="3" borderId="10" xfId="0" applyNumberFormat="1" applyFont="1" applyFill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left" vertical="top" wrapText="1"/>
    </xf>
    <xf numFmtId="49" fontId="0" fillId="0" borderId="9" xfId="0" applyNumberFormat="1" applyFill="1" applyBorder="1" applyAlignment="1" applyProtection="1">
      <alignment horizontal="left" vertical="top" wrapText="1"/>
      <protection locked="0"/>
    </xf>
    <xf numFmtId="49" fontId="0" fillId="0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 applyProtection="1">
      <alignment horizontal="left" vertical="top" wrapText="1"/>
      <protection locked="0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1" xfId="1" applyAlignment="1">
      <alignment horizontal="center"/>
    </xf>
    <xf numFmtId="0" fontId="1" fillId="0" borderId="0" xfId="1" applyBorder="1" applyAlignment="1">
      <alignment horizontal="center"/>
    </xf>
    <xf numFmtId="4" fontId="7" fillId="7" borderId="8" xfId="0" applyNumberFormat="1" applyFont="1" applyFill="1" applyBorder="1" applyAlignment="1">
      <alignment horizontal="center" vertical="center" wrapText="1"/>
    </xf>
    <xf numFmtId="4" fontId="7" fillId="7" borderId="12" xfId="0" applyNumberFormat="1" applyFont="1" applyFill="1" applyBorder="1" applyAlignment="1">
      <alignment horizontal="center" vertical="center" wrapText="1"/>
    </xf>
    <xf numFmtId="4" fontId="7" fillId="7" borderId="13" xfId="0" applyNumberFormat="1" applyFont="1" applyFill="1" applyBorder="1" applyAlignment="1">
      <alignment horizontal="center" vertical="center" wrapText="1"/>
    </xf>
    <xf numFmtId="20" fontId="3" fillId="4" borderId="11" xfId="0" applyNumberFormat="1" applyFont="1" applyFill="1" applyBorder="1" applyAlignment="1">
      <alignment horizontal="left" vertical="center"/>
    </xf>
    <xf numFmtId="2" fontId="0" fillId="6" borderId="14" xfId="0" applyNumberFormat="1" applyFont="1" applyFill="1" applyBorder="1" applyAlignment="1">
      <alignment vertical="center"/>
    </xf>
    <xf numFmtId="2" fontId="0" fillId="4" borderId="14" xfId="0" applyNumberFormat="1" applyFill="1" applyBorder="1" applyAlignment="1">
      <alignment vertical="center"/>
    </xf>
    <xf numFmtId="49" fontId="3" fillId="4" borderId="8" xfId="0" applyNumberFormat="1" applyFont="1" applyFill="1" applyBorder="1" applyAlignment="1">
      <alignment horizontal="center" vertical="center"/>
    </xf>
    <xf numFmtId="20" fontId="3" fillId="4" borderId="8" xfId="0" applyNumberFormat="1" applyFont="1" applyFill="1" applyBorder="1" applyAlignment="1">
      <alignment horizontal="center" vertical="center"/>
    </xf>
    <xf numFmtId="4" fontId="0" fillId="0" borderId="15" xfId="0" applyNumberFormat="1" applyBorder="1"/>
    <xf numFmtId="4" fontId="7" fillId="0" borderId="16" xfId="0" applyNumberFormat="1" applyFont="1" applyBorder="1" applyAlignment="1">
      <alignment vertical="top" wrapText="1"/>
    </xf>
    <xf numFmtId="49" fontId="0" fillId="7" borderId="16" xfId="0" applyNumberFormat="1" applyFill="1" applyBorder="1" applyAlignment="1">
      <alignment horizontal="center"/>
    </xf>
    <xf numFmtId="14" fontId="0" fillId="7" borderId="17" xfId="0" applyNumberFormat="1" applyFill="1" applyBorder="1" applyAlignment="1">
      <alignment horizontal="center"/>
    </xf>
    <xf numFmtId="4" fontId="0" fillId="0" borderId="18" xfId="0" applyNumberFormat="1" applyBorder="1"/>
    <xf numFmtId="4" fontId="7" fillId="0" borderId="0" xfId="0" applyNumberFormat="1" applyFont="1" applyBorder="1" applyAlignment="1">
      <alignment vertical="top" wrapText="1"/>
    </xf>
    <xf numFmtId="49" fontId="0" fillId="7" borderId="0" xfId="0" applyNumberFormat="1" applyFill="1" applyBorder="1" applyAlignment="1">
      <alignment horizontal="center"/>
    </xf>
    <xf numFmtId="14" fontId="0" fillId="7" borderId="19" xfId="0" applyNumberFormat="1" applyFill="1" applyBorder="1" applyAlignment="1">
      <alignment horizontal="center"/>
    </xf>
    <xf numFmtId="4" fontId="0" fillId="0" borderId="20" xfId="0" applyNumberFormat="1" applyBorder="1"/>
    <xf numFmtId="4" fontId="7" fillId="0" borderId="21" xfId="0" applyNumberFormat="1" applyFont="1" applyBorder="1" applyAlignment="1">
      <alignment vertical="top" wrapText="1"/>
    </xf>
    <xf numFmtId="49" fontId="0" fillId="7" borderId="21" xfId="0" applyNumberFormat="1" applyFill="1" applyBorder="1" applyAlignment="1">
      <alignment horizontal="center"/>
    </xf>
    <xf numFmtId="14" fontId="0" fillId="7" borderId="22" xfId="0" applyNumberFormat="1" applyFill="1" applyBorder="1" applyAlignment="1">
      <alignment horizontal="center"/>
    </xf>
  </cellXfs>
  <cellStyles count="3">
    <cellStyle name="Célula de Verificação" xfId="2" builtinId="23"/>
    <cellStyle name="Normal" xfId="0" builtinId="0"/>
    <cellStyle name="Título 1" xfId="1" builtinId="16"/>
  </cellStyles>
  <dxfs count="135">
    <dxf>
      <font>
        <color theme="0"/>
      </font>
      <fill>
        <patternFill>
          <bgColor theme="1" tint="0.34998626667073579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F53" sqref="F53:G53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8">
        <v>43967</v>
      </c>
      <c r="B4" s="19" t="s">
        <v>10</v>
      </c>
      <c r="C4" s="19" t="s">
        <v>11</v>
      </c>
      <c r="D4" s="20">
        <v>0.625</v>
      </c>
      <c r="E4" s="20">
        <v>0.66666666666666663</v>
      </c>
      <c r="F4" s="8">
        <f>IF(ISERROR(E4-D4),"",IF(OR(E4-D4&lt;0,AND(TRIM(D4)&lt;&gt;"",TRIM(E4)=""),AND(TRIM(D4)="",TRIM(E4)&lt;&gt;"")),"",E4-D4))</f>
        <v>4.166666666666663E-2</v>
      </c>
      <c r="G4" s="9">
        <f>IF(TRIM(F4)="",0,F4*24)</f>
        <v>0.99999999999999911</v>
      </c>
    </row>
    <row r="5" spans="1:7" x14ac:dyDescent="0.25">
      <c r="A5" s="18">
        <v>43967</v>
      </c>
      <c r="B5" s="19" t="s">
        <v>12</v>
      </c>
      <c r="C5" s="19" t="s">
        <v>13</v>
      </c>
      <c r="D5" s="20">
        <v>0.66666666666666663</v>
      </c>
      <c r="E5" s="20">
        <v>0.6875</v>
      </c>
      <c r="F5" s="8">
        <f t="shared" ref="F5:F50" si="0">IF(ISERROR(E5-D5),"",IF(OR(E5-D5&lt;0,AND(TRIM(D5)&lt;&gt;"",TRIM(E5)=""),AND(TRIM(D5)="",TRIM(E5)&lt;&gt;"")),"",E5-D5))</f>
        <v>2.083333333333337E-2</v>
      </c>
      <c r="G5" s="9">
        <f t="shared" ref="G5:G50" si="1">IF(TRIM(F5)="",0,F5*24)</f>
        <v>0.50000000000000089</v>
      </c>
    </row>
    <row r="6" spans="1:7" x14ac:dyDescent="0.25">
      <c r="A6" s="18">
        <v>43967</v>
      </c>
      <c r="B6" s="19" t="s">
        <v>14</v>
      </c>
      <c r="C6" s="19" t="s">
        <v>15</v>
      </c>
      <c r="D6" s="20">
        <v>0.79166666666666663</v>
      </c>
      <c r="E6" s="20">
        <v>0.83333333333333337</v>
      </c>
      <c r="F6" s="8">
        <f t="shared" si="0"/>
        <v>4.1666666666666741E-2</v>
      </c>
      <c r="G6" s="9">
        <f t="shared" si="1"/>
        <v>1.0000000000000018</v>
      </c>
    </row>
    <row r="7" spans="1:7" x14ac:dyDescent="0.25">
      <c r="A7" s="18">
        <v>43967</v>
      </c>
      <c r="B7" s="19" t="s">
        <v>16</v>
      </c>
      <c r="C7" s="19" t="s">
        <v>17</v>
      </c>
      <c r="D7" s="20">
        <v>0.83333333333333337</v>
      </c>
      <c r="E7" s="20">
        <v>0.875</v>
      </c>
      <c r="F7" s="8">
        <f t="shared" si="0"/>
        <v>4.166666666666663E-2</v>
      </c>
      <c r="G7" s="9">
        <f t="shared" si="1"/>
        <v>0.99999999999999911</v>
      </c>
    </row>
    <row r="8" spans="1:7" x14ac:dyDescent="0.25">
      <c r="A8" s="18">
        <v>43969</v>
      </c>
      <c r="B8" s="19" t="s">
        <v>18</v>
      </c>
      <c r="C8" s="19" t="s">
        <v>19</v>
      </c>
      <c r="D8" s="20">
        <v>0.86805555555555547</v>
      </c>
      <c r="E8" s="20">
        <v>0.99998842592592585</v>
      </c>
      <c r="F8" s="8">
        <f t="shared" si="0"/>
        <v>0.13193287037037038</v>
      </c>
      <c r="G8" s="9">
        <f t="shared" si="1"/>
        <v>3.1663888888888891</v>
      </c>
    </row>
    <row r="9" spans="1:7" x14ac:dyDescent="0.25">
      <c r="A9" s="18">
        <v>43970</v>
      </c>
      <c r="B9" s="19" t="s">
        <v>18</v>
      </c>
      <c r="C9" s="19" t="s">
        <v>19</v>
      </c>
      <c r="D9" s="20">
        <v>0</v>
      </c>
      <c r="E9" s="20">
        <v>1.4583333333333332E-2</v>
      </c>
      <c r="F9" s="8">
        <f t="shared" si="0"/>
        <v>1.4583333333333332E-2</v>
      </c>
      <c r="G9" s="9">
        <f t="shared" si="1"/>
        <v>0.35</v>
      </c>
    </row>
    <row r="10" spans="1:7" x14ac:dyDescent="0.25">
      <c r="A10" s="18">
        <v>43971</v>
      </c>
      <c r="B10" s="19" t="s">
        <v>20</v>
      </c>
      <c r="C10" s="19" t="s">
        <v>21</v>
      </c>
      <c r="D10" s="20">
        <v>0.83333333333333337</v>
      </c>
      <c r="E10" s="20">
        <v>0.99930555555555556</v>
      </c>
      <c r="F10" s="8">
        <f t="shared" si="0"/>
        <v>0.16597222222222219</v>
      </c>
      <c r="G10" s="9">
        <f t="shared" si="1"/>
        <v>3.9833333333333325</v>
      </c>
    </row>
    <row r="11" spans="1:7" x14ac:dyDescent="0.25">
      <c r="A11" s="18">
        <v>43972</v>
      </c>
      <c r="B11" s="19" t="s">
        <v>20</v>
      </c>
      <c r="C11" s="19" t="s">
        <v>21</v>
      </c>
      <c r="D11" s="20">
        <v>0</v>
      </c>
      <c r="E11" s="20">
        <v>2.7777777777777776E-2</v>
      </c>
      <c r="F11" s="8">
        <f t="shared" si="0"/>
        <v>2.7777777777777776E-2</v>
      </c>
      <c r="G11" s="9">
        <f t="shared" si="1"/>
        <v>0.66666666666666663</v>
      </c>
    </row>
    <row r="12" spans="1:7" x14ac:dyDescent="0.25">
      <c r="A12" s="18">
        <v>43972</v>
      </c>
      <c r="B12" s="19" t="s">
        <v>20</v>
      </c>
      <c r="C12" s="19" t="s">
        <v>21</v>
      </c>
      <c r="D12" s="20">
        <v>0.87847222222222221</v>
      </c>
      <c r="E12" s="20">
        <v>0.97916666666666663</v>
      </c>
      <c r="F12" s="8">
        <f t="shared" si="0"/>
        <v>0.10069444444444442</v>
      </c>
      <c r="G12" s="9">
        <f t="shared" si="1"/>
        <v>2.4166666666666661</v>
      </c>
    </row>
    <row r="13" spans="1:7" x14ac:dyDescent="0.25">
      <c r="A13" s="11"/>
      <c r="B13" s="6"/>
      <c r="C13" s="6"/>
      <c r="D13" s="7"/>
      <c r="E13" s="7"/>
      <c r="F13" s="8">
        <f t="shared" si="0"/>
        <v>0</v>
      </c>
      <c r="G13" s="9">
        <f t="shared" si="1"/>
        <v>0</v>
      </c>
    </row>
    <row r="14" spans="1:7" x14ac:dyDescent="0.25">
      <c r="A14" s="11"/>
      <c r="B14" s="6"/>
      <c r="C14" s="6"/>
      <c r="D14" s="7"/>
      <c r="E14" s="7"/>
      <c r="F14" s="8">
        <f t="shared" si="0"/>
        <v>0</v>
      </c>
      <c r="G14" s="9">
        <f t="shared" si="1"/>
        <v>0</v>
      </c>
    </row>
    <row r="15" spans="1:7" x14ac:dyDescent="0.25">
      <c r="A15" s="11"/>
      <c r="B15" s="6"/>
      <c r="C15" s="6"/>
      <c r="D15" s="7"/>
      <c r="E15" s="7"/>
      <c r="F15" s="8">
        <f t="shared" si="0"/>
        <v>0</v>
      </c>
      <c r="G15" s="9">
        <f t="shared" si="1"/>
        <v>0</v>
      </c>
    </row>
    <row r="16" spans="1:7" x14ac:dyDescent="0.25">
      <c r="A16" s="11"/>
      <c r="B16" s="6"/>
      <c r="C16" s="6"/>
      <c r="D16" s="7"/>
      <c r="E16" s="7"/>
      <c r="F16" s="8">
        <f t="shared" si="0"/>
        <v>0</v>
      </c>
      <c r="G16" s="9">
        <f t="shared" si="1"/>
        <v>0</v>
      </c>
    </row>
    <row r="17" spans="1:7" x14ac:dyDescent="0.25">
      <c r="A17" s="11"/>
      <c r="B17" s="6"/>
      <c r="C17" s="6"/>
      <c r="D17" s="7"/>
      <c r="E17" s="7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0.58679398148148154</v>
      </c>
      <c r="G51" s="17">
        <f>SUM(G4:G50)</f>
        <v>14.083055555555553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2112.458333333333</v>
      </c>
    </row>
    <row r="54" spans="1:7" ht="15.75" thickTop="1" x14ac:dyDescent="0.25"/>
  </sheetData>
  <mergeCells count="3">
    <mergeCell ref="D2:E2"/>
    <mergeCell ref="F2:G2"/>
    <mergeCell ref="A1:G1"/>
  </mergeCells>
  <conditionalFormatting sqref="F4:G50">
    <cfRule type="expression" dxfId="134" priority="7" stopIfTrue="1">
      <formula>IF(TRIM($I4)="",TRUE,FALSE)</formula>
    </cfRule>
  </conditionalFormatting>
  <conditionalFormatting sqref="B4:C50">
    <cfRule type="expression" dxfId="133" priority="5" stopIfTrue="1">
      <formula>IF(AND($D4&lt;&gt;"",TRIM($F4)=""),TRUE,FALSE)</formula>
    </cfRule>
  </conditionalFormatting>
  <conditionalFormatting sqref="G4:G50">
    <cfRule type="expression" dxfId="132" priority="4" stopIfTrue="1">
      <formula>IF($J4&gt;4,TRUE,FALSE)</formula>
    </cfRule>
  </conditionalFormatting>
  <conditionalFormatting sqref="A4:A50">
    <cfRule type="expression" dxfId="131" priority="11" stopIfTrue="1">
      <formula>IF(AND(TRIM($C4)="",OR($D4&lt;&gt;"",$E4&lt;&gt;"",TRIM($F4)&lt;&gt;"",$J4&gt;0)),TRUE,FALSE)</formula>
    </cfRule>
  </conditionalFormatting>
  <conditionalFormatting sqref="A5:A50">
    <cfRule type="expression" dxfId="130" priority="12" stopIfTrue="1">
      <formula>#REF!&lt;0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33" workbookViewId="0">
      <selection sqref="A1:G53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43976</v>
      </c>
      <c r="B4" s="6" t="s">
        <v>22</v>
      </c>
      <c r="C4" s="6" t="s">
        <v>23</v>
      </c>
      <c r="D4" s="7">
        <v>0.875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0.12430555555555556</v>
      </c>
      <c r="G4" s="9">
        <f>IF(TRIM(F4)="",0,F4*24)</f>
        <v>2.9833333333333334</v>
      </c>
    </row>
    <row r="5" spans="1:7" x14ac:dyDescent="0.25">
      <c r="A5" s="11">
        <v>43977</v>
      </c>
      <c r="B5" s="6" t="s">
        <v>22</v>
      </c>
      <c r="C5" s="6" t="s">
        <v>23</v>
      </c>
      <c r="D5" s="7">
        <v>0</v>
      </c>
      <c r="E5" s="7">
        <v>0.13194444444444445</v>
      </c>
      <c r="F5" s="8">
        <f t="shared" si="0"/>
        <v>0.13194444444444445</v>
      </c>
      <c r="G5" s="9">
        <f t="shared" ref="G5:G50" si="1">IF(TRIM(F5)="",0,F5*24)</f>
        <v>3.166666666666667</v>
      </c>
    </row>
    <row r="6" spans="1:7" x14ac:dyDescent="0.25">
      <c r="A6" s="21">
        <v>43977</v>
      </c>
      <c r="B6" s="22" t="s">
        <v>22</v>
      </c>
      <c r="C6" s="22" t="s">
        <v>24</v>
      </c>
      <c r="D6" s="23">
        <v>0.85416666666666663</v>
      </c>
      <c r="E6" s="23">
        <v>0.99930555555555556</v>
      </c>
      <c r="F6" s="8">
        <f t="shared" si="0"/>
        <v>0.14513888888888893</v>
      </c>
      <c r="G6" s="9">
        <f t="shared" si="1"/>
        <v>3.4833333333333343</v>
      </c>
    </row>
    <row r="7" spans="1:7" x14ac:dyDescent="0.25">
      <c r="A7" s="21">
        <v>43978</v>
      </c>
      <c r="B7" s="22" t="s">
        <v>22</v>
      </c>
      <c r="C7" s="22" t="s">
        <v>25</v>
      </c>
      <c r="D7" s="23">
        <v>0</v>
      </c>
      <c r="E7" s="23">
        <v>9.7222222222222224E-2</v>
      </c>
      <c r="F7" s="8">
        <f t="shared" si="0"/>
        <v>9.7222222222222224E-2</v>
      </c>
      <c r="G7" s="9">
        <f t="shared" si="1"/>
        <v>2.3333333333333335</v>
      </c>
    </row>
    <row r="8" spans="1:7" x14ac:dyDescent="0.25">
      <c r="A8" s="21">
        <v>43978</v>
      </c>
      <c r="B8" s="22" t="s">
        <v>22</v>
      </c>
      <c r="C8" s="22" t="s">
        <v>25</v>
      </c>
      <c r="D8" s="23">
        <v>0.31944444444444448</v>
      </c>
      <c r="E8" s="23">
        <v>0.39583333333333331</v>
      </c>
      <c r="F8" s="8">
        <f t="shared" si="0"/>
        <v>7.638888888888884E-2</v>
      </c>
      <c r="G8" s="9">
        <f t="shared" si="1"/>
        <v>1.8333333333333321</v>
      </c>
    </row>
    <row r="9" spans="1:7" x14ac:dyDescent="0.25">
      <c r="A9" s="21">
        <v>43978</v>
      </c>
      <c r="B9" s="22" t="s">
        <v>22</v>
      </c>
      <c r="C9" s="22" t="s">
        <v>26</v>
      </c>
      <c r="D9" s="23">
        <v>0.47916666666666669</v>
      </c>
      <c r="E9" s="23">
        <v>0.5625</v>
      </c>
      <c r="F9" s="8">
        <f t="shared" si="0"/>
        <v>8.3333333333333315E-2</v>
      </c>
      <c r="G9" s="9">
        <f t="shared" si="1"/>
        <v>1.9999999999999996</v>
      </c>
    </row>
    <row r="10" spans="1:7" x14ac:dyDescent="0.25">
      <c r="A10" s="21">
        <v>43978</v>
      </c>
      <c r="B10" s="22" t="s">
        <v>22</v>
      </c>
      <c r="C10" s="22" t="s">
        <v>26</v>
      </c>
      <c r="D10" s="23">
        <v>0.60416666666666663</v>
      </c>
      <c r="E10" s="23">
        <v>0.70833333333333337</v>
      </c>
      <c r="F10" s="8">
        <f t="shared" si="0"/>
        <v>0.10416666666666674</v>
      </c>
      <c r="G10" s="9">
        <f t="shared" si="1"/>
        <v>2.5000000000000018</v>
      </c>
    </row>
    <row r="11" spans="1:7" x14ac:dyDescent="0.25">
      <c r="A11" s="21">
        <v>43978</v>
      </c>
      <c r="B11" s="22" t="s">
        <v>27</v>
      </c>
      <c r="C11" s="22" t="s">
        <v>28</v>
      </c>
      <c r="D11" s="23">
        <v>0.84722222222222221</v>
      </c>
      <c r="E11" s="23">
        <v>0.88541666666666663</v>
      </c>
      <c r="F11" s="8">
        <f t="shared" si="0"/>
        <v>3.819444444444442E-2</v>
      </c>
      <c r="G11" s="9">
        <f t="shared" si="1"/>
        <v>0.91666666666666607</v>
      </c>
    </row>
    <row r="12" spans="1:7" x14ac:dyDescent="0.25">
      <c r="A12" s="21">
        <v>43979</v>
      </c>
      <c r="B12" s="22" t="s">
        <v>30</v>
      </c>
      <c r="C12" s="22" t="s">
        <v>31</v>
      </c>
      <c r="D12" s="23">
        <v>0.81944444444444453</v>
      </c>
      <c r="E12" s="23">
        <v>0.99930555555555556</v>
      </c>
      <c r="F12" s="8">
        <f t="shared" si="0"/>
        <v>0.17986111111111103</v>
      </c>
      <c r="G12" s="9">
        <f t="shared" si="1"/>
        <v>4.3166666666666647</v>
      </c>
    </row>
    <row r="13" spans="1:7" ht="30" x14ac:dyDescent="0.25">
      <c r="A13" s="24">
        <v>43980</v>
      </c>
      <c r="B13" s="22" t="s">
        <v>30</v>
      </c>
      <c r="C13" s="22" t="s">
        <v>32</v>
      </c>
      <c r="D13" s="28">
        <v>0</v>
      </c>
      <c r="E13" s="28">
        <v>0.1875</v>
      </c>
      <c r="F13" s="8">
        <f t="shared" si="0"/>
        <v>0.1875</v>
      </c>
      <c r="G13" s="9">
        <f t="shared" si="1"/>
        <v>4.5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1.1680555555555554</v>
      </c>
      <c r="G51" s="17">
        <f>SUM(G4:G50)</f>
        <v>28.033333333333331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4205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29" priority="7" stopIfTrue="1">
      <formula>IF(TRIM($I4)="",TRUE,FALSE)</formula>
    </cfRule>
  </conditionalFormatting>
  <conditionalFormatting sqref="B15:C50 B6:C9 B11:C12">
    <cfRule type="expression" dxfId="128" priority="6" stopIfTrue="1">
      <formula>IF(AND($D6&lt;&gt;"",TRIM($F6)=""),TRUE,FALSE)</formula>
    </cfRule>
  </conditionalFormatting>
  <conditionalFormatting sqref="G4:G50">
    <cfRule type="expression" dxfId="127" priority="5" stopIfTrue="1">
      <formula>IF($J4&gt;4,TRUE,FALSE)</formula>
    </cfRule>
  </conditionalFormatting>
  <conditionalFormatting sqref="A6:A9 A15:A50 A11:A12">
    <cfRule type="expression" dxfId="126" priority="8" stopIfTrue="1">
      <formula>IF(AND(TRIM($C6)="",OR($D6&lt;&gt;"",$E6&lt;&gt;"",TRIM($F6)&lt;&gt;"",$J6&gt;0)),TRUE,FALSE)</formula>
    </cfRule>
  </conditionalFormatting>
  <conditionalFormatting sqref="A15:A50 A4:A9 A11:A12">
    <cfRule type="expression" dxfId="125" priority="9" stopIfTrue="1">
      <formula>#REF!&lt;0</formula>
    </cfRule>
  </conditionalFormatting>
  <conditionalFormatting sqref="B4:C5">
    <cfRule type="expression" dxfId="124" priority="18" stopIfTrue="1">
      <formula>IF(AND($D4&lt;&gt;"",TRIM($F13)=""),TRUE,FALSE)</formula>
    </cfRule>
  </conditionalFormatting>
  <conditionalFormatting sqref="A4:A5">
    <cfRule type="expression" dxfId="123" priority="20" stopIfTrue="1">
      <formula>IF(AND(TRIM($C4)="",OR($D4&lt;&gt;"",$E4&lt;&gt;"",TRIM($F13)&lt;&gt;"",$J13&gt;0)),TRUE,FALSE)</formula>
    </cfRule>
  </conditionalFormatting>
  <conditionalFormatting sqref="B10:C10">
    <cfRule type="expression" dxfId="122" priority="2" stopIfTrue="1">
      <formula>IF(AND($D10&lt;&gt;"",TRIM($F10)=""),TRUE,FALSE)</formula>
    </cfRule>
  </conditionalFormatting>
  <conditionalFormatting sqref="A10">
    <cfRule type="expression" dxfId="121" priority="3" stopIfTrue="1">
      <formula>IF(AND(TRIM($C10)="",OR($D10&lt;&gt;"",$E10&lt;&gt;"",TRIM($F10)&lt;&gt;"",$J10&gt;0)),TRUE,FALSE)</formula>
    </cfRule>
  </conditionalFormatting>
  <conditionalFormatting sqref="A10">
    <cfRule type="expression" dxfId="120" priority="4" stopIfTrue="1">
      <formula>#REF!&lt;0</formula>
    </cfRule>
  </conditionalFormatting>
  <conditionalFormatting sqref="B13:C13">
    <cfRule type="expression" dxfId="119" priority="1" stopIfTrue="1">
      <formula>IF(AND($D13&lt;&gt;"",TRIM($F13)=""),TRUE,FALSE)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5" workbookViewId="0">
      <selection activeCell="D10" sqref="D10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1">
        <v>43984</v>
      </c>
      <c r="B4" s="6" t="s">
        <v>33</v>
      </c>
      <c r="C4" s="6" t="s">
        <v>34</v>
      </c>
      <c r="D4" s="7">
        <v>0.88194444444444453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0.11736111111111103</v>
      </c>
      <c r="G4" s="9">
        <f>IF(TRIM(F4)="",0,F4*24)</f>
        <v>2.8166666666666647</v>
      </c>
    </row>
    <row r="5" spans="1:7" ht="30" x14ac:dyDescent="0.25">
      <c r="A5" s="11">
        <v>43985</v>
      </c>
      <c r="B5" s="6" t="s">
        <v>33</v>
      </c>
      <c r="C5" s="6" t="s">
        <v>34</v>
      </c>
      <c r="D5" s="7">
        <v>0</v>
      </c>
      <c r="E5" s="7">
        <v>8.3333333333333329E-2</v>
      </c>
      <c r="F5" s="8">
        <f t="shared" si="0"/>
        <v>8.3333333333333329E-2</v>
      </c>
      <c r="G5" s="9">
        <f t="shared" ref="G5:G50" si="1">IF(TRIM(F5)="",0,F5*24)</f>
        <v>2</v>
      </c>
    </row>
    <row r="6" spans="1:7" ht="30" x14ac:dyDescent="0.25">
      <c r="A6" s="21">
        <v>43986</v>
      </c>
      <c r="B6" s="6" t="s">
        <v>33</v>
      </c>
      <c r="C6" s="22" t="s">
        <v>35</v>
      </c>
      <c r="D6" s="23">
        <v>0.83333333333333337</v>
      </c>
      <c r="E6" s="23">
        <v>0.89583333333333337</v>
      </c>
      <c r="F6" s="8">
        <f t="shared" si="0"/>
        <v>6.25E-2</v>
      </c>
      <c r="G6" s="9">
        <f t="shared" si="1"/>
        <v>1.5</v>
      </c>
    </row>
    <row r="7" spans="1:7" ht="30" x14ac:dyDescent="0.25">
      <c r="A7" s="21">
        <v>43986</v>
      </c>
      <c r="B7" s="22" t="s">
        <v>36</v>
      </c>
      <c r="C7" s="22" t="s">
        <v>37</v>
      </c>
      <c r="D7" s="23">
        <v>0.89583333333333337</v>
      </c>
      <c r="E7" s="23">
        <v>0.95833333333333337</v>
      </c>
      <c r="F7" s="8">
        <f t="shared" si="0"/>
        <v>6.25E-2</v>
      </c>
      <c r="G7" s="9">
        <f t="shared" si="1"/>
        <v>1.5</v>
      </c>
    </row>
    <row r="8" spans="1:7" x14ac:dyDescent="0.25">
      <c r="A8" s="21">
        <v>43986</v>
      </c>
      <c r="B8" s="22" t="s">
        <v>38</v>
      </c>
      <c r="C8" s="22" t="s">
        <v>39</v>
      </c>
      <c r="D8" s="23">
        <v>0.95833333333333337</v>
      </c>
      <c r="E8" s="23">
        <v>0.99930555555555556</v>
      </c>
      <c r="F8" s="8">
        <f t="shared" si="0"/>
        <v>4.0972222222222188E-2</v>
      </c>
      <c r="G8" s="9">
        <f t="shared" si="1"/>
        <v>0.9833333333333325</v>
      </c>
    </row>
    <row r="9" spans="1:7" x14ac:dyDescent="0.25">
      <c r="A9" s="21">
        <v>43987</v>
      </c>
      <c r="B9" s="22" t="s">
        <v>38</v>
      </c>
      <c r="C9" s="22" t="s">
        <v>39</v>
      </c>
      <c r="D9" s="23">
        <v>0</v>
      </c>
      <c r="E9" s="23">
        <v>5.2083333333333336E-2</v>
      </c>
      <c r="F9" s="8">
        <f t="shared" si="0"/>
        <v>5.2083333333333336E-2</v>
      </c>
      <c r="G9" s="9">
        <f t="shared" si="1"/>
        <v>1.25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0.41874999999999984</v>
      </c>
      <c r="G51" s="17">
        <f>SUM(G4:G50)</f>
        <v>10.049999999999997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1507.4999999999995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18" priority="11" stopIfTrue="1">
      <formula>IF(TRIM($I4)="",TRUE,FALSE)</formula>
    </cfRule>
  </conditionalFormatting>
  <conditionalFormatting sqref="B15:C50 B7:C8 B11:C12 C6">
    <cfRule type="expression" dxfId="117" priority="10" stopIfTrue="1">
      <formula>IF(AND($D6&lt;&gt;"",TRIM($F6)=""),TRUE,FALSE)</formula>
    </cfRule>
  </conditionalFormatting>
  <conditionalFormatting sqref="G4:G50">
    <cfRule type="expression" dxfId="116" priority="9" stopIfTrue="1">
      <formula>IF($J4&gt;4,TRUE,FALSE)</formula>
    </cfRule>
  </conditionalFormatting>
  <conditionalFormatting sqref="A6:A8 A15:A50 A11:A12">
    <cfRule type="expression" dxfId="115" priority="12" stopIfTrue="1">
      <formula>IF(AND(TRIM($C6)="",OR($D6&lt;&gt;"",$E6&lt;&gt;"",TRIM($F6)&lt;&gt;"",$J6&gt;0)),TRUE,FALSE)</formula>
    </cfRule>
  </conditionalFormatting>
  <conditionalFormatting sqref="A15:A50 A4:A8 A11:A12">
    <cfRule type="expression" dxfId="114" priority="13" stopIfTrue="1">
      <formula>#REF!&lt;0</formula>
    </cfRule>
  </conditionalFormatting>
  <conditionalFormatting sqref="B4:C5">
    <cfRule type="expression" dxfId="113" priority="14" stopIfTrue="1">
      <formula>IF(AND($D4&lt;&gt;"",TRIM($F13)=""),TRUE,FALSE)</formula>
    </cfRule>
  </conditionalFormatting>
  <conditionalFormatting sqref="A4:A5">
    <cfRule type="expression" dxfId="112" priority="15" stopIfTrue="1">
      <formula>IF(AND(TRIM($C4)="",OR($D4&lt;&gt;"",$E4&lt;&gt;"",TRIM($F13)&lt;&gt;"",$J13&gt;0)),TRUE,FALSE)</formula>
    </cfRule>
  </conditionalFormatting>
  <conditionalFormatting sqref="B10:C10">
    <cfRule type="expression" dxfId="111" priority="6" stopIfTrue="1">
      <formula>IF(AND($D10&lt;&gt;"",TRIM($F10)=""),TRUE,FALSE)</formula>
    </cfRule>
  </conditionalFormatting>
  <conditionalFormatting sqref="A10">
    <cfRule type="expression" dxfId="110" priority="7" stopIfTrue="1">
      <formula>IF(AND(TRIM($C10)="",OR($D10&lt;&gt;"",$E10&lt;&gt;"",TRIM($F10)&lt;&gt;"",$J10&gt;0)),TRUE,FALSE)</formula>
    </cfRule>
  </conditionalFormatting>
  <conditionalFormatting sqref="A10">
    <cfRule type="expression" dxfId="109" priority="8" stopIfTrue="1">
      <formula>#REF!&lt;0</formula>
    </cfRule>
  </conditionalFormatting>
  <conditionalFormatting sqref="B13:C13">
    <cfRule type="expression" dxfId="108" priority="5" stopIfTrue="1">
      <formula>IF(AND($D13&lt;&gt;"",TRIM($F13)=""),TRUE,FALSE)</formula>
    </cfRule>
  </conditionalFormatting>
  <conditionalFormatting sqref="B6">
    <cfRule type="expression" dxfId="107" priority="4" stopIfTrue="1">
      <formula>IF(AND($D6&lt;&gt;"",TRIM($F15)=""),TRUE,FALSE)</formula>
    </cfRule>
  </conditionalFormatting>
  <conditionalFormatting sqref="B9:C9">
    <cfRule type="expression" dxfId="106" priority="1" stopIfTrue="1">
      <formula>IF(AND($D9&lt;&gt;"",TRIM($F9)=""),TRUE,FALSE)</formula>
    </cfRule>
  </conditionalFormatting>
  <conditionalFormatting sqref="A9">
    <cfRule type="expression" dxfId="105" priority="2" stopIfTrue="1">
      <formula>IF(AND(TRIM($C9)="",OR($D9&lt;&gt;"",$E9&lt;&gt;"",TRIM($F9)&lt;&gt;"",$J9&gt;0)),TRUE,FALSE)</formula>
    </cfRule>
  </conditionalFormatting>
  <conditionalFormatting sqref="A9">
    <cfRule type="expression" dxfId="104" priority="3" stopIfTrue="1">
      <formula>#REF!&lt;0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A10" sqref="A10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43988</v>
      </c>
      <c r="B4" s="6" t="s">
        <v>40</v>
      </c>
      <c r="C4" s="6" t="s">
        <v>41</v>
      </c>
      <c r="D4" s="7">
        <v>0.33333333333333331</v>
      </c>
      <c r="E4" s="7">
        <v>0.3888888888888889</v>
      </c>
      <c r="F4" s="8">
        <f t="shared" ref="F4:F50" si="0">IF(ISERROR(E4-D4),"",IF(OR(E4-D4&lt;0,AND(TRIM(D4)&lt;&gt;"",TRIM(E4)=""),AND(TRIM(D4)="",TRIM(E4)&lt;&gt;"")),"",E4-D4))</f>
        <v>5.555555555555558E-2</v>
      </c>
      <c r="G4" s="9">
        <f>IF(TRIM(F4)="",0,F4*24)</f>
        <v>1.3333333333333339</v>
      </c>
    </row>
    <row r="5" spans="1:7" ht="30" x14ac:dyDescent="0.25">
      <c r="A5" s="11">
        <v>43991</v>
      </c>
      <c r="B5" s="6" t="s">
        <v>42</v>
      </c>
      <c r="C5" s="6" t="s">
        <v>43</v>
      </c>
      <c r="D5" s="7">
        <v>0.3263888888888889</v>
      </c>
      <c r="E5" s="7">
        <v>0.4375</v>
      </c>
      <c r="F5" s="8">
        <f t="shared" si="0"/>
        <v>0.1111111111111111</v>
      </c>
      <c r="G5" s="9">
        <f t="shared" ref="G5:G50" si="1">IF(TRIM(F5)="",0,F5*24)</f>
        <v>2.6666666666666665</v>
      </c>
    </row>
    <row r="6" spans="1:7" x14ac:dyDescent="0.25">
      <c r="A6" s="11">
        <v>43991</v>
      </c>
      <c r="B6" s="6" t="s">
        <v>44</v>
      </c>
      <c r="C6" s="22" t="s">
        <v>45</v>
      </c>
      <c r="D6" s="23">
        <v>0.66666666666666663</v>
      </c>
      <c r="E6" s="23">
        <v>0.88194444444444453</v>
      </c>
      <c r="F6" s="8">
        <f t="shared" si="0"/>
        <v>0.2152777777777779</v>
      </c>
      <c r="G6" s="9">
        <f t="shared" si="1"/>
        <v>5.1666666666666696</v>
      </c>
    </row>
    <row r="7" spans="1:7" x14ac:dyDescent="0.25">
      <c r="A7" s="21">
        <v>43991</v>
      </c>
      <c r="B7" s="22" t="s">
        <v>44</v>
      </c>
      <c r="C7" s="22" t="s">
        <v>46</v>
      </c>
      <c r="D7" s="23">
        <v>0.89583333333333337</v>
      </c>
      <c r="E7" s="23">
        <v>0.99930555555555556</v>
      </c>
      <c r="F7" s="8">
        <f t="shared" si="0"/>
        <v>0.10347222222222219</v>
      </c>
      <c r="G7" s="9">
        <f t="shared" si="1"/>
        <v>2.4833333333333325</v>
      </c>
    </row>
    <row r="8" spans="1:7" x14ac:dyDescent="0.25">
      <c r="A8" s="21">
        <v>43992</v>
      </c>
      <c r="B8" s="22" t="s">
        <v>47</v>
      </c>
      <c r="C8" s="22" t="s">
        <v>48</v>
      </c>
      <c r="D8" s="23">
        <v>0</v>
      </c>
      <c r="E8" s="23">
        <v>0.125</v>
      </c>
      <c r="F8" s="8">
        <f t="shared" si="0"/>
        <v>0.125</v>
      </c>
      <c r="G8" s="9">
        <f t="shared" si="1"/>
        <v>3</v>
      </c>
    </row>
    <row r="9" spans="1:7" ht="30" x14ac:dyDescent="0.25">
      <c r="A9" s="21">
        <v>43993</v>
      </c>
      <c r="B9" s="22" t="s">
        <v>49</v>
      </c>
      <c r="C9" s="22" t="s">
        <v>50</v>
      </c>
      <c r="D9" s="23">
        <v>0.57638888888888895</v>
      </c>
      <c r="E9" s="23">
        <v>0.84375</v>
      </c>
      <c r="F9" s="8">
        <f t="shared" si="0"/>
        <v>0.26736111111111105</v>
      </c>
      <c r="G9" s="9">
        <f t="shared" si="1"/>
        <v>6.4166666666666652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0.87777777777777788</v>
      </c>
      <c r="G51" s="17">
        <f>SUM(G4:G50)</f>
        <v>21.066666666666666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3160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03" priority="12" stopIfTrue="1">
      <formula>IF(TRIM($I4)="",TRUE,FALSE)</formula>
    </cfRule>
  </conditionalFormatting>
  <conditionalFormatting sqref="B15:C50 B7:C8 B11:C12 C6">
    <cfRule type="expression" dxfId="102" priority="11" stopIfTrue="1">
      <formula>IF(AND($D6&lt;&gt;"",TRIM($F6)=""),TRUE,FALSE)</formula>
    </cfRule>
  </conditionalFormatting>
  <conditionalFormatting sqref="G4:G50">
    <cfRule type="expression" dxfId="101" priority="10" stopIfTrue="1">
      <formula>IF($J4&gt;4,TRUE,FALSE)</formula>
    </cfRule>
  </conditionalFormatting>
  <conditionalFormatting sqref="A6:A8 A15:A50 A11:A12">
    <cfRule type="expression" dxfId="100" priority="13" stopIfTrue="1">
      <formula>IF(AND(TRIM($C6)="",OR($D6&lt;&gt;"",$E6&lt;&gt;"",TRIM($F6)&lt;&gt;"",$J6&gt;0)),TRUE,FALSE)</formula>
    </cfRule>
  </conditionalFormatting>
  <conditionalFormatting sqref="A15:A50 A11:A12 A4:A8">
    <cfRule type="expression" dxfId="99" priority="14" stopIfTrue="1">
      <formula>#REF!&lt;0</formula>
    </cfRule>
  </conditionalFormatting>
  <conditionalFormatting sqref="B4:C5">
    <cfRule type="expression" dxfId="98" priority="15" stopIfTrue="1">
      <formula>IF(AND($D4&lt;&gt;"",TRIM($F13)=""),TRUE,FALSE)</formula>
    </cfRule>
  </conditionalFormatting>
  <conditionalFormatting sqref="A4:A5">
    <cfRule type="expression" dxfId="97" priority="16" stopIfTrue="1">
      <formula>IF(AND(TRIM($C4)="",OR($D4&lt;&gt;"",$E4&lt;&gt;"",TRIM($F13)&lt;&gt;"",$J13&gt;0)),TRUE,FALSE)</formula>
    </cfRule>
  </conditionalFormatting>
  <conditionalFormatting sqref="B10:C10">
    <cfRule type="expression" dxfId="96" priority="7" stopIfTrue="1">
      <formula>IF(AND($D10&lt;&gt;"",TRIM($F10)=""),TRUE,FALSE)</formula>
    </cfRule>
  </conditionalFormatting>
  <conditionalFormatting sqref="A10">
    <cfRule type="expression" dxfId="95" priority="8" stopIfTrue="1">
      <formula>IF(AND(TRIM($C10)="",OR($D10&lt;&gt;"",$E10&lt;&gt;"",TRIM($F10)&lt;&gt;"",$J10&gt;0)),TRUE,FALSE)</formula>
    </cfRule>
  </conditionalFormatting>
  <conditionalFormatting sqref="A10">
    <cfRule type="expression" dxfId="94" priority="9" stopIfTrue="1">
      <formula>#REF!&lt;0</formula>
    </cfRule>
  </conditionalFormatting>
  <conditionalFormatting sqref="B13:C13">
    <cfRule type="expression" dxfId="93" priority="6" stopIfTrue="1">
      <formula>IF(AND($D13&lt;&gt;"",TRIM($F13)=""),TRUE,FALSE)</formula>
    </cfRule>
  </conditionalFormatting>
  <conditionalFormatting sqref="B6">
    <cfRule type="expression" dxfId="92" priority="5" stopIfTrue="1">
      <formula>IF(AND($D6&lt;&gt;"",TRIM($F15)=""),TRUE,FALSE)</formula>
    </cfRule>
  </conditionalFormatting>
  <conditionalFormatting sqref="B9:C9">
    <cfRule type="expression" dxfId="91" priority="2" stopIfTrue="1">
      <formula>IF(AND($D9&lt;&gt;"",TRIM($F9)=""),TRUE,FALSE)</formula>
    </cfRule>
  </conditionalFormatting>
  <conditionalFormatting sqref="A9">
    <cfRule type="expression" dxfId="90" priority="3" stopIfTrue="1">
      <formula>IF(AND(TRIM($C9)="",OR($D9&lt;&gt;"",$E9&lt;&gt;"",TRIM($F9)&lt;&gt;"",$J9&gt;0)),TRUE,FALSE)</formula>
    </cfRule>
  </conditionalFormatting>
  <conditionalFormatting sqref="A9">
    <cfRule type="expression" dxfId="89" priority="4" stopIfTrue="1">
      <formula>#REF!&lt;0</formula>
    </cfRule>
  </conditionalFormatting>
  <conditionalFormatting sqref="A6">
    <cfRule type="expression" dxfId="88" priority="1" stopIfTrue="1">
      <formula>IF(AND(TRIM($C6)="",OR($D6&lt;&gt;"",$E6&lt;&gt;"",TRIM($F15)&lt;&gt;"",$J15&gt;0)),TRUE,FALSE)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C7" sqref="C7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43997</v>
      </c>
      <c r="B4" s="6" t="s">
        <v>51</v>
      </c>
      <c r="C4" s="6" t="s">
        <v>52</v>
      </c>
      <c r="D4" s="7">
        <v>0.875</v>
      </c>
      <c r="E4" s="7">
        <v>0.95833333333333337</v>
      </c>
      <c r="F4" s="8">
        <f t="shared" ref="F4:F50" si="0">IF(ISERROR(E4-D4),"",IF(OR(E4-D4&lt;0,AND(TRIM(D4)&lt;&gt;"",TRIM(E4)=""),AND(TRIM(D4)="",TRIM(E4)&lt;&gt;"")),"",E4-D4))</f>
        <v>8.333333333333337E-2</v>
      </c>
      <c r="G4" s="9">
        <f>IF(TRIM(F4)="",0,F4*24)</f>
        <v>2.0000000000000009</v>
      </c>
    </row>
    <row r="5" spans="1:7" ht="30" x14ac:dyDescent="0.25">
      <c r="A5" s="11">
        <v>43997</v>
      </c>
      <c r="B5" s="6" t="s">
        <v>53</v>
      </c>
      <c r="C5" s="6" t="s">
        <v>54</v>
      </c>
      <c r="D5" s="7">
        <v>0.95833333333333337</v>
      </c>
      <c r="E5" s="7">
        <v>0.99930555555555556</v>
      </c>
      <c r="F5" s="8">
        <f t="shared" si="0"/>
        <v>4.0972222222222188E-2</v>
      </c>
      <c r="G5" s="9">
        <f t="shared" ref="G5:G50" si="1">IF(TRIM(F5)="",0,F5*24)</f>
        <v>0.9833333333333325</v>
      </c>
    </row>
    <row r="6" spans="1:7" ht="30" x14ac:dyDescent="0.25">
      <c r="A6" s="11">
        <v>43997</v>
      </c>
      <c r="B6" s="6" t="s">
        <v>53</v>
      </c>
      <c r="C6" s="6" t="s">
        <v>54</v>
      </c>
      <c r="D6" s="23">
        <v>0</v>
      </c>
      <c r="E6" s="23">
        <v>2.0833333333333332E-2</v>
      </c>
      <c r="F6" s="8">
        <f t="shared" si="0"/>
        <v>2.0833333333333332E-2</v>
      </c>
      <c r="G6" s="9">
        <f t="shared" si="1"/>
        <v>0.5</v>
      </c>
    </row>
    <row r="7" spans="1:7" ht="30" x14ac:dyDescent="0.25">
      <c r="A7" s="21">
        <v>43998</v>
      </c>
      <c r="B7" s="22" t="s">
        <v>55</v>
      </c>
      <c r="C7" s="22" t="s">
        <v>56</v>
      </c>
      <c r="D7" s="23">
        <v>0.90277777777777779</v>
      </c>
      <c r="E7" s="23">
        <v>0.99930555555555556</v>
      </c>
      <c r="F7" s="8">
        <f t="shared" si="0"/>
        <v>9.6527777777777768E-2</v>
      </c>
      <c r="G7" s="9">
        <f t="shared" si="1"/>
        <v>2.3166666666666664</v>
      </c>
    </row>
    <row r="8" spans="1:7" ht="30" x14ac:dyDescent="0.25">
      <c r="A8" s="21">
        <v>43999</v>
      </c>
      <c r="B8" s="22" t="s">
        <v>57</v>
      </c>
      <c r="C8" s="22" t="s">
        <v>58</v>
      </c>
      <c r="D8" s="23">
        <v>0.82638888888888884</v>
      </c>
      <c r="E8" s="23">
        <v>0.99930555555555556</v>
      </c>
      <c r="F8" s="8">
        <f t="shared" si="0"/>
        <v>0.17291666666666672</v>
      </c>
      <c r="G8" s="9">
        <f t="shared" si="1"/>
        <v>4.1500000000000012</v>
      </c>
    </row>
    <row r="9" spans="1:7" ht="30" x14ac:dyDescent="0.25">
      <c r="A9" s="21">
        <v>44000</v>
      </c>
      <c r="B9" s="22" t="s">
        <v>59</v>
      </c>
      <c r="C9" s="22" t="s">
        <v>60</v>
      </c>
      <c r="D9" s="23">
        <v>0</v>
      </c>
      <c r="E9" s="23">
        <v>6.25E-2</v>
      </c>
      <c r="F9" s="8">
        <f t="shared" si="0"/>
        <v>6.25E-2</v>
      </c>
      <c r="G9" s="9">
        <f t="shared" si="1"/>
        <v>1.5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0.47708333333333341</v>
      </c>
      <c r="G51" s="17">
        <f>SUM(G4:G50)</f>
        <v>11.450000000000001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1717.5000000000002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87" priority="14" stopIfTrue="1">
      <formula>IF(TRIM($I4)="",TRUE,FALSE)</formula>
    </cfRule>
  </conditionalFormatting>
  <conditionalFormatting sqref="B15:C50 B7:C8 B11:C12">
    <cfRule type="expression" dxfId="86" priority="13" stopIfTrue="1">
      <formula>IF(AND($D7&lt;&gt;"",TRIM($F7)=""),TRUE,FALSE)</formula>
    </cfRule>
  </conditionalFormatting>
  <conditionalFormatting sqref="G4:G50">
    <cfRule type="expression" dxfId="85" priority="12" stopIfTrue="1">
      <formula>IF($J4&gt;4,TRUE,FALSE)</formula>
    </cfRule>
  </conditionalFormatting>
  <conditionalFormatting sqref="A6:A8 A15:A50 A11:A12">
    <cfRule type="expression" dxfId="84" priority="15" stopIfTrue="1">
      <formula>IF(AND(TRIM($C6)="",OR($D6&lt;&gt;"",$E6&lt;&gt;"",TRIM($F6)&lt;&gt;"",$J6&gt;0)),TRUE,FALSE)</formula>
    </cfRule>
  </conditionalFormatting>
  <conditionalFormatting sqref="A15:A50 A11:A12 A4:A8">
    <cfRule type="expression" dxfId="83" priority="16" stopIfTrue="1">
      <formula>#REF!&lt;0</formula>
    </cfRule>
  </conditionalFormatting>
  <conditionalFormatting sqref="B4:C5">
    <cfRule type="expression" dxfId="82" priority="17" stopIfTrue="1">
      <formula>IF(AND($D4&lt;&gt;"",TRIM($F13)=""),TRUE,FALSE)</formula>
    </cfRule>
  </conditionalFormatting>
  <conditionalFormatting sqref="A4:A5">
    <cfRule type="expression" dxfId="81" priority="18" stopIfTrue="1">
      <formula>IF(AND(TRIM($C4)="",OR($D4&lt;&gt;"",$E4&lt;&gt;"",TRIM($F13)&lt;&gt;"",$J13&gt;0)),TRUE,FALSE)</formula>
    </cfRule>
  </conditionalFormatting>
  <conditionalFormatting sqref="B10:C10">
    <cfRule type="expression" dxfId="80" priority="9" stopIfTrue="1">
      <formula>IF(AND($D10&lt;&gt;"",TRIM($F10)=""),TRUE,FALSE)</formula>
    </cfRule>
  </conditionalFormatting>
  <conditionalFormatting sqref="A10">
    <cfRule type="expression" dxfId="79" priority="10" stopIfTrue="1">
      <formula>IF(AND(TRIM($C10)="",OR($D10&lt;&gt;"",$E10&lt;&gt;"",TRIM($F10)&lt;&gt;"",$J10&gt;0)),TRUE,FALSE)</formula>
    </cfRule>
  </conditionalFormatting>
  <conditionalFormatting sqref="A10">
    <cfRule type="expression" dxfId="78" priority="11" stopIfTrue="1">
      <formula>#REF!&lt;0</formula>
    </cfRule>
  </conditionalFormatting>
  <conditionalFormatting sqref="B13:C13">
    <cfRule type="expression" dxfId="77" priority="8" stopIfTrue="1">
      <formula>IF(AND($D13&lt;&gt;"",TRIM($F13)=""),TRUE,FALSE)</formula>
    </cfRule>
  </conditionalFormatting>
  <conditionalFormatting sqref="B9:C9">
    <cfRule type="expression" dxfId="76" priority="4" stopIfTrue="1">
      <formula>IF(AND($D9&lt;&gt;"",TRIM($F9)=""),TRUE,FALSE)</formula>
    </cfRule>
  </conditionalFormatting>
  <conditionalFormatting sqref="A9">
    <cfRule type="expression" dxfId="75" priority="5" stopIfTrue="1">
      <formula>IF(AND(TRIM($C9)="",OR($D9&lt;&gt;"",$E9&lt;&gt;"",TRIM($F9)&lt;&gt;"",$J9&gt;0)),TRUE,FALSE)</formula>
    </cfRule>
  </conditionalFormatting>
  <conditionalFormatting sqref="A9">
    <cfRule type="expression" dxfId="74" priority="6" stopIfTrue="1">
      <formula>#REF!&lt;0</formula>
    </cfRule>
  </conditionalFormatting>
  <conditionalFormatting sqref="A6">
    <cfRule type="expression" dxfId="73" priority="3" stopIfTrue="1">
      <formula>IF(AND(TRIM($C6)="",OR($D6&lt;&gt;"",$E6&lt;&gt;"",TRIM($F15)&lt;&gt;"",$J15&gt;0)),TRUE,FALSE)</formula>
    </cfRule>
  </conditionalFormatting>
  <conditionalFormatting sqref="A6">
    <cfRule type="expression" dxfId="72" priority="2" stopIfTrue="1">
      <formula>IF(AND(TRIM($C6)="",OR($D6&lt;&gt;"",$E6&lt;&gt;"",TRIM($F15)&lt;&gt;"",$J15&gt;0)),TRUE,FALSE)</formula>
    </cfRule>
  </conditionalFormatting>
  <conditionalFormatting sqref="B6:C6">
    <cfRule type="expression" dxfId="71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9" sqref="B9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1">
        <v>44001</v>
      </c>
      <c r="B4" s="6" t="s">
        <v>61</v>
      </c>
      <c r="C4" s="6" t="s">
        <v>62</v>
      </c>
      <c r="D4" s="7">
        <v>0.875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0.12430555555555556</v>
      </c>
      <c r="G4" s="9">
        <f>IF(TRIM(F4)="",0,F4*24)</f>
        <v>2.9833333333333334</v>
      </c>
    </row>
    <row r="5" spans="1:7" ht="30" x14ac:dyDescent="0.25">
      <c r="A5" s="11">
        <v>44012</v>
      </c>
      <c r="B5" s="6" t="s">
        <v>63</v>
      </c>
      <c r="C5" s="6" t="s">
        <v>64</v>
      </c>
      <c r="D5" s="7">
        <v>0.83333333333333337</v>
      </c>
      <c r="E5" s="7">
        <v>0.99930555555555556</v>
      </c>
      <c r="F5" s="8">
        <f t="shared" si="0"/>
        <v>0.16597222222222219</v>
      </c>
      <c r="G5" s="9">
        <f t="shared" ref="G5:G50" si="1">IF(TRIM(F5)="",0,F5*24)</f>
        <v>3.9833333333333325</v>
      </c>
    </row>
    <row r="6" spans="1:7" ht="30" x14ac:dyDescent="0.25">
      <c r="A6" s="11">
        <v>44013</v>
      </c>
      <c r="B6" s="6" t="s">
        <v>65</v>
      </c>
      <c r="C6" s="6" t="s">
        <v>66</v>
      </c>
      <c r="D6" s="23">
        <v>0</v>
      </c>
      <c r="E6" s="23">
        <v>5.5555555555555552E-2</v>
      </c>
      <c r="F6" s="8">
        <f t="shared" si="0"/>
        <v>5.5555555555555552E-2</v>
      </c>
      <c r="G6" s="9">
        <f t="shared" si="1"/>
        <v>1.3333333333333333</v>
      </c>
    </row>
    <row r="7" spans="1:7" ht="30" x14ac:dyDescent="0.25">
      <c r="A7" s="21">
        <v>44014</v>
      </c>
      <c r="B7" s="22" t="s">
        <v>67</v>
      </c>
      <c r="C7" s="22" t="s">
        <v>68</v>
      </c>
      <c r="D7" s="23">
        <v>0.77430555555555547</v>
      </c>
      <c r="E7" s="23">
        <v>0.83333333333333337</v>
      </c>
      <c r="F7" s="8">
        <f t="shared" si="0"/>
        <v>5.9027777777777901E-2</v>
      </c>
      <c r="G7" s="9">
        <f t="shared" si="1"/>
        <v>1.4166666666666696</v>
      </c>
    </row>
    <row r="8" spans="1:7" ht="30" x14ac:dyDescent="0.25">
      <c r="A8" s="21">
        <v>44014</v>
      </c>
      <c r="B8" s="22" t="s">
        <v>69</v>
      </c>
      <c r="C8" s="22" t="s">
        <v>70</v>
      </c>
      <c r="D8" s="23">
        <v>0.84722222222222221</v>
      </c>
      <c r="E8" s="23">
        <v>0.875</v>
      </c>
      <c r="F8" s="8">
        <f t="shared" si="0"/>
        <v>2.777777777777779E-2</v>
      </c>
      <c r="G8" s="9">
        <f t="shared" si="1"/>
        <v>0.66666666666666696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0.43263888888888902</v>
      </c>
      <c r="G51" s="17">
        <f>SUM(G4:G50)</f>
        <v>10.383333333333336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1557.5000000000005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70" priority="13" stopIfTrue="1">
      <formula>IF(TRIM($I4)="",TRUE,FALSE)</formula>
    </cfRule>
  </conditionalFormatting>
  <conditionalFormatting sqref="B15:C50 B7:C8 B11:C12">
    <cfRule type="expression" dxfId="69" priority="12" stopIfTrue="1">
      <formula>IF(AND($D7&lt;&gt;"",TRIM($F7)=""),TRUE,FALSE)</formula>
    </cfRule>
  </conditionalFormatting>
  <conditionalFormatting sqref="G4:G50">
    <cfRule type="expression" dxfId="68" priority="11" stopIfTrue="1">
      <formula>IF($J4&gt;4,TRUE,FALSE)</formula>
    </cfRule>
  </conditionalFormatting>
  <conditionalFormatting sqref="A6:A8 A15:A50 A11:A12">
    <cfRule type="expression" dxfId="67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66" priority="15" stopIfTrue="1">
      <formula>#REF!&lt;0</formula>
    </cfRule>
  </conditionalFormatting>
  <conditionalFormatting sqref="B4:C5">
    <cfRule type="expression" dxfId="65" priority="16" stopIfTrue="1">
      <formula>IF(AND($D4&lt;&gt;"",TRIM($F13)=""),TRUE,FALSE)</formula>
    </cfRule>
  </conditionalFormatting>
  <conditionalFormatting sqref="A4:A5">
    <cfRule type="expression" dxfId="64" priority="17" stopIfTrue="1">
      <formula>IF(AND(TRIM($C4)="",OR($D4&lt;&gt;"",$E4&lt;&gt;"",TRIM($F13)&lt;&gt;"",$J13&gt;0)),TRUE,FALSE)</formula>
    </cfRule>
  </conditionalFormatting>
  <conditionalFormatting sqref="B10:C10">
    <cfRule type="expression" dxfId="63" priority="8" stopIfTrue="1">
      <formula>IF(AND($D10&lt;&gt;"",TRIM($F10)=""),TRUE,FALSE)</formula>
    </cfRule>
  </conditionalFormatting>
  <conditionalFormatting sqref="A10">
    <cfRule type="expression" dxfId="62" priority="9" stopIfTrue="1">
      <formula>IF(AND(TRIM($C10)="",OR($D10&lt;&gt;"",$E10&lt;&gt;"",TRIM($F10)&lt;&gt;"",$J10&gt;0)),TRUE,FALSE)</formula>
    </cfRule>
  </conditionalFormatting>
  <conditionalFormatting sqref="A10">
    <cfRule type="expression" dxfId="61" priority="10" stopIfTrue="1">
      <formula>#REF!&lt;0</formula>
    </cfRule>
  </conditionalFormatting>
  <conditionalFormatting sqref="B13:C13">
    <cfRule type="expression" dxfId="60" priority="7" stopIfTrue="1">
      <formula>IF(AND($D13&lt;&gt;"",TRIM($F13)=""),TRUE,FALSE)</formula>
    </cfRule>
  </conditionalFormatting>
  <conditionalFormatting sqref="B9:C9">
    <cfRule type="expression" dxfId="59" priority="4" stopIfTrue="1">
      <formula>IF(AND($D9&lt;&gt;"",TRIM($F9)=""),TRUE,FALSE)</formula>
    </cfRule>
  </conditionalFormatting>
  <conditionalFormatting sqref="A9">
    <cfRule type="expression" dxfId="58" priority="5" stopIfTrue="1">
      <formula>IF(AND(TRIM($C9)="",OR($D9&lt;&gt;"",$E9&lt;&gt;"",TRIM($F9)&lt;&gt;"",$J9&gt;0)),TRUE,FALSE)</formula>
    </cfRule>
  </conditionalFormatting>
  <conditionalFormatting sqref="A9">
    <cfRule type="expression" dxfId="57" priority="6" stopIfTrue="1">
      <formula>#REF!&lt;0</formula>
    </cfRule>
  </conditionalFormatting>
  <conditionalFormatting sqref="A6">
    <cfRule type="expression" dxfId="56" priority="3" stopIfTrue="1">
      <formula>IF(AND(TRIM($C6)="",OR($D6&lt;&gt;"",$E6&lt;&gt;"",TRIM($F15)&lt;&gt;"",$J15&gt;0)),TRUE,FALSE)</formula>
    </cfRule>
  </conditionalFormatting>
  <conditionalFormatting sqref="A6">
    <cfRule type="expression" dxfId="55" priority="2" stopIfTrue="1">
      <formula>IF(AND(TRIM($C6)="",OR($D6&lt;&gt;"",$E6&lt;&gt;"",TRIM($F15)&lt;&gt;"",$J15&gt;0)),TRUE,FALSE)</formula>
    </cfRule>
  </conditionalFormatting>
  <conditionalFormatting sqref="B6:C6">
    <cfRule type="expression" dxfId="54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C6" sqref="C6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44018</v>
      </c>
      <c r="B4" s="6" t="s">
        <v>71</v>
      </c>
      <c r="C4" s="6" t="s">
        <v>72</v>
      </c>
      <c r="D4" s="7">
        <v>0.85416666666666663</v>
      </c>
      <c r="E4" s="7">
        <v>0.89583333333333337</v>
      </c>
      <c r="F4" s="8">
        <f t="shared" ref="F4:F50" si="0">IF(ISERROR(E4-D4),"",IF(OR(E4-D4&lt;0,AND(TRIM(D4)&lt;&gt;"",TRIM(E4)=""),AND(TRIM(D4)="",TRIM(E4)&lt;&gt;"")),"",E4-D4))</f>
        <v>4.1666666666666741E-2</v>
      </c>
      <c r="G4" s="9">
        <f>IF(TRIM(F4)="",0,F4*24)</f>
        <v>1.0000000000000018</v>
      </c>
    </row>
    <row r="5" spans="1:7" ht="30" x14ac:dyDescent="0.25">
      <c r="A5" s="11">
        <v>44018</v>
      </c>
      <c r="B5" s="6" t="s">
        <v>73</v>
      </c>
      <c r="C5" s="6" t="s">
        <v>74</v>
      </c>
      <c r="D5" s="7">
        <v>0.89583333333333337</v>
      </c>
      <c r="E5" s="7">
        <v>0.93055555555555547</v>
      </c>
      <c r="F5" s="8">
        <f t="shared" si="0"/>
        <v>3.4722222222222099E-2</v>
      </c>
      <c r="G5" s="9">
        <f t="shared" ref="G5:G50" si="1">IF(TRIM(F5)="",0,F5*24)</f>
        <v>0.83333333333333037</v>
      </c>
    </row>
    <row r="6" spans="1:7" ht="30" x14ac:dyDescent="0.25">
      <c r="A6" s="11">
        <v>44046</v>
      </c>
      <c r="B6" s="6" t="s">
        <v>75</v>
      </c>
      <c r="C6" s="6" t="s">
        <v>76</v>
      </c>
      <c r="D6" s="23">
        <v>0.80208333333333337</v>
      </c>
      <c r="E6" s="23">
        <v>0.94444444444444453</v>
      </c>
      <c r="F6" s="8">
        <f t="shared" si="0"/>
        <v>0.14236111111111116</v>
      </c>
      <c r="G6" s="9">
        <f t="shared" si="1"/>
        <v>3.4166666666666679</v>
      </c>
    </row>
    <row r="7" spans="1:7" x14ac:dyDescent="0.25">
      <c r="A7" s="21"/>
      <c r="B7" s="22"/>
      <c r="C7" s="22"/>
      <c r="D7" s="23"/>
      <c r="E7" s="23"/>
      <c r="F7" s="8">
        <f t="shared" si="0"/>
        <v>0</v>
      </c>
      <c r="G7" s="9">
        <f t="shared" si="1"/>
        <v>0</v>
      </c>
    </row>
    <row r="8" spans="1:7" x14ac:dyDescent="0.25">
      <c r="A8" s="21"/>
      <c r="B8" s="22"/>
      <c r="C8" s="22"/>
      <c r="D8" s="23"/>
      <c r="E8" s="23"/>
      <c r="F8" s="8">
        <f t="shared" si="0"/>
        <v>0</v>
      </c>
      <c r="G8" s="9">
        <f t="shared" si="1"/>
        <v>0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0.21875</v>
      </c>
      <c r="G51" s="17">
        <f>SUM(G4:G50)</f>
        <v>5.25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787.5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53" priority="13" stopIfTrue="1">
      <formula>IF(TRIM($I4)="",TRUE,FALSE)</formula>
    </cfRule>
  </conditionalFormatting>
  <conditionalFormatting sqref="B15:C50 B7:C8 B11:C12">
    <cfRule type="expression" dxfId="52" priority="12" stopIfTrue="1">
      <formula>IF(AND($D7&lt;&gt;"",TRIM($F7)=""),TRUE,FALSE)</formula>
    </cfRule>
  </conditionalFormatting>
  <conditionalFormatting sqref="G4:G50">
    <cfRule type="expression" dxfId="51" priority="11" stopIfTrue="1">
      <formula>IF($J4&gt;4,TRUE,FALSE)</formula>
    </cfRule>
  </conditionalFormatting>
  <conditionalFormatting sqref="A6:A8 A15:A50 A11:A12">
    <cfRule type="expression" dxfId="50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49" priority="15" stopIfTrue="1">
      <formula>#REF!&lt;0</formula>
    </cfRule>
  </conditionalFormatting>
  <conditionalFormatting sqref="B4:C5">
    <cfRule type="expression" dxfId="48" priority="16" stopIfTrue="1">
      <formula>IF(AND($D4&lt;&gt;"",TRIM($F13)=""),TRUE,FALSE)</formula>
    </cfRule>
  </conditionalFormatting>
  <conditionalFormatting sqref="A4:A5">
    <cfRule type="expression" dxfId="47" priority="17" stopIfTrue="1">
      <formula>IF(AND(TRIM($C4)="",OR($D4&lt;&gt;"",$E4&lt;&gt;"",TRIM($F13)&lt;&gt;"",$J13&gt;0)),TRUE,FALSE)</formula>
    </cfRule>
  </conditionalFormatting>
  <conditionalFormatting sqref="B10:C10">
    <cfRule type="expression" dxfId="46" priority="8" stopIfTrue="1">
      <formula>IF(AND($D10&lt;&gt;"",TRIM($F10)=""),TRUE,FALSE)</formula>
    </cfRule>
  </conditionalFormatting>
  <conditionalFormatting sqref="A10">
    <cfRule type="expression" dxfId="45" priority="9" stopIfTrue="1">
      <formula>IF(AND(TRIM($C10)="",OR($D10&lt;&gt;"",$E10&lt;&gt;"",TRIM($F10)&lt;&gt;"",$J10&gt;0)),TRUE,FALSE)</formula>
    </cfRule>
  </conditionalFormatting>
  <conditionalFormatting sqref="A10">
    <cfRule type="expression" dxfId="44" priority="10" stopIfTrue="1">
      <formula>#REF!&lt;0</formula>
    </cfRule>
  </conditionalFormatting>
  <conditionalFormatting sqref="B13:C13">
    <cfRule type="expression" dxfId="43" priority="7" stopIfTrue="1">
      <formula>IF(AND($D13&lt;&gt;"",TRIM($F13)=""),TRUE,FALSE)</formula>
    </cfRule>
  </conditionalFormatting>
  <conditionalFormatting sqref="B9:C9">
    <cfRule type="expression" dxfId="42" priority="4" stopIfTrue="1">
      <formula>IF(AND($D9&lt;&gt;"",TRIM($F9)=""),TRUE,FALSE)</formula>
    </cfRule>
  </conditionalFormatting>
  <conditionalFormatting sqref="A9">
    <cfRule type="expression" dxfId="41" priority="5" stopIfTrue="1">
      <formula>IF(AND(TRIM($C9)="",OR($D9&lt;&gt;"",$E9&lt;&gt;"",TRIM($F9)&lt;&gt;"",$J9&gt;0)),TRUE,FALSE)</formula>
    </cfRule>
  </conditionalFormatting>
  <conditionalFormatting sqref="A9">
    <cfRule type="expression" dxfId="40" priority="6" stopIfTrue="1">
      <formula>#REF!&lt;0</formula>
    </cfRule>
  </conditionalFormatting>
  <conditionalFormatting sqref="A6">
    <cfRule type="expression" dxfId="39" priority="3" stopIfTrue="1">
      <formula>IF(AND(TRIM($C6)="",OR($D6&lt;&gt;"",$E6&lt;&gt;"",TRIM($F15)&lt;&gt;"",$J15&gt;0)),TRUE,FALSE)</formula>
    </cfRule>
  </conditionalFormatting>
  <conditionalFormatting sqref="A6">
    <cfRule type="expression" dxfId="38" priority="2" stopIfTrue="1">
      <formula>IF(AND(TRIM($C6)="",OR($D6&lt;&gt;"",$E6&lt;&gt;"",TRIM($F15)&lt;&gt;"",$J15&gt;0)),TRUE,FALSE)</formula>
    </cfRule>
  </conditionalFormatting>
  <conditionalFormatting sqref="B6:C6">
    <cfRule type="expression" dxfId="37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sqref="A1:G1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7" t="s">
        <v>9</v>
      </c>
      <c r="B1" s="47"/>
      <c r="C1" s="47"/>
      <c r="D1" s="47"/>
      <c r="E1" s="47"/>
      <c r="F1" s="47"/>
      <c r="G1" s="47"/>
    </row>
    <row r="2" spans="1:7" ht="16.5" thickTop="1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44082</v>
      </c>
      <c r="B4" s="6" t="s">
        <v>77</v>
      </c>
      <c r="C4" s="6" t="s">
        <v>78</v>
      </c>
      <c r="D4" s="7">
        <v>0.8125</v>
      </c>
      <c r="E4" s="7">
        <v>0.83333333333333337</v>
      </c>
      <c r="F4" s="8">
        <f t="shared" ref="F4:F50" si="0">IF(ISERROR(E4-D4),"",IF(OR(E4-D4&lt;0,AND(TRIM(D4)&lt;&gt;"",TRIM(E4)=""),AND(TRIM(D4)="",TRIM(E4)&lt;&gt;"")),"",E4-D4))</f>
        <v>2.083333333333337E-2</v>
      </c>
      <c r="G4" s="9">
        <f>IF(TRIM(F4)="",0,F4*24)</f>
        <v>0.50000000000000089</v>
      </c>
    </row>
    <row r="5" spans="1:7" x14ac:dyDescent="0.25">
      <c r="A5" s="11">
        <v>44082</v>
      </c>
      <c r="B5" s="6" t="s">
        <v>77</v>
      </c>
      <c r="C5" s="6" t="s">
        <v>78</v>
      </c>
      <c r="D5" s="7">
        <v>0.88541666666666663</v>
      </c>
      <c r="E5" s="7">
        <v>0.92361111111111116</v>
      </c>
      <c r="F5" s="8">
        <f t="shared" si="0"/>
        <v>3.8194444444444531E-2</v>
      </c>
      <c r="G5" s="9">
        <f t="shared" ref="G5:G50" si="1">IF(TRIM(F5)="",0,F5*24)</f>
        <v>0.91666666666666874</v>
      </c>
    </row>
    <row r="6" spans="1:7" x14ac:dyDescent="0.25">
      <c r="A6" s="11">
        <v>44098</v>
      </c>
      <c r="B6" s="6" t="s">
        <v>79</v>
      </c>
      <c r="C6" s="6" t="s">
        <v>80</v>
      </c>
      <c r="D6" s="23">
        <v>0.80555555555555547</v>
      </c>
      <c r="E6" s="23">
        <v>0.83333333333333337</v>
      </c>
      <c r="F6" s="8">
        <f t="shared" si="0"/>
        <v>2.7777777777777901E-2</v>
      </c>
      <c r="G6" s="9">
        <f t="shared" si="1"/>
        <v>0.66666666666666963</v>
      </c>
    </row>
    <row r="7" spans="1:7" x14ac:dyDescent="0.25">
      <c r="A7" s="21"/>
      <c r="B7" s="22"/>
      <c r="C7" s="22"/>
      <c r="D7" s="23"/>
      <c r="E7" s="23"/>
      <c r="F7" s="8">
        <f t="shared" si="0"/>
        <v>0</v>
      </c>
      <c r="G7" s="9">
        <f t="shared" si="1"/>
        <v>0</v>
      </c>
    </row>
    <row r="8" spans="1:7" x14ac:dyDescent="0.25">
      <c r="A8" s="21"/>
      <c r="B8" s="22"/>
      <c r="C8" s="22"/>
      <c r="D8" s="23"/>
      <c r="E8" s="23"/>
      <c r="F8" s="8">
        <f t="shared" si="0"/>
        <v>0</v>
      </c>
      <c r="G8" s="9">
        <f t="shared" si="1"/>
        <v>0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8.6805555555555802E-2</v>
      </c>
      <c r="G51" s="17">
        <f>SUM(G4:G50)</f>
        <v>2.0833333333333393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312.50000000000091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36" priority="13" stopIfTrue="1">
      <formula>IF(TRIM($I4)="",TRUE,FALSE)</formula>
    </cfRule>
  </conditionalFormatting>
  <conditionalFormatting sqref="B15:C50 B7:C8 B11:C12">
    <cfRule type="expression" dxfId="35" priority="12" stopIfTrue="1">
      <formula>IF(AND($D7&lt;&gt;"",TRIM($F7)=""),TRUE,FALSE)</formula>
    </cfRule>
  </conditionalFormatting>
  <conditionalFormatting sqref="G4:G50">
    <cfRule type="expression" dxfId="34" priority="11" stopIfTrue="1">
      <formula>IF($J4&gt;4,TRUE,FALSE)</formula>
    </cfRule>
  </conditionalFormatting>
  <conditionalFormatting sqref="A6:A8 A15:A50 A11:A12">
    <cfRule type="expression" dxfId="33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32" priority="15" stopIfTrue="1">
      <formula>#REF!&lt;0</formula>
    </cfRule>
  </conditionalFormatting>
  <conditionalFormatting sqref="B4:C5">
    <cfRule type="expression" dxfId="31" priority="16" stopIfTrue="1">
      <formula>IF(AND($D4&lt;&gt;"",TRIM($F13)=""),TRUE,FALSE)</formula>
    </cfRule>
  </conditionalFormatting>
  <conditionalFormatting sqref="A4:A5">
    <cfRule type="expression" dxfId="30" priority="17" stopIfTrue="1">
      <formula>IF(AND(TRIM($C4)="",OR($D4&lt;&gt;"",$E4&lt;&gt;"",TRIM($F13)&lt;&gt;"",$J13&gt;0)),TRUE,FALSE)</formula>
    </cfRule>
  </conditionalFormatting>
  <conditionalFormatting sqref="B10:C10">
    <cfRule type="expression" dxfId="29" priority="8" stopIfTrue="1">
      <formula>IF(AND($D10&lt;&gt;"",TRIM($F10)=""),TRUE,FALSE)</formula>
    </cfRule>
  </conditionalFormatting>
  <conditionalFormatting sqref="A10">
    <cfRule type="expression" dxfId="28" priority="9" stopIfTrue="1">
      <formula>IF(AND(TRIM($C10)="",OR($D10&lt;&gt;"",$E10&lt;&gt;"",TRIM($F10)&lt;&gt;"",$J10&gt;0)),TRUE,FALSE)</formula>
    </cfRule>
  </conditionalFormatting>
  <conditionalFormatting sqref="A10">
    <cfRule type="expression" dxfId="27" priority="10" stopIfTrue="1">
      <formula>#REF!&lt;0</formula>
    </cfRule>
  </conditionalFormatting>
  <conditionalFormatting sqref="B13:C13">
    <cfRule type="expression" dxfId="26" priority="7" stopIfTrue="1">
      <formula>IF(AND($D13&lt;&gt;"",TRIM($F13)=""),TRUE,FALSE)</formula>
    </cfRule>
  </conditionalFormatting>
  <conditionalFormatting sqref="B9:C9">
    <cfRule type="expression" dxfId="25" priority="4" stopIfTrue="1">
      <formula>IF(AND($D9&lt;&gt;"",TRIM($F9)=""),TRUE,FALSE)</formula>
    </cfRule>
  </conditionalFormatting>
  <conditionalFormatting sqref="A9">
    <cfRule type="expression" dxfId="24" priority="5" stopIfTrue="1">
      <formula>IF(AND(TRIM($C9)="",OR($D9&lt;&gt;"",$E9&lt;&gt;"",TRIM($F9)&lt;&gt;"",$J9&gt;0)),TRUE,FALSE)</formula>
    </cfRule>
  </conditionalFormatting>
  <conditionalFormatting sqref="A9">
    <cfRule type="expression" dxfId="23" priority="6" stopIfTrue="1">
      <formula>#REF!&lt;0</formula>
    </cfRule>
  </conditionalFormatting>
  <conditionalFormatting sqref="A6">
    <cfRule type="expression" dxfId="22" priority="3" stopIfTrue="1">
      <formula>IF(AND(TRIM($C6)="",OR($D6&lt;&gt;"",$E6&lt;&gt;"",TRIM($F15)&lt;&gt;"",$J15&gt;0)),TRUE,FALSE)</formula>
    </cfRule>
  </conditionalFormatting>
  <conditionalFormatting sqref="A6">
    <cfRule type="expression" dxfId="21" priority="2" stopIfTrue="1">
      <formula>IF(AND(TRIM($C6)="",OR($D6&lt;&gt;"",$E6&lt;&gt;"",TRIM($F15)&lt;&gt;"",$J15&gt;0)),TRUE,FALSE)</formula>
    </cfRule>
  </conditionalFormatting>
  <conditionalFormatting sqref="B6:C6">
    <cfRule type="expression" dxfId="20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  <col min="9" max="9" width="17.7109375" bestFit="1" customWidth="1"/>
    <col min="10" max="10" width="14.5703125" style="40"/>
    <col min="11" max="11" width="16.28515625" style="42" bestFit="1" customWidth="1"/>
  </cols>
  <sheetData>
    <row r="1" spans="1:12" ht="20.25" thickBot="1" x14ac:dyDescent="0.35">
      <c r="A1" s="48" t="s">
        <v>9</v>
      </c>
      <c r="B1" s="48"/>
      <c r="C1" s="48"/>
      <c r="D1" s="48"/>
      <c r="E1" s="48"/>
      <c r="F1" s="48"/>
      <c r="G1" s="48"/>
      <c r="H1" s="48"/>
      <c r="I1" s="48"/>
    </row>
    <row r="2" spans="1:12" ht="15.75" thickBot="1" x14ac:dyDescent="0.3">
      <c r="A2" s="13"/>
      <c r="B2" s="13"/>
      <c r="C2" s="13"/>
      <c r="D2" s="43" t="s">
        <v>0</v>
      </c>
      <c r="E2" s="44"/>
      <c r="F2" s="45" t="s">
        <v>1</v>
      </c>
      <c r="G2" s="46"/>
      <c r="J2" s="41"/>
    </row>
    <row r="3" spans="1:12" ht="15.75" thickBot="1" x14ac:dyDescent="0.3">
      <c r="A3" s="33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  <c r="H3" s="5" t="s">
        <v>81</v>
      </c>
      <c r="I3" s="5" t="s">
        <v>82</v>
      </c>
      <c r="J3" s="55" t="s">
        <v>91</v>
      </c>
      <c r="K3" s="56" t="s">
        <v>92</v>
      </c>
      <c r="L3" s="52" t="s">
        <v>96</v>
      </c>
    </row>
    <row r="4" spans="1:12" x14ac:dyDescent="0.25">
      <c r="A4" s="34">
        <v>44292</v>
      </c>
      <c r="B4" s="6" t="s">
        <v>88</v>
      </c>
      <c r="C4" s="36" t="s">
        <v>83</v>
      </c>
      <c r="D4" s="35">
        <v>0.5</v>
      </c>
      <c r="E4" s="35">
        <v>0.54166666666666663</v>
      </c>
      <c r="F4" s="32">
        <f t="shared" ref="F4:F12" si="0">IF(ISERROR(E4-D4),"",IF(OR(E4-D4&lt;0,AND(TRIM(D4)&lt;&gt;"",TRIM(E4)=""),AND(TRIM(D4)="",TRIM(E4)&lt;&gt;"")),"",E4-D4))</f>
        <v>4.166666666666663E-2</v>
      </c>
      <c r="G4" s="53">
        <f>IF(TRIM(F4)="",0,F4*24)</f>
        <v>0.99999999999999911</v>
      </c>
      <c r="H4" s="57">
        <f>SUM(G4*90)</f>
        <v>89.999999999999915</v>
      </c>
      <c r="I4" s="58">
        <f>SUM(H4)</f>
        <v>89.999999999999915</v>
      </c>
      <c r="J4" s="59" t="s">
        <v>93</v>
      </c>
      <c r="K4" s="60">
        <v>44302</v>
      </c>
      <c r="L4" s="49">
        <v>1276.5</v>
      </c>
    </row>
    <row r="5" spans="1:12" ht="30" x14ac:dyDescent="0.25">
      <c r="A5" s="34">
        <v>44293</v>
      </c>
      <c r="B5" s="6" t="s">
        <v>88</v>
      </c>
      <c r="C5" s="36" t="s">
        <v>84</v>
      </c>
      <c r="D5" s="35">
        <v>0.38958333333333334</v>
      </c>
      <c r="E5" s="35">
        <v>0.57708333333333328</v>
      </c>
      <c r="F5" s="8">
        <f t="shared" si="0"/>
        <v>0.18749999999999994</v>
      </c>
      <c r="G5" s="54">
        <f t="shared" ref="G5:G50" si="1">IF(TRIM(F5)="",0,F5*24)</f>
        <v>4.4999999999999982</v>
      </c>
      <c r="H5" s="61">
        <f t="shared" ref="H5:H11" si="2">SUM(G5*90)</f>
        <v>404.99999999999983</v>
      </c>
      <c r="I5" s="62">
        <f>SUM(I4+H5)</f>
        <v>494.99999999999977</v>
      </c>
      <c r="J5" s="63" t="s">
        <v>93</v>
      </c>
      <c r="K5" s="64">
        <v>44302</v>
      </c>
      <c r="L5" s="50"/>
    </row>
    <row r="6" spans="1:12" ht="30" x14ac:dyDescent="0.25">
      <c r="A6" s="34">
        <v>44294</v>
      </c>
      <c r="B6" s="6" t="s">
        <v>88</v>
      </c>
      <c r="C6" s="36" t="s">
        <v>85</v>
      </c>
      <c r="D6" s="35">
        <v>0.45833333333333331</v>
      </c>
      <c r="E6" s="35">
        <v>0.51458333333333328</v>
      </c>
      <c r="F6" s="8">
        <f t="shared" si="0"/>
        <v>5.6249999999999967E-2</v>
      </c>
      <c r="G6" s="54">
        <f t="shared" si="1"/>
        <v>1.3499999999999992</v>
      </c>
      <c r="H6" s="61">
        <f t="shared" si="2"/>
        <v>121.49999999999993</v>
      </c>
      <c r="I6" s="62">
        <f>SUM(I5+H6)</f>
        <v>616.49999999999966</v>
      </c>
      <c r="J6" s="63" t="s">
        <v>93</v>
      </c>
      <c r="K6" s="64">
        <v>44302</v>
      </c>
      <c r="L6" s="50"/>
    </row>
    <row r="7" spans="1:12" ht="30" x14ac:dyDescent="0.25">
      <c r="A7" s="34">
        <v>44295</v>
      </c>
      <c r="B7" s="6" t="s">
        <v>88</v>
      </c>
      <c r="C7" s="36" t="s">
        <v>85</v>
      </c>
      <c r="D7" s="35">
        <v>0.625</v>
      </c>
      <c r="E7" s="35">
        <v>0.65277777777777779</v>
      </c>
      <c r="F7" s="8">
        <f t="shared" si="0"/>
        <v>2.777777777777779E-2</v>
      </c>
      <c r="G7" s="54">
        <f t="shared" si="1"/>
        <v>0.66666666666666696</v>
      </c>
      <c r="H7" s="61">
        <f t="shared" si="2"/>
        <v>60.000000000000028</v>
      </c>
      <c r="I7" s="62">
        <f t="shared" ref="I7:I50" si="3">SUM(I6+H7)</f>
        <v>676.49999999999966</v>
      </c>
      <c r="J7" s="63" t="s">
        <v>93</v>
      </c>
      <c r="K7" s="64">
        <v>44302</v>
      </c>
      <c r="L7" s="50"/>
    </row>
    <row r="8" spans="1:12" ht="30" x14ac:dyDescent="0.25">
      <c r="A8" s="34">
        <v>44300</v>
      </c>
      <c r="B8" s="6" t="s">
        <v>89</v>
      </c>
      <c r="C8" s="36" t="s">
        <v>86</v>
      </c>
      <c r="D8" s="35">
        <v>0.80555555555555547</v>
      </c>
      <c r="E8" s="35">
        <v>0.9243055555555556</v>
      </c>
      <c r="F8" s="8">
        <f t="shared" si="0"/>
        <v>0.11875000000000013</v>
      </c>
      <c r="G8" s="54">
        <f t="shared" si="1"/>
        <v>2.8500000000000032</v>
      </c>
      <c r="H8" s="61">
        <f t="shared" si="2"/>
        <v>256.50000000000028</v>
      </c>
      <c r="I8" s="62">
        <f t="shared" si="3"/>
        <v>933</v>
      </c>
      <c r="J8" s="63" t="s">
        <v>93</v>
      </c>
      <c r="K8" s="64">
        <v>44302</v>
      </c>
      <c r="L8" s="50"/>
    </row>
    <row r="9" spans="1:12" ht="30" x14ac:dyDescent="0.25">
      <c r="A9" s="21">
        <v>44301</v>
      </c>
      <c r="B9" s="6" t="s">
        <v>89</v>
      </c>
      <c r="C9" s="37" t="s">
        <v>87</v>
      </c>
      <c r="D9" s="35">
        <v>0.39930555555555558</v>
      </c>
      <c r="E9" s="35">
        <v>0.50208333333333333</v>
      </c>
      <c r="F9" s="8">
        <f t="shared" si="0"/>
        <v>0.10277777777777775</v>
      </c>
      <c r="G9" s="54">
        <f t="shared" si="1"/>
        <v>2.4666666666666659</v>
      </c>
      <c r="H9" s="61">
        <f t="shared" si="2"/>
        <v>221.99999999999994</v>
      </c>
      <c r="I9" s="62">
        <f t="shared" si="3"/>
        <v>1155</v>
      </c>
      <c r="J9" s="63" t="s">
        <v>93</v>
      </c>
      <c r="K9" s="64">
        <v>44302</v>
      </c>
      <c r="L9" s="50"/>
    </row>
    <row r="10" spans="1:12" ht="15.75" thickBot="1" x14ac:dyDescent="0.3">
      <c r="A10" s="21">
        <v>44302</v>
      </c>
      <c r="B10" s="6" t="s">
        <v>89</v>
      </c>
      <c r="C10" s="37" t="s">
        <v>90</v>
      </c>
      <c r="D10" s="35">
        <v>0.37638888888888888</v>
      </c>
      <c r="E10" s="35">
        <v>0.43263888888888885</v>
      </c>
      <c r="F10" s="8">
        <f t="shared" si="0"/>
        <v>5.6249999999999967E-2</v>
      </c>
      <c r="G10" s="54">
        <f t="shared" si="1"/>
        <v>1.3499999999999992</v>
      </c>
      <c r="H10" s="65">
        <f t="shared" si="2"/>
        <v>121.49999999999993</v>
      </c>
      <c r="I10" s="66">
        <f t="shared" si="3"/>
        <v>1276.5</v>
      </c>
      <c r="J10" s="67" t="s">
        <v>93</v>
      </c>
      <c r="K10" s="68">
        <v>44302</v>
      </c>
      <c r="L10" s="51"/>
    </row>
    <row r="11" spans="1:12" x14ac:dyDescent="0.25">
      <c r="A11" s="21">
        <v>44305</v>
      </c>
      <c r="B11" s="22" t="s">
        <v>88</v>
      </c>
      <c r="C11" s="37" t="s">
        <v>94</v>
      </c>
      <c r="D11" s="35">
        <v>0.82638888888888884</v>
      </c>
      <c r="E11" s="35">
        <v>0.87638888888888899</v>
      </c>
      <c r="F11" s="8">
        <f t="shared" si="0"/>
        <v>5.0000000000000155E-2</v>
      </c>
      <c r="G11" s="9">
        <f t="shared" si="1"/>
        <v>1.2000000000000037</v>
      </c>
      <c r="H11" s="30">
        <f t="shared" si="2"/>
        <v>108.00000000000034</v>
      </c>
      <c r="I11" s="31">
        <f>SUM(H11)</f>
        <v>108.00000000000034</v>
      </c>
    </row>
    <row r="12" spans="1:12" x14ac:dyDescent="0.25">
      <c r="A12" s="21">
        <v>44308</v>
      </c>
      <c r="B12" s="22" t="s">
        <v>88</v>
      </c>
      <c r="C12" s="37" t="s">
        <v>95</v>
      </c>
      <c r="D12" s="35">
        <v>0.82638888888888884</v>
      </c>
      <c r="E12" s="35">
        <v>0.875</v>
      </c>
      <c r="F12" s="8">
        <f t="shared" si="0"/>
        <v>4.861111111111116E-2</v>
      </c>
      <c r="G12" s="9">
        <f t="shared" si="1"/>
        <v>1.1666666666666679</v>
      </c>
      <c r="H12" s="30">
        <f t="shared" ref="H12:H50" si="4">SUM(G12*90)</f>
        <v>105.00000000000011</v>
      </c>
      <c r="I12" s="31">
        <f t="shared" si="3"/>
        <v>213.00000000000045</v>
      </c>
    </row>
    <row r="13" spans="1:12" x14ac:dyDescent="0.25">
      <c r="A13" s="24"/>
      <c r="B13" s="22"/>
      <c r="C13" s="37"/>
      <c r="D13" s="28"/>
      <c r="E13" s="23"/>
      <c r="F13" s="8">
        <f t="shared" ref="F12:F50" si="5">IF(ISERROR(E14-D13),"",IF(OR(E14-D13&lt;0,AND(TRIM(D13)&lt;&gt;"",TRIM(E14)=""),AND(TRIM(D13)="",TRIM(E14)&lt;&gt;"")),"",E14-D13))</f>
        <v>0</v>
      </c>
      <c r="G13" s="9">
        <f t="shared" si="1"/>
        <v>0</v>
      </c>
      <c r="H13" s="30">
        <f t="shared" si="4"/>
        <v>0</v>
      </c>
      <c r="I13" s="31">
        <f t="shared" si="3"/>
        <v>213.00000000000045</v>
      </c>
    </row>
    <row r="14" spans="1:12" x14ac:dyDescent="0.25">
      <c r="A14" s="24"/>
      <c r="B14" s="25"/>
      <c r="C14" s="38"/>
      <c r="D14" s="25"/>
      <c r="E14" s="28"/>
      <c r="F14" s="8">
        <f t="shared" si="5"/>
        <v>0</v>
      </c>
      <c r="G14" s="9">
        <f t="shared" si="1"/>
        <v>0</v>
      </c>
      <c r="H14" s="30">
        <f t="shared" si="4"/>
        <v>0</v>
      </c>
      <c r="I14" s="31">
        <f t="shared" si="3"/>
        <v>213.00000000000045</v>
      </c>
    </row>
    <row r="15" spans="1:12" x14ac:dyDescent="0.25">
      <c r="A15" s="21"/>
      <c r="B15" s="22"/>
      <c r="C15" s="37"/>
      <c r="D15" s="23"/>
      <c r="E15" s="25"/>
      <c r="F15" s="8">
        <f t="shared" si="5"/>
        <v>0</v>
      </c>
      <c r="G15" s="9">
        <f t="shared" si="1"/>
        <v>0</v>
      </c>
      <c r="H15" s="30">
        <f t="shared" si="4"/>
        <v>0</v>
      </c>
      <c r="I15" s="31">
        <f t="shared" si="3"/>
        <v>213.00000000000045</v>
      </c>
    </row>
    <row r="16" spans="1:12" x14ac:dyDescent="0.25">
      <c r="A16" s="21"/>
      <c r="B16" s="22"/>
      <c r="C16" s="37"/>
      <c r="D16" s="23"/>
      <c r="E16" s="23"/>
      <c r="F16" s="8">
        <f t="shared" si="5"/>
        <v>0</v>
      </c>
      <c r="G16" s="9">
        <f t="shared" si="1"/>
        <v>0</v>
      </c>
      <c r="H16" s="30">
        <f t="shared" si="4"/>
        <v>0</v>
      </c>
      <c r="I16" s="31">
        <f t="shared" si="3"/>
        <v>213.00000000000045</v>
      </c>
    </row>
    <row r="17" spans="1:9" x14ac:dyDescent="0.25">
      <c r="A17" s="21"/>
      <c r="B17" s="22"/>
      <c r="C17" s="37"/>
      <c r="D17" s="23"/>
      <c r="E17" s="23"/>
      <c r="F17" s="8">
        <f t="shared" si="5"/>
        <v>0</v>
      </c>
      <c r="G17" s="9">
        <f t="shared" si="1"/>
        <v>0</v>
      </c>
      <c r="H17" s="30">
        <f t="shared" si="4"/>
        <v>0</v>
      </c>
      <c r="I17" s="31">
        <f t="shared" si="3"/>
        <v>213.00000000000045</v>
      </c>
    </row>
    <row r="18" spans="1:9" x14ac:dyDescent="0.25">
      <c r="A18" s="11"/>
      <c r="B18" s="6"/>
      <c r="C18" s="39"/>
      <c r="D18" s="7"/>
      <c r="E18" s="23"/>
      <c r="F18" s="8">
        <f t="shared" si="5"/>
        <v>0</v>
      </c>
      <c r="G18" s="9">
        <f t="shared" si="1"/>
        <v>0</v>
      </c>
      <c r="H18" s="30">
        <f t="shared" si="4"/>
        <v>0</v>
      </c>
      <c r="I18" s="31">
        <f t="shared" si="3"/>
        <v>213.00000000000045</v>
      </c>
    </row>
    <row r="19" spans="1:9" x14ac:dyDescent="0.25">
      <c r="A19" s="11"/>
      <c r="B19" s="6"/>
      <c r="C19" s="39"/>
      <c r="D19" s="7"/>
      <c r="E19" s="7"/>
      <c r="F19" s="8">
        <f t="shared" si="5"/>
        <v>0</v>
      </c>
      <c r="G19" s="9">
        <f t="shared" si="1"/>
        <v>0</v>
      </c>
      <c r="H19" s="30">
        <f t="shared" si="4"/>
        <v>0</v>
      </c>
      <c r="I19" s="31">
        <f t="shared" si="3"/>
        <v>213.00000000000045</v>
      </c>
    </row>
    <row r="20" spans="1:9" x14ac:dyDescent="0.25">
      <c r="A20" s="11"/>
      <c r="B20" s="6"/>
      <c r="C20" s="39"/>
      <c r="D20" s="7"/>
      <c r="E20" s="7"/>
      <c r="F20" s="8">
        <f t="shared" si="5"/>
        <v>0</v>
      </c>
      <c r="G20" s="9">
        <f t="shared" si="1"/>
        <v>0</v>
      </c>
      <c r="H20" s="30">
        <f t="shared" si="4"/>
        <v>0</v>
      </c>
      <c r="I20" s="31">
        <f t="shared" si="3"/>
        <v>213.00000000000045</v>
      </c>
    </row>
    <row r="21" spans="1:9" x14ac:dyDescent="0.25">
      <c r="A21" s="11"/>
      <c r="B21" s="6"/>
      <c r="C21" s="39"/>
      <c r="D21" s="7"/>
      <c r="E21" s="7"/>
      <c r="F21" s="8">
        <f t="shared" si="5"/>
        <v>0</v>
      </c>
      <c r="G21" s="9">
        <f t="shared" si="1"/>
        <v>0</v>
      </c>
      <c r="H21" s="30">
        <f t="shared" si="4"/>
        <v>0</v>
      </c>
      <c r="I21" s="31">
        <f t="shared" si="3"/>
        <v>213.00000000000045</v>
      </c>
    </row>
    <row r="22" spans="1:9" x14ac:dyDescent="0.25">
      <c r="A22" s="11"/>
      <c r="B22" s="6"/>
      <c r="C22" s="39"/>
      <c r="D22" s="7"/>
      <c r="E22" s="7"/>
      <c r="F22" s="8">
        <f t="shared" si="5"/>
        <v>0</v>
      </c>
      <c r="G22" s="9">
        <f t="shared" si="1"/>
        <v>0</v>
      </c>
      <c r="H22" s="30">
        <f t="shared" si="4"/>
        <v>0</v>
      </c>
      <c r="I22" s="31">
        <f t="shared" si="3"/>
        <v>213.00000000000045</v>
      </c>
    </row>
    <row r="23" spans="1:9" x14ac:dyDescent="0.25">
      <c r="A23" s="11"/>
      <c r="B23" s="6"/>
      <c r="C23" s="39"/>
      <c r="D23" s="7"/>
      <c r="E23" s="7"/>
      <c r="F23" s="8">
        <f t="shared" si="5"/>
        <v>0</v>
      </c>
      <c r="G23" s="9">
        <f t="shared" si="1"/>
        <v>0</v>
      </c>
      <c r="H23" s="30">
        <f t="shared" si="4"/>
        <v>0</v>
      </c>
      <c r="I23" s="31">
        <f t="shared" si="3"/>
        <v>213.00000000000045</v>
      </c>
    </row>
    <row r="24" spans="1:9" x14ac:dyDescent="0.25">
      <c r="A24" s="11"/>
      <c r="B24" s="6"/>
      <c r="C24" s="39"/>
      <c r="D24" s="7"/>
      <c r="E24" s="7"/>
      <c r="F24" s="8">
        <f t="shared" si="5"/>
        <v>0</v>
      </c>
      <c r="G24" s="9">
        <f t="shared" si="1"/>
        <v>0</v>
      </c>
      <c r="H24" s="30">
        <f t="shared" si="4"/>
        <v>0</v>
      </c>
      <c r="I24" s="31">
        <f t="shared" si="3"/>
        <v>213.00000000000045</v>
      </c>
    </row>
    <row r="25" spans="1:9" x14ac:dyDescent="0.25">
      <c r="A25" s="11"/>
      <c r="B25" s="6"/>
      <c r="C25" s="39"/>
      <c r="D25" s="7"/>
      <c r="E25" s="7"/>
      <c r="F25" s="8">
        <f t="shared" si="5"/>
        <v>0</v>
      </c>
      <c r="G25" s="9">
        <f t="shared" si="1"/>
        <v>0</v>
      </c>
      <c r="H25" s="30">
        <f t="shared" si="4"/>
        <v>0</v>
      </c>
      <c r="I25" s="31">
        <f t="shared" si="3"/>
        <v>213.00000000000045</v>
      </c>
    </row>
    <row r="26" spans="1:9" x14ac:dyDescent="0.25">
      <c r="A26" s="11"/>
      <c r="B26" s="6"/>
      <c r="C26" s="39"/>
      <c r="D26" s="7"/>
      <c r="E26" s="7"/>
      <c r="F26" s="8">
        <f t="shared" si="5"/>
        <v>0</v>
      </c>
      <c r="G26" s="9">
        <f t="shared" si="1"/>
        <v>0</v>
      </c>
      <c r="H26" s="30">
        <f t="shared" si="4"/>
        <v>0</v>
      </c>
      <c r="I26" s="31">
        <f t="shared" si="3"/>
        <v>213.00000000000045</v>
      </c>
    </row>
    <row r="27" spans="1:9" x14ac:dyDescent="0.25">
      <c r="A27" s="11"/>
      <c r="B27" s="6"/>
      <c r="C27" s="39"/>
      <c r="D27" s="7"/>
      <c r="E27" s="7"/>
      <c r="F27" s="8">
        <f t="shared" si="5"/>
        <v>0</v>
      </c>
      <c r="G27" s="9">
        <f t="shared" si="1"/>
        <v>0</v>
      </c>
      <c r="H27" s="30">
        <f t="shared" si="4"/>
        <v>0</v>
      </c>
      <c r="I27" s="31">
        <f t="shared" si="3"/>
        <v>213.00000000000045</v>
      </c>
    </row>
    <row r="28" spans="1:9" x14ac:dyDescent="0.25">
      <c r="A28" s="11"/>
      <c r="B28" s="6"/>
      <c r="C28" s="39"/>
      <c r="D28" s="7"/>
      <c r="E28" s="7"/>
      <c r="F28" s="8">
        <f t="shared" si="5"/>
        <v>0</v>
      </c>
      <c r="G28" s="9">
        <f t="shared" si="1"/>
        <v>0</v>
      </c>
      <c r="H28" s="30">
        <f t="shared" si="4"/>
        <v>0</v>
      </c>
      <c r="I28" s="31">
        <f t="shared" si="3"/>
        <v>213.00000000000045</v>
      </c>
    </row>
    <row r="29" spans="1:9" x14ac:dyDescent="0.25">
      <c r="A29" s="11"/>
      <c r="B29" s="6"/>
      <c r="C29" s="39"/>
      <c r="D29" s="7"/>
      <c r="E29" s="7"/>
      <c r="F29" s="8">
        <f t="shared" si="5"/>
        <v>0</v>
      </c>
      <c r="G29" s="9">
        <f t="shared" si="1"/>
        <v>0</v>
      </c>
      <c r="H29" s="30">
        <f t="shared" si="4"/>
        <v>0</v>
      </c>
      <c r="I29" s="31">
        <f t="shared" si="3"/>
        <v>213.00000000000045</v>
      </c>
    </row>
    <row r="30" spans="1:9" x14ac:dyDescent="0.25">
      <c r="A30" s="11"/>
      <c r="B30" s="6"/>
      <c r="C30" s="39"/>
      <c r="D30" s="7"/>
      <c r="E30" s="7"/>
      <c r="F30" s="8">
        <f t="shared" si="5"/>
        <v>0</v>
      </c>
      <c r="G30" s="9">
        <f t="shared" si="1"/>
        <v>0</v>
      </c>
      <c r="H30" s="30">
        <f t="shared" si="4"/>
        <v>0</v>
      </c>
      <c r="I30" s="31">
        <f t="shared" si="3"/>
        <v>213.00000000000045</v>
      </c>
    </row>
    <row r="31" spans="1:9" x14ac:dyDescent="0.25">
      <c r="A31" s="11"/>
      <c r="B31" s="6"/>
      <c r="C31" s="39"/>
      <c r="D31" s="7"/>
      <c r="E31" s="7"/>
      <c r="F31" s="8">
        <f t="shared" si="5"/>
        <v>0</v>
      </c>
      <c r="G31" s="9">
        <f t="shared" si="1"/>
        <v>0</v>
      </c>
      <c r="H31" s="30">
        <f t="shared" si="4"/>
        <v>0</v>
      </c>
      <c r="I31" s="31">
        <f t="shared" si="3"/>
        <v>213.00000000000045</v>
      </c>
    </row>
    <row r="32" spans="1:9" x14ac:dyDescent="0.25">
      <c r="A32" s="11"/>
      <c r="B32" s="6"/>
      <c r="C32" s="39"/>
      <c r="D32" s="7"/>
      <c r="E32" s="7"/>
      <c r="F32" s="8">
        <f t="shared" si="5"/>
        <v>0</v>
      </c>
      <c r="G32" s="9">
        <f t="shared" si="1"/>
        <v>0</v>
      </c>
      <c r="H32" s="30">
        <f t="shared" si="4"/>
        <v>0</v>
      </c>
      <c r="I32" s="31">
        <f t="shared" si="3"/>
        <v>213.00000000000045</v>
      </c>
    </row>
    <row r="33" spans="1:9" x14ac:dyDescent="0.25">
      <c r="A33" s="11"/>
      <c r="B33" s="6"/>
      <c r="C33" s="39"/>
      <c r="D33" s="7"/>
      <c r="E33" s="7"/>
      <c r="F33" s="8">
        <f t="shared" si="5"/>
        <v>0</v>
      </c>
      <c r="G33" s="9">
        <f t="shared" si="1"/>
        <v>0</v>
      </c>
      <c r="H33" s="30">
        <f t="shared" si="4"/>
        <v>0</v>
      </c>
      <c r="I33" s="31">
        <f t="shared" si="3"/>
        <v>213.00000000000045</v>
      </c>
    </row>
    <row r="34" spans="1:9" x14ac:dyDescent="0.25">
      <c r="A34" s="11"/>
      <c r="B34" s="6"/>
      <c r="C34" s="39"/>
      <c r="D34" s="7"/>
      <c r="E34" s="7"/>
      <c r="F34" s="8">
        <f t="shared" si="5"/>
        <v>0</v>
      </c>
      <c r="G34" s="9">
        <f t="shared" si="1"/>
        <v>0</v>
      </c>
      <c r="H34" s="30">
        <f t="shared" si="4"/>
        <v>0</v>
      </c>
      <c r="I34" s="31">
        <f t="shared" si="3"/>
        <v>213.00000000000045</v>
      </c>
    </row>
    <row r="35" spans="1:9" x14ac:dyDescent="0.25">
      <c r="A35" s="11"/>
      <c r="B35" s="6"/>
      <c r="C35" s="39"/>
      <c r="D35" s="7"/>
      <c r="E35" s="7"/>
      <c r="F35" s="8">
        <f t="shared" si="5"/>
        <v>0</v>
      </c>
      <c r="G35" s="9">
        <f t="shared" si="1"/>
        <v>0</v>
      </c>
      <c r="H35" s="30">
        <f t="shared" si="4"/>
        <v>0</v>
      </c>
      <c r="I35" s="31">
        <f t="shared" si="3"/>
        <v>213.00000000000045</v>
      </c>
    </row>
    <row r="36" spans="1:9" x14ac:dyDescent="0.25">
      <c r="A36" s="11"/>
      <c r="B36" s="6"/>
      <c r="C36" s="39"/>
      <c r="D36" s="7"/>
      <c r="E36" s="7"/>
      <c r="F36" s="8">
        <f t="shared" si="5"/>
        <v>0</v>
      </c>
      <c r="G36" s="9">
        <f t="shared" si="1"/>
        <v>0</v>
      </c>
      <c r="H36" s="30">
        <f t="shared" si="4"/>
        <v>0</v>
      </c>
      <c r="I36" s="31">
        <f t="shared" si="3"/>
        <v>213.00000000000045</v>
      </c>
    </row>
    <row r="37" spans="1:9" x14ac:dyDescent="0.25">
      <c r="A37" s="11"/>
      <c r="B37" s="6"/>
      <c r="C37" s="39"/>
      <c r="D37" s="7"/>
      <c r="E37" s="7"/>
      <c r="F37" s="8">
        <f t="shared" si="5"/>
        <v>0</v>
      </c>
      <c r="G37" s="9">
        <f t="shared" si="1"/>
        <v>0</v>
      </c>
      <c r="H37" s="30">
        <f t="shared" si="4"/>
        <v>0</v>
      </c>
      <c r="I37" s="31">
        <f t="shared" si="3"/>
        <v>213.00000000000045</v>
      </c>
    </row>
    <row r="38" spans="1:9" x14ac:dyDescent="0.25">
      <c r="A38" s="11"/>
      <c r="B38" s="6"/>
      <c r="C38" s="39"/>
      <c r="D38" s="7"/>
      <c r="E38" s="7"/>
      <c r="F38" s="8">
        <f t="shared" si="5"/>
        <v>0</v>
      </c>
      <c r="G38" s="9">
        <f t="shared" si="1"/>
        <v>0</v>
      </c>
      <c r="H38" s="30">
        <f t="shared" si="4"/>
        <v>0</v>
      </c>
      <c r="I38" s="31">
        <f t="shared" si="3"/>
        <v>213.00000000000045</v>
      </c>
    </row>
    <row r="39" spans="1:9" x14ac:dyDescent="0.25">
      <c r="A39" s="11"/>
      <c r="B39" s="6"/>
      <c r="C39" s="39"/>
      <c r="D39" s="7"/>
      <c r="E39" s="7"/>
      <c r="F39" s="8">
        <f t="shared" si="5"/>
        <v>0</v>
      </c>
      <c r="G39" s="9">
        <f t="shared" si="1"/>
        <v>0</v>
      </c>
      <c r="H39" s="30">
        <f t="shared" si="4"/>
        <v>0</v>
      </c>
      <c r="I39" s="31">
        <f t="shared" si="3"/>
        <v>213.00000000000045</v>
      </c>
    </row>
    <row r="40" spans="1:9" x14ac:dyDescent="0.25">
      <c r="A40" s="11"/>
      <c r="B40" s="6"/>
      <c r="C40" s="39"/>
      <c r="D40" s="7"/>
      <c r="E40" s="7"/>
      <c r="F40" s="8">
        <f t="shared" si="5"/>
        <v>0</v>
      </c>
      <c r="G40" s="9">
        <f t="shared" si="1"/>
        <v>0</v>
      </c>
      <c r="H40" s="30">
        <f t="shared" si="4"/>
        <v>0</v>
      </c>
      <c r="I40" s="31">
        <f t="shared" si="3"/>
        <v>213.00000000000045</v>
      </c>
    </row>
    <row r="41" spans="1:9" x14ac:dyDescent="0.25">
      <c r="A41" s="11"/>
      <c r="B41" s="6"/>
      <c r="C41" s="39"/>
      <c r="D41" s="7"/>
      <c r="E41" s="7"/>
      <c r="F41" s="8">
        <f t="shared" si="5"/>
        <v>0</v>
      </c>
      <c r="G41" s="9">
        <f t="shared" si="1"/>
        <v>0</v>
      </c>
      <c r="H41" s="30">
        <f t="shared" si="4"/>
        <v>0</v>
      </c>
      <c r="I41" s="31">
        <f t="shared" si="3"/>
        <v>213.00000000000045</v>
      </c>
    </row>
    <row r="42" spans="1:9" x14ac:dyDescent="0.25">
      <c r="A42" s="11"/>
      <c r="B42" s="6"/>
      <c r="C42" s="39"/>
      <c r="D42" s="7"/>
      <c r="E42" s="7"/>
      <c r="F42" s="8">
        <f t="shared" si="5"/>
        <v>0</v>
      </c>
      <c r="G42" s="9">
        <f t="shared" si="1"/>
        <v>0</v>
      </c>
      <c r="H42" s="30">
        <f t="shared" si="4"/>
        <v>0</v>
      </c>
      <c r="I42" s="31">
        <f t="shared" si="3"/>
        <v>213.00000000000045</v>
      </c>
    </row>
    <row r="43" spans="1:9" x14ac:dyDescent="0.25">
      <c r="A43" s="11"/>
      <c r="B43" s="6"/>
      <c r="C43" s="39"/>
      <c r="D43" s="7"/>
      <c r="E43" s="7"/>
      <c r="F43" s="8">
        <f t="shared" si="5"/>
        <v>0</v>
      </c>
      <c r="G43" s="9">
        <f t="shared" si="1"/>
        <v>0</v>
      </c>
      <c r="H43" s="30">
        <f t="shared" si="4"/>
        <v>0</v>
      </c>
      <c r="I43" s="31">
        <f t="shared" si="3"/>
        <v>213.00000000000045</v>
      </c>
    </row>
    <row r="44" spans="1:9" x14ac:dyDescent="0.25">
      <c r="A44" s="11"/>
      <c r="B44" s="6"/>
      <c r="C44" s="39"/>
      <c r="D44" s="7"/>
      <c r="E44" s="7"/>
      <c r="F44" s="8">
        <f t="shared" si="5"/>
        <v>0</v>
      </c>
      <c r="G44" s="9">
        <f t="shared" si="1"/>
        <v>0</v>
      </c>
      <c r="H44" s="30">
        <f t="shared" si="4"/>
        <v>0</v>
      </c>
      <c r="I44" s="31">
        <f t="shared" si="3"/>
        <v>213.00000000000045</v>
      </c>
    </row>
    <row r="45" spans="1:9" x14ac:dyDescent="0.25">
      <c r="A45" s="11"/>
      <c r="B45" s="6"/>
      <c r="C45" s="39"/>
      <c r="D45" s="7"/>
      <c r="E45" s="7"/>
      <c r="F45" s="8">
        <f t="shared" si="5"/>
        <v>0</v>
      </c>
      <c r="G45" s="9">
        <f t="shared" si="1"/>
        <v>0</v>
      </c>
      <c r="H45" s="30">
        <f t="shared" si="4"/>
        <v>0</v>
      </c>
      <c r="I45" s="31">
        <f t="shared" si="3"/>
        <v>213.00000000000045</v>
      </c>
    </row>
    <row r="46" spans="1:9" x14ac:dyDescent="0.25">
      <c r="A46" s="11"/>
      <c r="B46" s="6"/>
      <c r="C46" s="39"/>
      <c r="D46" s="7"/>
      <c r="E46" s="7"/>
      <c r="F46" s="8">
        <f t="shared" si="5"/>
        <v>0</v>
      </c>
      <c r="G46" s="9">
        <f t="shared" si="1"/>
        <v>0</v>
      </c>
      <c r="H46" s="30">
        <f t="shared" si="4"/>
        <v>0</v>
      </c>
      <c r="I46" s="31">
        <f t="shared" si="3"/>
        <v>213.00000000000045</v>
      </c>
    </row>
    <row r="47" spans="1:9" x14ac:dyDescent="0.25">
      <c r="A47" s="11"/>
      <c r="B47" s="6"/>
      <c r="C47" s="39"/>
      <c r="D47" s="7"/>
      <c r="E47" s="7"/>
      <c r="F47" s="8">
        <f t="shared" si="5"/>
        <v>0</v>
      </c>
      <c r="G47" s="9">
        <f t="shared" si="1"/>
        <v>0</v>
      </c>
      <c r="H47" s="30">
        <f t="shared" si="4"/>
        <v>0</v>
      </c>
      <c r="I47" s="31">
        <f t="shared" si="3"/>
        <v>213.00000000000045</v>
      </c>
    </row>
    <row r="48" spans="1:9" x14ac:dyDescent="0.25">
      <c r="A48" s="11"/>
      <c r="B48" s="6"/>
      <c r="C48" s="39"/>
      <c r="D48" s="7"/>
      <c r="E48" s="7"/>
      <c r="F48" s="8">
        <f t="shared" si="5"/>
        <v>0</v>
      </c>
      <c r="G48" s="9">
        <f t="shared" si="1"/>
        <v>0</v>
      </c>
      <c r="H48" s="30">
        <f t="shared" si="4"/>
        <v>0</v>
      </c>
      <c r="I48" s="31">
        <f t="shared" si="3"/>
        <v>213.00000000000045</v>
      </c>
    </row>
    <row r="49" spans="1:9" x14ac:dyDescent="0.25">
      <c r="A49" s="11"/>
      <c r="B49" s="6"/>
      <c r="C49" s="39"/>
      <c r="D49" s="7"/>
      <c r="E49" s="7"/>
      <c r="F49" s="8">
        <f t="shared" si="5"/>
        <v>0</v>
      </c>
      <c r="G49" s="9">
        <f t="shared" si="1"/>
        <v>0</v>
      </c>
      <c r="H49" s="30">
        <f t="shared" si="4"/>
        <v>0</v>
      </c>
      <c r="I49" s="31">
        <f t="shared" si="3"/>
        <v>213.00000000000045</v>
      </c>
    </row>
    <row r="50" spans="1:9" ht="15.75" thickBot="1" x14ac:dyDescent="0.3">
      <c r="A50" s="11"/>
      <c r="B50" s="6"/>
      <c r="C50" s="39"/>
      <c r="D50" s="7"/>
      <c r="E50" s="7"/>
      <c r="F50" s="8">
        <f t="shared" si="5"/>
        <v>0</v>
      </c>
      <c r="G50" s="9">
        <f t="shared" si="1"/>
        <v>0</v>
      </c>
      <c r="H50" s="30">
        <f t="shared" si="4"/>
        <v>0</v>
      </c>
      <c r="I50" s="31">
        <f t="shared" si="3"/>
        <v>213.00000000000045</v>
      </c>
    </row>
    <row r="51" spans="1:9" ht="20.25" thickTop="1" thickBot="1" x14ac:dyDescent="0.35">
      <c r="A51" s="14"/>
      <c r="B51" s="15"/>
      <c r="C51" s="15"/>
      <c r="D51" s="15"/>
      <c r="E51" s="7"/>
      <c r="F51" s="16">
        <f>SUM(F4:F50)</f>
        <v>0.68958333333333355</v>
      </c>
      <c r="G51" s="17">
        <f>SUM(G4:G50)</f>
        <v>16.550000000000004</v>
      </c>
    </row>
    <row r="52" spans="1:9" ht="16.5" thickTop="1" thickBot="1" x14ac:dyDescent="0.3">
      <c r="E52" s="15"/>
    </row>
    <row r="53" spans="1:9" ht="27.75" thickTop="1" thickBot="1" x14ac:dyDescent="0.45">
      <c r="F53" s="26" t="s">
        <v>29</v>
      </c>
      <c r="G53" s="27">
        <f>G51*90</f>
        <v>1489.5000000000005</v>
      </c>
    </row>
    <row r="54" spans="1:9" ht="15.75" thickTop="1" x14ac:dyDescent="0.25"/>
  </sheetData>
  <mergeCells count="4">
    <mergeCell ref="D2:E2"/>
    <mergeCell ref="F2:G2"/>
    <mergeCell ref="A1:I1"/>
    <mergeCell ref="L4:L10"/>
  </mergeCells>
  <conditionalFormatting sqref="F4:G50">
    <cfRule type="expression" dxfId="19" priority="24" stopIfTrue="1">
      <formula>IF(TRIM($I4)="",TRUE,FALSE)</formula>
    </cfRule>
  </conditionalFormatting>
  <conditionalFormatting sqref="B15:C50 B11:C13">
    <cfRule type="expression" dxfId="18" priority="23" stopIfTrue="1">
      <formula>IF(AND($D11&lt;&gt;"",TRIM($F11)=""),TRUE,FALSE)</formula>
    </cfRule>
  </conditionalFormatting>
  <conditionalFormatting sqref="G4:G50">
    <cfRule type="expression" dxfId="17" priority="22" stopIfTrue="1">
      <formula>IF($J4&gt;4,TRUE,FALSE)</formula>
    </cfRule>
  </conditionalFormatting>
  <conditionalFormatting sqref="A15:A50 A7 A4:A5 A11:A12">
    <cfRule type="expression" dxfId="16" priority="26" stopIfTrue="1">
      <formula>#REF!&lt;0</formula>
    </cfRule>
  </conditionalFormatting>
  <conditionalFormatting sqref="B4:C5 B6:B7">
    <cfRule type="expression" dxfId="15" priority="27" stopIfTrue="1">
      <formula>IF(AND($D4&lt;&gt;"",TRIM($F13)=""),TRUE,FALSE)</formula>
    </cfRule>
  </conditionalFormatting>
  <conditionalFormatting sqref="A4:A5">
    <cfRule type="expression" dxfId="14" priority="28" stopIfTrue="1">
      <formula>IF(AND(TRIM($C4)="",OR($D4&lt;&gt;"",$E4&lt;&gt;"",TRIM($F13)&lt;&gt;"",$J13&gt;0)),TRUE,FALSE)</formula>
    </cfRule>
  </conditionalFormatting>
  <conditionalFormatting sqref="C10">
    <cfRule type="expression" dxfId="13" priority="19" stopIfTrue="1">
      <formula>IF(AND($D10&lt;&gt;"",TRIM($F10)=""),TRUE,FALSE)</formula>
    </cfRule>
  </conditionalFormatting>
  <conditionalFormatting sqref="A10">
    <cfRule type="expression" dxfId="12" priority="20" stopIfTrue="1">
      <formula>IF(AND(TRIM($C10)="",OR($D10&lt;&gt;"",$E10&lt;&gt;"",TRIM($F10)&lt;&gt;"",$J10&gt;0)),TRUE,FALSE)</formula>
    </cfRule>
  </conditionalFormatting>
  <conditionalFormatting sqref="A10">
    <cfRule type="expression" dxfId="11" priority="21" stopIfTrue="1">
      <formula>#REF!&lt;0</formula>
    </cfRule>
  </conditionalFormatting>
  <conditionalFormatting sqref="C9">
    <cfRule type="expression" dxfId="10" priority="15" stopIfTrue="1">
      <formula>IF(AND($D9&lt;&gt;"",TRIM($F9)=""),TRUE,FALSE)</formula>
    </cfRule>
  </conditionalFormatting>
  <conditionalFormatting sqref="A9">
    <cfRule type="expression" dxfId="9" priority="16" stopIfTrue="1">
      <formula>IF(AND(TRIM($C9)="",OR($D9&lt;&gt;"",$E9&lt;&gt;"",TRIM($F9)&lt;&gt;"",$J9&gt;0)),TRUE,FALSE)</formula>
    </cfRule>
  </conditionalFormatting>
  <conditionalFormatting sqref="A9">
    <cfRule type="expression" dxfId="8" priority="17" stopIfTrue="1">
      <formula>#REF!&lt;0</formula>
    </cfRule>
  </conditionalFormatting>
  <conditionalFormatting sqref="A8">
    <cfRule type="expression" dxfId="7" priority="11" stopIfTrue="1">
      <formula>#REF!&lt;0</formula>
    </cfRule>
  </conditionalFormatting>
  <conditionalFormatting sqref="A7:A8">
    <cfRule type="expression" dxfId="6" priority="29" stopIfTrue="1">
      <formula>IF(AND(TRIM($C7)="",OR($D7&lt;&gt;"",$E7&lt;&gt;"",TRIM($F6)&lt;&gt;"",$J6&gt;0)),TRUE,FALSE)</formula>
    </cfRule>
  </conditionalFormatting>
  <conditionalFormatting sqref="A7:A8">
    <cfRule type="expression" dxfId="5" priority="34" stopIfTrue="1">
      <formula>IF(AND(TRIM($C7)="",OR($D7&lt;&gt;"",$E7&lt;&gt;"",TRIM($F15)&lt;&gt;"",$J15&gt;0)),TRUE,FALSE)</formula>
    </cfRule>
  </conditionalFormatting>
  <conditionalFormatting sqref="B8:C8 C6:C7 B9:B10">
    <cfRule type="expression" dxfId="4" priority="36" stopIfTrue="1">
      <formula>IF(AND($D6&lt;&gt;"",TRIM($F14)=""),TRUE,FALSE)</formula>
    </cfRule>
  </conditionalFormatting>
  <conditionalFormatting sqref="A15:A50 A11:A12">
    <cfRule type="expression" dxfId="3" priority="39" stopIfTrue="1">
      <formula>IF(AND(TRIM($C11)="",OR($D11&lt;&gt;"",$E12&lt;&gt;"",TRIM($F11)&lt;&gt;"",$J11&gt;0)),TRUE,FALSE)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Primeira Semana</vt:lpstr>
      <vt:lpstr>Segunda Semana</vt:lpstr>
      <vt:lpstr>Terceira Semana</vt:lpstr>
      <vt:lpstr>Quarta Semana</vt:lpstr>
      <vt:lpstr>Quinta Semana</vt:lpstr>
      <vt:lpstr>Sexta Semana</vt:lpstr>
      <vt:lpstr>Horas em aberto (pago)</vt:lpstr>
      <vt:lpstr>Horas em aberto 0920 (pago)</vt:lpstr>
      <vt:lpstr>Horas em aberto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Amorim</dc:creator>
  <cp:lastModifiedBy>Master</cp:lastModifiedBy>
  <dcterms:created xsi:type="dcterms:W3CDTF">2020-05-16T19:18:43Z</dcterms:created>
  <dcterms:modified xsi:type="dcterms:W3CDTF">2021-04-23T00:18:56Z</dcterms:modified>
</cp:coreProperties>
</file>