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c6g\Documents\Particular\Aula\SENAC\Cursos\Graduação\UC\ADS\Gerência de Projetos\Turmas\2021-02\Trabalhos\Trabalho 1 - TAP\"/>
    </mc:Choice>
  </mc:AlternateContent>
  <xr:revisionPtr revIDLastSave="0" documentId="13_ncr:1_{A7A18AE6-4BBE-4E78-BBA2-54A8315A6FC6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Planilha1" sheetId="1" r:id="rId1"/>
    <sheet name="Aloc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E9" i="1"/>
  <c r="E3" i="1"/>
  <c r="E4" i="1"/>
  <c r="E5" i="1"/>
  <c r="E6" i="1"/>
  <c r="E7" i="1"/>
  <c r="D7" i="1"/>
  <c r="A7" i="1"/>
  <c r="U7" i="2"/>
  <c r="D6" i="1"/>
  <c r="A6" i="1"/>
  <c r="A5" i="1"/>
  <c r="D5" i="1"/>
  <c r="D4" i="1"/>
  <c r="A4" i="1"/>
  <c r="A3" i="1"/>
  <c r="A2" i="1"/>
  <c r="D3" i="1"/>
  <c r="D2" i="1"/>
  <c r="E2" i="1" s="1"/>
  <c r="T7" i="2"/>
  <c r="S7" i="2"/>
  <c r="R7" i="2"/>
  <c r="Q7" i="2"/>
  <c r="P7" i="2"/>
  <c r="C7" i="2"/>
  <c r="D7" i="2"/>
  <c r="E7" i="2"/>
  <c r="F7" i="2"/>
  <c r="G7" i="2"/>
  <c r="H7" i="2"/>
  <c r="I7" i="2"/>
  <c r="J7" i="2"/>
  <c r="K7" i="2"/>
  <c r="L7" i="2"/>
  <c r="M7" i="2"/>
  <c r="B7" i="2"/>
  <c r="O4" i="2"/>
  <c r="O3" i="2"/>
  <c r="N4" i="2"/>
  <c r="N5" i="2"/>
  <c r="N6" i="2"/>
  <c r="O6" i="2" s="1"/>
  <c r="N3" i="2"/>
  <c r="E10" i="1"/>
  <c r="E11" i="1"/>
  <c r="E12" i="1"/>
  <c r="E13" i="1"/>
  <c r="E14" i="1"/>
  <c r="E15" i="1"/>
  <c r="E8" i="1" l="1"/>
  <c r="N7" i="2"/>
  <c r="O5" i="2"/>
  <c r="O7" i="2" s="1"/>
  <c r="E16" i="1"/>
</calcChain>
</file>

<file path=xl/sharedStrings.xml><?xml version="1.0" encoding="utf-8"?>
<sst xmlns="http://schemas.openxmlformats.org/spreadsheetml/2006/main" count="45" uniqueCount="39">
  <si>
    <t>Item</t>
  </si>
  <si>
    <t>Preço unitário</t>
  </si>
  <si>
    <t>Quantidade</t>
  </si>
  <si>
    <t>Preço total</t>
  </si>
  <si>
    <t>Custo estimado do projeto</t>
  </si>
  <si>
    <t>Unidade</t>
  </si>
  <si>
    <t>Gerente de projeto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</si>
  <si>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</si>
  <si>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</si>
  <si>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</si>
  <si>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</si>
  <si>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</si>
  <si>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</si>
  <si>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</si>
  <si>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</si>
  <si>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</si>
  <si>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</si>
  <si>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</si>
  <si>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</si>
  <si>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Total de dias</t>
  </si>
  <si>
    <t>Total de horas</t>
  </si>
  <si>
    <t>Desenvolvedor Java Senior</t>
  </si>
  <si>
    <t>Desenvolvedor Java Pleno</t>
  </si>
  <si>
    <t>Semanas</t>
  </si>
  <si>
    <t>Fase</t>
  </si>
  <si>
    <t>Iniciação</t>
  </si>
  <si>
    <t>Planejamento</t>
  </si>
  <si>
    <t>Execução e Controle</t>
  </si>
  <si>
    <t>Encerramento</t>
  </si>
  <si>
    <t>Total</t>
  </si>
  <si>
    <t>Desenvolvedor Frontend</t>
  </si>
  <si>
    <t>Scrum Master</t>
  </si>
  <si>
    <t>Horas</t>
  </si>
  <si>
    <t>Solução eNotas</t>
  </si>
  <si>
    <t>Solução Boleto Cloud</t>
  </si>
  <si>
    <t>https://boleto.cloud/planos-precos.html</t>
  </si>
  <si>
    <t>https://enotas.com.br/emissor/#planos</t>
  </si>
  <si>
    <t>UX Designer</t>
  </si>
  <si>
    <t>Mensalidade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</si>
</sst>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44" fontId="0" fillId="2" borderId="4" xfId="1" applyFont="1" applyFill="1" applyBorder="1"/>
    <xf numFmtId="44" fontId="0" fillId="2" borderId="5" xfId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6" xfId="0" applyBorder="1"/>
    <xf numFmtId="8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wrapText="1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6" xfId="0" applyNumberFormat="1" applyBorder="1"/>
    <xf numFmtId="0" fontId="0" fillId="3" borderId="10" xfId="0" applyFill="1" applyBorder="1"/>
    <xf numFmtId="0" fontId="5" fillId="0" borderId="0" xfId="2"/>
    <xf numFmtId="0" fontId="0" fillId="0" borderId="10" xfId="0" applyFill="1" applyBorder="1"/>
    <xf numFmtId="8" fontId="3" fillId="0" borderId="10" xfId="0" applyNumberFormat="1" applyFont="1" applyFill="1" applyBorder="1" applyAlignment="1">
      <alignment horizontal="right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otas.com.br/emissor/" TargetMode="External"/><Relationship Id="rId1" Type="http://schemas.openxmlformats.org/officeDocument/2006/relationships/hyperlink" Target="https://boleto.cloud/planos-preco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2" sqref="D2"/>
    </sheetView>
  </sheetViews>
  <sheetFormatPr defaultRowHeight="15" x14ac:dyDescent="0.25"/>
  <cols>
    <col min="1" max="1" width="39.42578125" customWidth="1"/>
    <col min="2" max="2" width="14.85546875" customWidth="1"/>
    <col min="3" max="3" width="14.42578125" customWidth="1"/>
    <col min="4" max="4" width="15.7109375" customWidth="1"/>
    <col min="5" max="5" width="17.5703125" customWidth="1"/>
    <col min="6" max="6" width="54.140625" customWidth="1"/>
  </cols>
  <sheetData>
    <row r="1" spans="1:6" x14ac:dyDescent="0.25">
      <c r="A1" s="3" t="s">
        <v>0</v>
      </c>
      <c r="B1" s="4" t="s">
        <v>5</v>
      </c>
      <c r="C1" s="4" t="s">
        <v>1</v>
      </c>
      <c r="D1" s="4" t="s">
        <v>2</v>
      </c>
      <c r="E1" s="5" t="s">
        <v>3</v>
      </c>
    </row>
    <row r="2" spans="1:6" x14ac:dyDescent="0.25">
      <c r="A2" s="9" t="str">
        <f>Alocação!P2</f>
        <v>Gerente de projeto</v>
      </c>
      <c r="B2" s="6" t="s">
        <v>32</v>
      </c>
      <c r="C2" s="7">
        <v>60</v>
      </c>
      <c r="D2" s="8">
        <f>Alocação!P7</f>
        <v>172.8</v>
      </c>
      <c r="E2" s="1">
        <f>C2*D2</f>
        <v>10368</v>
      </c>
    </row>
    <row r="3" spans="1:6" x14ac:dyDescent="0.25">
      <c r="A3" s="9" t="str">
        <f>Alocação!Q2</f>
        <v>Scrum Master</v>
      </c>
      <c r="B3" s="6" t="s">
        <v>32</v>
      </c>
      <c r="C3" s="7">
        <v>40</v>
      </c>
      <c r="D3" s="8">
        <f>Alocação!Q7</f>
        <v>448</v>
      </c>
      <c r="E3" s="1">
        <f t="shared" ref="E3:E9" si="0">C3*D3</f>
        <v>17920</v>
      </c>
    </row>
    <row r="4" spans="1:6" x14ac:dyDescent="0.25">
      <c r="A4" s="9" t="str">
        <f>Alocação!R2</f>
        <v>Desenvolvedor Java Senior</v>
      </c>
      <c r="B4" s="6" t="s">
        <v>32</v>
      </c>
      <c r="C4" s="7">
        <v>50</v>
      </c>
      <c r="D4" s="8">
        <f>Alocação!R7</f>
        <v>416</v>
      </c>
      <c r="E4" s="1">
        <f t="shared" si="0"/>
        <v>20800</v>
      </c>
    </row>
    <row r="5" spans="1:6" x14ac:dyDescent="0.25">
      <c r="A5" s="9" t="str">
        <f>Alocação!S2</f>
        <v>Desenvolvedor Java Pleno</v>
      </c>
      <c r="B5" s="6" t="s">
        <v>32</v>
      </c>
      <c r="C5" s="7">
        <v>40</v>
      </c>
      <c r="D5" s="8">
        <f>Alocação!S7</f>
        <v>384</v>
      </c>
      <c r="E5" s="1">
        <f t="shared" si="0"/>
        <v>15360</v>
      </c>
    </row>
    <row r="6" spans="1:6" x14ac:dyDescent="0.25">
      <c r="A6" s="9" t="str">
        <f>Alocação!T2</f>
        <v>Desenvolvedor Frontend</v>
      </c>
      <c r="B6" s="6" t="s">
        <v>32</v>
      </c>
      <c r="C6" s="7">
        <v>30</v>
      </c>
      <c r="D6" s="8">
        <f>Alocação!T7</f>
        <v>384</v>
      </c>
      <c r="E6" s="1">
        <f t="shared" si="0"/>
        <v>11520</v>
      </c>
    </row>
    <row r="7" spans="1:6" x14ac:dyDescent="0.25">
      <c r="A7" t="str">
        <f>Alocação!U2</f>
        <v>UX Designer</v>
      </c>
      <c r="B7" s="18" t="s">
        <v>32</v>
      </c>
      <c r="C7" s="19">
        <v>20</v>
      </c>
      <c r="D7">
        <f>Alocação!U7</f>
        <v>384</v>
      </c>
      <c r="E7" s="1">
        <f t="shared" si="0"/>
        <v>7680</v>
      </c>
      <c r="F7" s="17" t="s">
        <v>36</v>
      </c>
    </row>
    <row r="8" spans="1:6" x14ac:dyDescent="0.25">
      <c r="A8" s="9" t="s">
        <v>33</v>
      </c>
      <c r="B8" s="6" t="s">
        <v>38</v>
      </c>
      <c r="C8" s="7">
        <f>1090/12</f>
        <v>90.833333333333329</v>
      </c>
      <c r="D8" s="8">
        <v>3</v>
      </c>
      <c r="E8" s="1">
        <f t="shared" si="0"/>
        <v>272.5</v>
      </c>
      <c r="F8" s="17" t="s">
        <v>35</v>
      </c>
    </row>
    <row r="9" spans="1:6" x14ac:dyDescent="0.25">
      <c r="A9" s="9" t="s">
        <v>34</v>
      </c>
      <c r="B9" s="6" t="s">
        <v>38</v>
      </c>
      <c r="C9" s="7">
        <v>60</v>
      </c>
      <c r="D9">
        <v>3</v>
      </c>
      <c r="E9" s="1">
        <f t="shared" si="0"/>
        <v>180</v>
      </c>
    </row>
    <row r="10" spans="1:6" x14ac:dyDescent="0.25">
      <c r="A10" s="9"/>
      <c r="B10" s="6"/>
      <c r="C10" s="7"/>
      <c r="D10" s="8"/>
      <c r="E10" s="1">
        <f>C10*D10</f>
        <v>0</v>
      </c>
    </row>
    <row r="11" spans="1:6" x14ac:dyDescent="0.25">
      <c r="A11" s="9"/>
      <c r="B11" s="6"/>
      <c r="C11" s="7"/>
      <c r="D11" s="8"/>
      <c r="E11" s="1">
        <f t="shared" ref="E3:E15" si="1">C11*D11</f>
        <v>0</v>
      </c>
    </row>
    <row r="12" spans="1:6" x14ac:dyDescent="0.25">
      <c r="A12" s="9"/>
      <c r="B12" s="6"/>
      <c r="C12" s="7"/>
      <c r="D12" s="8"/>
      <c r="E12" s="1">
        <f t="shared" si="1"/>
        <v>0</v>
      </c>
    </row>
    <row r="13" spans="1:6" x14ac:dyDescent="0.25">
      <c r="A13" s="9"/>
      <c r="B13" s="6"/>
      <c r="C13" s="7"/>
      <c r="D13" s="8"/>
      <c r="E13" s="1">
        <f t="shared" si="1"/>
        <v>0</v>
      </c>
    </row>
    <row r="14" spans="1:6" x14ac:dyDescent="0.25">
      <c r="A14" s="9"/>
      <c r="B14" s="6"/>
      <c r="C14" s="7"/>
      <c r="D14" s="8"/>
      <c r="E14" s="1">
        <f t="shared" si="1"/>
        <v>0</v>
      </c>
    </row>
    <row r="15" spans="1:6" x14ac:dyDescent="0.25">
      <c r="A15" s="9"/>
      <c r="B15" s="6"/>
      <c r="C15" s="7"/>
      <c r="D15" s="8"/>
      <c r="E15" s="1">
        <f t="shared" si="1"/>
        <v>0</v>
      </c>
    </row>
    <row r="16" spans="1:6" ht="15.75" thickBot="1" x14ac:dyDescent="0.3">
      <c r="A16" s="10" t="s">
        <v>4</v>
      </c>
      <c r="B16" s="11"/>
      <c r="C16" s="11"/>
      <c r="D16" s="11"/>
      <c r="E16" s="2">
        <f>SUM(E2:E15)</f>
        <v>84100.5</v>
      </c>
    </row>
  </sheetData>
  <mergeCells count="1">
    <mergeCell ref="A16:D16"/>
  </mergeCells>
  <hyperlinks>
    <hyperlink ref="F8" r:id="rId1" xr:uid="{7B247A47-BBCF-4B1A-BF33-AD3E7EC0BA30}"/>
    <hyperlink ref="F7" r:id="rId2" location="planos" xr:uid="{4836D010-591A-40BC-AD87-15EB69B22A6B}"/>
  </hyperlinks>
  <pageMargins left="0.511811024" right="0.511811024" top="0.78740157499999996" bottom="0.78740157499999996" header="0.31496062000000002" footer="0.31496062000000002"/>
  <pageSetup paperSize="9" orientation="portrait" r:id="rId3"/>
  <headerFooter>
    <oddFooter>&amp;C&amp;1#&amp;"Calibri"&amp;10&amp;K000000Pública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8EB6-039A-44EF-AFC4-6CC5CECF82D2}">
  <dimension ref="A1:U7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U7" sqref="U7"/>
    </sheetView>
  </sheetViews>
  <sheetFormatPr defaultRowHeight="15" x14ac:dyDescent="0.25"/>
  <cols>
    <col min="1" max="1" width="24.7109375" customWidth="1"/>
    <col min="2" max="13" width="6" customWidth="1"/>
    <col min="14" max="14" width="13.7109375" customWidth="1"/>
    <col min="15" max="15" width="15.28515625" customWidth="1"/>
    <col min="16" max="16" width="18.85546875" customWidth="1"/>
    <col min="17" max="17" width="15.42578125" customWidth="1"/>
    <col min="18" max="18" width="26.85546875" customWidth="1"/>
    <col min="19" max="19" width="24.5703125" bestFit="1" customWidth="1"/>
    <col min="20" max="20" width="24.140625" customWidth="1"/>
    <col min="21" max="21" width="23.42578125" bestFit="1" customWidth="1"/>
  </cols>
  <sheetData>
    <row r="1" spans="1:21" x14ac:dyDescent="0.25">
      <c r="B1" s="14" t="s">
        <v>23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21" x14ac:dyDescent="0.25">
      <c r="A2" s="12" t="s">
        <v>24</v>
      </c>
      <c r="B2" s="13" t="s">
        <v>7</v>
      </c>
      <c r="C2" s="13" t="s">
        <v>8</v>
      </c>
      <c r="D2" s="13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2" t="s">
        <v>19</v>
      </c>
      <c r="O2" s="12" t="s">
        <v>20</v>
      </c>
      <c r="P2" s="12" t="s">
        <v>6</v>
      </c>
      <c r="Q2" s="12" t="s">
        <v>31</v>
      </c>
      <c r="R2" s="12" t="s">
        <v>21</v>
      </c>
      <c r="S2" s="12" t="s">
        <v>22</v>
      </c>
      <c r="T2" s="12" t="s">
        <v>30</v>
      </c>
      <c r="U2" s="12" t="s">
        <v>37</v>
      </c>
    </row>
    <row r="3" spans="1:21" x14ac:dyDescent="0.25">
      <c r="A3" s="6" t="s">
        <v>25</v>
      </c>
      <c r="B3" s="6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>
        <f>SUM(B3:M3)</f>
        <v>2</v>
      </c>
      <c r="O3" s="6">
        <f>N3*8</f>
        <v>16</v>
      </c>
      <c r="P3" s="15">
        <v>1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</row>
    <row r="4" spans="1:21" x14ac:dyDescent="0.25">
      <c r="A4" s="6" t="s">
        <v>26</v>
      </c>
      <c r="B4" s="6">
        <v>3</v>
      </c>
      <c r="C4" s="6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f t="shared" ref="N4:N6" si="0">SUM(B4:M4)</f>
        <v>8</v>
      </c>
      <c r="O4" s="6">
        <f t="shared" ref="O4:O6" si="1">N4*8</f>
        <v>64</v>
      </c>
      <c r="P4" s="15">
        <v>1</v>
      </c>
      <c r="Q4" s="15">
        <v>1</v>
      </c>
      <c r="R4" s="15">
        <v>0.5</v>
      </c>
      <c r="S4" s="15">
        <v>0</v>
      </c>
      <c r="T4" s="15">
        <v>0</v>
      </c>
      <c r="U4" s="15">
        <v>0</v>
      </c>
    </row>
    <row r="5" spans="1:21" x14ac:dyDescent="0.25">
      <c r="A5" s="6" t="s">
        <v>27</v>
      </c>
      <c r="B5" s="6"/>
      <c r="C5" s="6"/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v>5</v>
      </c>
      <c r="M5" s="6">
        <v>3</v>
      </c>
      <c r="N5" s="6">
        <f t="shared" si="0"/>
        <v>48</v>
      </c>
      <c r="O5" s="6">
        <f t="shared" si="1"/>
        <v>384</v>
      </c>
      <c r="P5" s="15">
        <v>0.2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</row>
    <row r="6" spans="1:21" x14ac:dyDescent="0.25">
      <c r="A6" s="6" t="s">
        <v>28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>
        <v>2</v>
      </c>
      <c r="N6" s="6">
        <f t="shared" si="0"/>
        <v>2</v>
      </c>
      <c r="O6" s="6">
        <f t="shared" si="1"/>
        <v>16</v>
      </c>
      <c r="P6" s="15">
        <v>1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</row>
    <row r="7" spans="1:21" x14ac:dyDescent="0.25">
      <c r="A7" s="12" t="s">
        <v>29</v>
      </c>
      <c r="B7" s="12">
        <f>SUM(B3:B6)</f>
        <v>5</v>
      </c>
      <c r="C7" s="12">
        <f t="shared" ref="C7:O7" si="2">SUM(C3:C6)</f>
        <v>5</v>
      </c>
      <c r="D7" s="12">
        <f t="shared" si="2"/>
        <v>5</v>
      </c>
      <c r="E7" s="12">
        <f t="shared" si="2"/>
        <v>5</v>
      </c>
      <c r="F7" s="12">
        <f t="shared" si="2"/>
        <v>5</v>
      </c>
      <c r="G7" s="12">
        <f t="shared" si="2"/>
        <v>5</v>
      </c>
      <c r="H7" s="12">
        <f t="shared" si="2"/>
        <v>5</v>
      </c>
      <c r="I7" s="12">
        <f t="shared" si="2"/>
        <v>5</v>
      </c>
      <c r="J7" s="12">
        <f t="shared" si="2"/>
        <v>5</v>
      </c>
      <c r="K7" s="12">
        <f t="shared" si="2"/>
        <v>5</v>
      </c>
      <c r="L7" s="12">
        <f t="shared" si="2"/>
        <v>5</v>
      </c>
      <c r="M7" s="12">
        <f t="shared" si="2"/>
        <v>5</v>
      </c>
      <c r="N7" s="12">
        <f t="shared" si="2"/>
        <v>60</v>
      </c>
      <c r="O7" s="12">
        <f t="shared" si="2"/>
        <v>480</v>
      </c>
      <c r="P7" s="16">
        <f>(P3*$O$3)+(P4*$O$4)+(P5*$O$5)+(P6*$O$6)</f>
        <v>172.8</v>
      </c>
      <c r="Q7" s="16">
        <f>(Q3*$O$3)+(Q4*$O$4)+(Q5*$O$5)+(Q6*$O$6)</f>
        <v>448</v>
      </c>
      <c r="R7" s="16">
        <f t="shared" ref="R7:U7" si="3">(R3*$O$3)+(R4*$O$4)+(R5*$O$5)+(R6*$O$6)</f>
        <v>416</v>
      </c>
      <c r="S7" s="16">
        <f t="shared" si="3"/>
        <v>384</v>
      </c>
      <c r="T7" s="16">
        <f t="shared" si="3"/>
        <v>384</v>
      </c>
      <c r="U7" s="16">
        <f t="shared" si="3"/>
        <v>384</v>
      </c>
    </row>
  </sheetData>
  <mergeCells count="1">
    <mergeCell ref="B1:M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Alocação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Jose de Freitas</dc:creator>
  <cp:lastModifiedBy>Reinaldo Jose de Freitas</cp:lastModifiedBy>
  <dcterms:created xsi:type="dcterms:W3CDTF">2019-08-30T22:27:44Z</dcterms:created>
  <dcterms:modified xsi:type="dcterms:W3CDTF">2021-09-17T20:58:48Z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2021-09-17T20:58:48Z</vt:lpwstr>
  </property>
  <property fmtid="{D5CDD505-2E9C-101B-9397-08002B2CF9AE}" pid="4" name="MSIP_Label_22deaceb-9851-4663-bccf-596767454be3_Method">
    <vt:lpwstr>Standard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095d0cb3-5d76-4c6e-ac18-a7eb730753bf</vt:lpwstr>
  </property>
  <property fmtid="{D5CDD505-2E9C-101B-9397-08002B2CF9AE}" pid="8" name="MSIP_Label_22deaceb-9851-4663-bccf-596767454be3_ContentBits">
    <vt:lpwstr>2</vt:lpwstr>
  </property>
</Properties>
</file>