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la de formação de lideres\git\efl\Planilhas\"/>
    </mc:Choice>
  </mc:AlternateContent>
  <xr:revisionPtr revIDLastSave="0" documentId="13_ncr:1_{344A3836-E2A9-461C-8702-CDD99AD15077}" xr6:coauthVersionLast="47" xr6:coauthVersionMax="47" xr10:uidLastSave="{00000000-0000-0000-0000-000000000000}"/>
  <bookViews>
    <workbookView xWindow="38280" yWindow="-120" windowWidth="29040" windowHeight="16440" activeTab="1" xr2:uid="{594CD7DE-8618-4376-8CD3-10D6F4F1FC03}"/>
  </bookViews>
  <sheets>
    <sheet name="01" sheetId="1" r:id="rId1"/>
    <sheet name="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9" i="2"/>
  <c r="E6" i="2"/>
  <c r="H10" i="2"/>
  <c r="H12" i="2"/>
  <c r="H13" i="2"/>
  <c r="H14" i="2"/>
  <c r="H15" i="2"/>
  <c r="H16" i="2"/>
  <c r="H17" i="2"/>
  <c r="H18" i="2"/>
  <c r="H19" i="2"/>
  <c r="H20" i="2"/>
  <c r="H1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<sst xmlns="http://schemas.openxmlformats.org/spreadsheetml/2006/main" count="45" uniqueCount="25">
  <si>
    <t>CALCULANDO KPI's</t>
  </si>
  <si>
    <t>MÊS</t>
  </si>
  <si>
    <t>ACORDOS</t>
  </si>
  <si>
    <t>ACORDOS PAGOS</t>
  </si>
  <si>
    <t>QA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</si>
  <si>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</si>
  <si>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</si>
  <si>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</si>
  <si>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</si>
  <si>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</si>
  <si>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</si>
  <si>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</si>
  <si>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</si>
  <si>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</si>
  <si>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</si>
  <si>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</si>
  <si>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</si>
  <si>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TMA MINUTOS</t>
  </si>
  <si>
    <t>CLIENTES</t>
  </si>
  <si>
    <t>CA</t>
  </si>
  <si>
    <t>ACORDOS NO ANO</t>
  </si>
  <si>
    <t>PROJEÇÃO PAGOS</t>
  </si>
  <si>
    <t>PROJEÇÃO ACORDOS</t>
  </si>
  <si>
    <t>ACORDOS PAGOS NO ANO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</si>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</sst>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3" borderId="0" xfId="0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1" xfId="0" applyFont="1" applyBorder="1"/>
    <xf numFmtId="1" fontId="5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4" fillId="2" borderId="0" xfId="1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'01'!$C$5</c:f>
              <c:strCache>
                <c:ptCount val="1"/>
                <c:pt idx="0">
                  <c:v>CLIENTES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'01'!$C$6:$C$17</c:f>
              <c:numCache>
                <c:formatCode>0</c:formatCode>
                <c:ptCount val="12"/>
                <c:pt idx="0">
                  <c:v>12000</c:v>
                </c:pt>
                <c:pt idx="1">
                  <c:v>14000</c:v>
                </c:pt>
                <c:pt idx="2">
                  <c:v>10000</c:v>
                </c:pt>
                <c:pt idx="3">
                  <c:v>12500</c:v>
                </c:pt>
                <c:pt idx="4">
                  <c:v>9800</c:v>
                </c:pt>
                <c:pt idx="5">
                  <c:v>6200</c:v>
                </c:pt>
                <c:pt idx="6">
                  <c:v>11500</c:v>
                </c:pt>
                <c:pt idx="7">
                  <c:v>11850</c:v>
                </c:pt>
                <c:pt idx="8">
                  <c:v>16750</c:v>
                </c:pt>
                <c:pt idx="9">
                  <c:v>13100</c:v>
                </c:pt>
                <c:pt idx="10">
                  <c:v>11600</c:v>
                </c:pt>
                <c:pt idx="11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C-4FEA-8908-F074FF3671D5}"/>
            </c:ext>
          </c:extLst>
        </c:ser>
        <c:ser>
          <c:idx val="1"/>
          <c:order val="1"/>
          <c:tx>
            <c:strRef>
              <c:f>'01'!$D$5</c:f>
              <c:strCache>
                <c:ptCount val="1"/>
                <c:pt idx="0">
                  <c:v>ACORDOS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'01'!$D$6:$D$17</c:f>
              <c:numCache>
                <c:formatCode>General</c:formatCode>
                <c:ptCount val="12"/>
                <c:pt idx="0">
                  <c:v>3000</c:v>
                </c:pt>
                <c:pt idx="1">
                  <c:v>2802</c:v>
                </c:pt>
                <c:pt idx="2">
                  <c:v>3000</c:v>
                </c:pt>
                <c:pt idx="3">
                  <c:v>3099</c:v>
                </c:pt>
                <c:pt idx="4">
                  <c:v>3150</c:v>
                </c:pt>
                <c:pt idx="5">
                  <c:v>2170</c:v>
                </c:pt>
                <c:pt idx="6">
                  <c:v>3220</c:v>
                </c:pt>
                <c:pt idx="7">
                  <c:v>3200</c:v>
                </c:pt>
                <c:pt idx="8">
                  <c:v>3266</c:v>
                </c:pt>
                <c:pt idx="9">
                  <c:v>3015</c:v>
                </c:pt>
                <c:pt idx="10">
                  <c:v>3306</c:v>
                </c:pt>
                <c:pt idx="11">
                  <c:v>2990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C-4FEA-8908-F074FF3671D5}"/>
            </c:ext>
          </c:extLst>
        </c:ser>
        <c:ser>
          <c:idx val="2"/>
          <c:order val="2"/>
          <c:tx>
            <c:strRef>
              <c:f>'01'!$E$5</c:f>
              <c:strCache>
                <c:ptCount val="1"/>
                <c:pt idx="0">
                  <c:v>ACORDOS PAGOS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'01'!$E$6:$E$17</c:f>
              <c:numCache>
                <c:formatCode>General</c:formatCode>
                <c:ptCount val="12"/>
                <c:pt idx="0">
                  <c:v>1650</c:v>
                </c:pt>
                <c:pt idx="1">
                  <c:v>1260</c:v>
                </c:pt>
                <c:pt idx="2">
                  <c:v>1950</c:v>
                </c:pt>
                <c:pt idx="3">
                  <c:v>1797</c:v>
                </c:pt>
                <c:pt idx="4">
                  <c:v>2080</c:v>
                </c:pt>
                <c:pt idx="5">
                  <c:v>1562</c:v>
                </c:pt>
                <c:pt idx="6">
                  <c:v>2000</c:v>
                </c:pt>
                <c:pt idx="7">
                  <c:v>1930</c:v>
                </c:pt>
                <c:pt idx="8">
                  <c:v>1560</c:v>
                </c:pt>
                <c:pt idx="9">
                  <c:v>1306</c:v>
                </c:pt>
                <c:pt idx="10">
                  <c:v>2115</c:v>
                </c:pt>
                <c:pt idx="11">
                  <c:v>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C-4FEA-8908-F074FF36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34912"/>
        <c:axId val="342733112"/>
      </c:lineChart>
      <c:catAx>
        <c:axId val="3427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733112"/>
        <c:crosses val="autoZero"/>
        <c:auto val="1"/>
        <c:lblAlgn val="ctr"/>
        <c:lblOffset val="100"/>
        <c:noMultiLvlLbl val="0"/>
      </c:catAx>
      <c:valAx>
        <c:axId val="3427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7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'01'!$B$5</c:f>
              <c:strCache>
                <c:ptCount val="1"/>
                <c:pt idx="0">
                  <c:v>TMA MINUTOS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'01'!$B$6:$B$17</c:f>
              <c:numCache>
                <c:formatCode>0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A-4D24-BF29-35C3E7DEB6CD}"/>
            </c:ext>
          </c:extLst>
        </c:ser>
        <c:ser>
          <c:idx val="1"/>
          <c:order val="1"/>
          <c:tx>
            <c:strRef>
              <c:f>'01'!$F$5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'01'!$F$6:$F$17</c:f>
              <c:numCache>
                <c:formatCode>0.00</c:formatCode>
                <c:ptCount val="12"/>
                <c:pt idx="0">
                  <c:v>25</c:v>
                </c:pt>
                <c:pt idx="1">
                  <c:v>20.014285714285716</c:v>
                </c:pt>
                <c:pt idx="2">
                  <c:v>30</c:v>
                </c:pt>
                <c:pt idx="3">
                  <c:v>24.792000000000002</c:v>
                </c:pt>
                <c:pt idx="4">
                  <c:v>32.142857142857146</c:v>
                </c:pt>
                <c:pt idx="5">
                  <c:v>35</c:v>
                </c:pt>
                <c:pt idx="6">
                  <c:v>28.000000000000004</c:v>
                </c:pt>
                <c:pt idx="7">
                  <c:v>27.004219409282697</c:v>
                </c:pt>
                <c:pt idx="8">
                  <c:v>19.498507462686568</c:v>
                </c:pt>
                <c:pt idx="9">
                  <c:v>23.015267175572518</c:v>
                </c:pt>
                <c:pt idx="10">
                  <c:v>28.499999999999996</c:v>
                </c:pt>
                <c:pt idx="11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A-4D24-BF29-35C3E7DEB6CD}"/>
            </c:ext>
          </c:extLst>
        </c:ser>
        <c:ser>
          <c:idx val="2"/>
          <c:order val="2"/>
          <c:tx>
            <c:strRef>
              <c:f>'01'!$G$5</c:f>
              <c:strCache>
                <c:ptCount val="1"/>
                <c:pt idx="0">
                  <c:v>QA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'01'!$G$6:$G$17</c:f>
              <c:numCache>
                <c:formatCode>0.00</c:formatCode>
                <c:ptCount val="12"/>
                <c:pt idx="0">
                  <c:v>45</c:v>
                </c:pt>
                <c:pt idx="1">
                  <c:v>55.0321199143469</c:v>
                </c:pt>
                <c:pt idx="2">
                  <c:v>35</c:v>
                </c:pt>
                <c:pt idx="3">
                  <c:v>42.013552758954503</c:v>
                </c:pt>
                <c:pt idx="4">
                  <c:v>33.968253968253968</c:v>
                </c:pt>
                <c:pt idx="5">
                  <c:v>28.018433179723502</c:v>
                </c:pt>
                <c:pt idx="6">
                  <c:v>37.888198757763973</c:v>
                </c:pt>
                <c:pt idx="7">
                  <c:v>39.6875</c:v>
                </c:pt>
                <c:pt idx="8">
                  <c:v>52.235150030618492</c:v>
                </c:pt>
                <c:pt idx="9">
                  <c:v>56.683250414593701</c:v>
                </c:pt>
                <c:pt idx="10">
                  <c:v>36.025408348457347</c:v>
                </c:pt>
                <c:pt idx="11">
                  <c:v>28.026755852842811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A-4D24-BF29-35C3E7DEB6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2745712"/>
        <c:axId val="342747872"/>
      </c:lineChart>
      <c:catAx>
        <c:axId val="3427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747872"/>
        <c:crosses val="autoZero"/>
        <c:auto val="1"/>
        <c:lblAlgn val="ctr"/>
        <c:lblOffset val="100"/>
        <c:noMultiLvlLbl val="0"/>
      </c:catAx>
      <c:valAx>
        <c:axId val="342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7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'02'!$H$8</c:f>
              <c:strCache>
                <c:ptCount val="1"/>
                <c:pt idx="0">
                  <c:v>PROJEÇÃO ACORDOS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'02'!$A$9:$A$20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'02'!$H$9:$H$20</c:f>
              <c:numCache>
                <c:formatCode>0%</c:formatCode>
                <c:ptCount val="12"/>
                <c:pt idx="0">
                  <c:v>1</c:v>
                </c:pt>
                <c:pt idx="1">
                  <c:v>0.96699999999999997</c:v>
                </c:pt>
                <c:pt idx="2">
                  <c:v>0.97799999999999998</c:v>
                </c:pt>
                <c:pt idx="3">
                  <c:v>0.99175000000000002</c:v>
                </c:pt>
                <c:pt idx="4">
                  <c:v>1.0034000000000001</c:v>
                </c:pt>
                <c:pt idx="5">
                  <c:v>0.82004761904761903</c:v>
                </c:pt>
                <c:pt idx="6">
                  <c:v>0.85170833333333329</c:v>
                </c:pt>
                <c:pt idx="7">
                  <c:v>0.87559259259259259</c:v>
                </c:pt>
                <c:pt idx="8">
                  <c:v>0.89690000000000003</c:v>
                </c:pt>
                <c:pt idx="9">
                  <c:v>0.90672727272727272</c:v>
                </c:pt>
                <c:pt idx="10">
                  <c:v>0.92300000000000004</c:v>
                </c:pt>
                <c:pt idx="11">
                  <c:v>0.92866666666666664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8E3-B0D0-080210D928D2}"/>
            </c:ext>
          </c:extLst>
        </c:ser>
        <c:ser>
          <c:idx val="1"/>
          <c:order val="1"/>
          <c:tx>
            <c:strRef>
              <c:f>'02'!$I$8</c:f>
              <c:strCache>
                <c:ptCount val="1"/>
                <c:pt idx="0">
                  <c:v>PROJEÇÃO PAGOS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'02'!$A$9:$A$20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'02'!$I$9:$I$20</c:f>
              <c:numCache>
                <c:formatCode>0%</c:formatCode>
                <c:ptCount val="12"/>
                <c:pt idx="0">
                  <c:v>0.84615384615384615</c:v>
                </c:pt>
                <c:pt idx="1">
                  <c:v>0.74615384615384617</c:v>
                </c:pt>
                <c:pt idx="2">
                  <c:v>0.83076923076923082</c:v>
                </c:pt>
                <c:pt idx="3">
                  <c:v>0.85346153846153849</c:v>
                </c:pt>
                <c:pt idx="4">
                  <c:v>0.89610256410256406</c:v>
                </c:pt>
                <c:pt idx="5">
                  <c:v>0.88025641025641022</c:v>
                </c:pt>
                <c:pt idx="6">
                  <c:v>0.90102564102564098</c:v>
                </c:pt>
                <c:pt idx="7">
                  <c:v>0.91211538461538466</c:v>
                </c:pt>
                <c:pt idx="8">
                  <c:v>0.8996581196581197</c:v>
                </c:pt>
                <c:pt idx="9">
                  <c:v>0.87666666666666671</c:v>
                </c:pt>
                <c:pt idx="10">
                  <c:v>0.8955710955710956</c:v>
                </c:pt>
                <c:pt idx="11">
                  <c:v>0.9129059829059829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8E3-B0D0-080210D9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88920"/>
        <c:axId val="419388560"/>
      </c:lineChart>
      <c:catAx>
        <c:axId val="4193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388560"/>
        <c:crosses val="autoZero"/>
        <c:auto val="1"/>
        <c:lblAlgn val="ctr"/>
        <c:lblOffset val="100"/>
        <c:noMultiLvlLbl val="0"/>
      </c:catAx>
      <c:valAx>
        <c:axId val="419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3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95250</xdr:rowOff>
    </xdr:from>
    <xdr:to>
      <xdr:col>7</xdr:col>
      <xdr:colOff>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C7C078-6F95-AFF3-D92D-E908B5A1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</xdr:row>
      <xdr:rowOff>180975</xdr:rowOff>
    </xdr:from>
    <xdr:to>
      <xdr:col>18</xdr:col>
      <xdr:colOff>38100</xdr:colOff>
      <xdr:row>27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7338EC-A7F5-1730-D2F0-3FA382E6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20</xdr:row>
      <xdr:rowOff>57150</xdr:rowOff>
    </xdr:from>
    <xdr:to>
      <xdr:col>8</xdr:col>
      <xdr:colOff>1485899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5465E-AD07-4146-37D8-06D1EA0D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2208-0398-492D-A686-6ED3520AA110}">
  <dimension ref="A2:G17"/>
  <sheetViews>
    <sheetView workbookViewId="0">
      <selection activeCell="G6" sqref="G6"/>
    </sheetView>
  </sheetViews>
  <sheetFormatPr defaultRowHeight="15" x14ac:dyDescent="0.25"/>
  <cols>
    <col min="2" max="2" width="18.7109375" bestFit="1" customWidth="1"/>
    <col min="3" max="3" width="11.5703125" bestFit="1" customWidth="1"/>
    <col min="4" max="4" width="12.7109375" bestFit="1" customWidth="1"/>
    <col min="5" max="5" width="21.7109375" bestFit="1" customWidth="1"/>
    <col min="6" max="6" width="13.7109375" customWidth="1"/>
    <col min="7" max="7" width="12" customWidth="1"/>
  </cols>
  <sheetData>
    <row r="2" spans="1:7" s="1" customFormat="1" ht="28.5" x14ac:dyDescent="0.45">
      <c r="A2" s="1" t="s">
        <v>0</v>
      </c>
    </row>
    <row r="3" spans="1:7" s="2" customFormat="1" ht="9.75" customHeight="1" x14ac:dyDescent="0.25"/>
    <row r="5" spans="1:7" ht="18.75" x14ac:dyDescent="0.3">
      <c r="A5" s="3" t="s">
        <v>1</v>
      </c>
      <c r="B5" s="4" t="s">
        <v>17</v>
      </c>
      <c r="C5" s="4" t="s">
        <v>18</v>
      </c>
      <c r="D5" s="4" t="s">
        <v>2</v>
      </c>
      <c r="E5" s="4" t="s">
        <v>3</v>
      </c>
      <c r="F5" s="4" t="s">
        <v>19</v>
      </c>
      <c r="G5" s="4" t="s">
        <v>4</v>
      </c>
    </row>
    <row r="6" spans="1:7" ht="18.75" x14ac:dyDescent="0.3">
      <c r="A6" s="5" t="s">
        <v>5</v>
      </c>
      <c r="B6" s="6">
        <v>8</v>
      </c>
      <c r="C6" s="6">
        <v>12000</v>
      </c>
      <c r="D6" s="7">
        <v>3000</v>
      </c>
      <c r="E6" s="7">
        <v>1650</v>
      </c>
      <c r="F6" s="9">
        <f>D6/C6*100</f>
        <v>25</v>
      </c>
      <c r="G6" s="9">
        <f>(D6-E6)/D6*100</f>
        <v>45</v>
      </c>
    </row>
    <row r="7" spans="1:7" ht="18.75" x14ac:dyDescent="0.3">
      <c r="A7" s="5" t="s">
        <v>6</v>
      </c>
      <c r="B7" s="6">
        <v>6</v>
      </c>
      <c r="C7" s="6">
        <v>14000</v>
      </c>
      <c r="D7" s="7">
        <v>2802</v>
      </c>
      <c r="E7" s="7">
        <v>1260</v>
      </c>
      <c r="F7" s="9">
        <f t="shared" ref="F7:F17" si="0">D7/C7*100</f>
        <v>20.014285714285716</v>
      </c>
      <c r="G7" s="9">
        <f t="shared" ref="G7:G17" si="1">(D7-E7)/D7*100</f>
        <v>55.0321199143469</v>
      </c>
    </row>
    <row r="8" spans="1:7" ht="18.75" x14ac:dyDescent="0.3">
      <c r="A8" s="5" t="s">
        <v>7</v>
      </c>
      <c r="B8" s="6">
        <v>10</v>
      </c>
      <c r="C8" s="6">
        <v>10000</v>
      </c>
      <c r="D8" s="7">
        <v>3000</v>
      </c>
      <c r="E8" s="7">
        <v>1950</v>
      </c>
      <c r="F8" s="9">
        <f t="shared" si="0"/>
        <v>30</v>
      </c>
      <c r="G8" s="9">
        <f t="shared" si="1"/>
        <v>35</v>
      </c>
    </row>
    <row r="9" spans="1:7" ht="18.75" x14ac:dyDescent="0.3">
      <c r="A9" s="5" t="s">
        <v>8</v>
      </c>
      <c r="B9" s="6">
        <v>8</v>
      </c>
      <c r="C9" s="6">
        <v>12500</v>
      </c>
      <c r="D9" s="7">
        <v>3099</v>
      </c>
      <c r="E9" s="7">
        <v>1797</v>
      </c>
      <c r="F9" s="9">
        <f t="shared" si="0"/>
        <v>24.792000000000002</v>
      </c>
      <c r="G9" s="9">
        <f t="shared" si="1"/>
        <v>42.013552758954503</v>
      </c>
    </row>
    <row r="10" spans="1:7" ht="18.75" x14ac:dyDescent="0.3">
      <c r="A10" s="5" t="s">
        <v>9</v>
      </c>
      <c r="B10" s="6">
        <v>10</v>
      </c>
      <c r="C10" s="6">
        <v>9800</v>
      </c>
      <c r="D10" s="7">
        <v>3150</v>
      </c>
      <c r="E10" s="7">
        <v>2080</v>
      </c>
      <c r="F10" s="9">
        <f t="shared" si="0"/>
        <v>32.142857142857146</v>
      </c>
      <c r="G10" s="9">
        <f t="shared" si="1"/>
        <v>33.968253968253968</v>
      </c>
    </row>
    <row r="11" spans="1:7" ht="18.75" x14ac:dyDescent="0.3">
      <c r="A11" s="5" t="s">
        <v>10</v>
      </c>
      <c r="B11" s="6">
        <v>15</v>
      </c>
      <c r="C11" s="6">
        <v>6200</v>
      </c>
      <c r="D11" s="7">
        <v>2170</v>
      </c>
      <c r="E11" s="7">
        <v>1562</v>
      </c>
      <c r="F11" s="9">
        <f t="shared" si="0"/>
        <v>35</v>
      </c>
      <c r="G11" s="9">
        <f t="shared" si="1"/>
        <v>28.018433179723502</v>
      </c>
    </row>
    <row r="12" spans="1:7" ht="18.75" x14ac:dyDescent="0.3">
      <c r="A12" s="5" t="s">
        <v>11</v>
      </c>
      <c r="B12" s="6">
        <v>9</v>
      </c>
      <c r="C12" s="6">
        <v>11500</v>
      </c>
      <c r="D12" s="7">
        <v>3220</v>
      </c>
      <c r="E12" s="7">
        <v>2000</v>
      </c>
      <c r="F12" s="9">
        <f t="shared" si="0"/>
        <v>28.000000000000004</v>
      </c>
      <c r="G12" s="9">
        <f t="shared" si="1"/>
        <v>37.888198757763973</v>
      </c>
    </row>
    <row r="13" spans="1:7" ht="18.75" x14ac:dyDescent="0.3">
      <c r="A13" s="5" t="s">
        <v>12</v>
      </c>
      <c r="B13" s="6">
        <v>8</v>
      </c>
      <c r="C13" s="6">
        <v>11850</v>
      </c>
      <c r="D13" s="7">
        <v>3200</v>
      </c>
      <c r="E13" s="7">
        <v>1930</v>
      </c>
      <c r="F13" s="9">
        <f t="shared" si="0"/>
        <v>27.004219409282697</v>
      </c>
      <c r="G13" s="9">
        <f t="shared" si="1"/>
        <v>39.6875</v>
      </c>
    </row>
    <row r="14" spans="1:7" ht="18.75" x14ac:dyDescent="0.3">
      <c r="A14" s="5" t="s">
        <v>13</v>
      </c>
      <c r="B14" s="6">
        <v>5</v>
      </c>
      <c r="C14" s="6">
        <v>16750</v>
      </c>
      <c r="D14" s="7">
        <v>3266</v>
      </c>
      <c r="E14" s="7">
        <v>1560</v>
      </c>
      <c r="F14" s="9">
        <f t="shared" si="0"/>
        <v>19.498507462686568</v>
      </c>
      <c r="G14" s="9">
        <f t="shared" si="1"/>
        <v>52.235150030618492</v>
      </c>
    </row>
    <row r="15" spans="1:7" ht="18.75" x14ac:dyDescent="0.3">
      <c r="A15" s="5" t="s">
        <v>14</v>
      </c>
      <c r="B15" s="6">
        <v>7</v>
      </c>
      <c r="C15" s="6">
        <v>13100</v>
      </c>
      <c r="D15" s="7">
        <v>3015</v>
      </c>
      <c r="E15" s="7">
        <v>1306</v>
      </c>
      <c r="F15" s="9">
        <f t="shared" si="0"/>
        <v>23.015267175572518</v>
      </c>
      <c r="G15" s="9">
        <f t="shared" si="1"/>
        <v>56.683250414593701</v>
      </c>
    </row>
    <row r="16" spans="1:7" ht="18.75" x14ac:dyDescent="0.3">
      <c r="A16" s="5" t="s">
        <v>15</v>
      </c>
      <c r="B16" s="6">
        <v>9</v>
      </c>
      <c r="C16" s="6">
        <v>11600</v>
      </c>
      <c r="D16" s="7">
        <v>3306</v>
      </c>
      <c r="E16" s="7">
        <v>2115</v>
      </c>
      <c r="F16" s="9">
        <f t="shared" si="0"/>
        <v>28.499999999999996</v>
      </c>
      <c r="G16" s="9">
        <f t="shared" si="1"/>
        <v>36.025408348457347</v>
      </c>
    </row>
    <row r="17" spans="1:7" ht="18.75" x14ac:dyDescent="0.3">
      <c r="A17" s="5" t="s">
        <v>16</v>
      </c>
      <c r="B17" s="6">
        <v>11</v>
      </c>
      <c r="C17" s="6">
        <v>9200</v>
      </c>
      <c r="D17" s="7">
        <v>2990</v>
      </c>
      <c r="E17" s="7">
        <v>2152</v>
      </c>
      <c r="F17" s="9">
        <f t="shared" si="0"/>
        <v>32.5</v>
      </c>
      <c r="G17" s="9">
        <f t="shared" si="1"/>
        <v>28.026755852842811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7117-4CD8-49DD-AE38-1F7C8E36B02E}">
  <dimension ref="A2:I20"/>
  <sheetViews>
    <sheetView tabSelected="1" workbookViewId="0">
      <selection activeCell="I9" sqref="I9"/>
    </sheetView>
  </sheetViews>
  <sheetFormatPr defaultRowHeight="15" x14ac:dyDescent="0.25"/>
  <cols>
    <col min="1" max="1" width="6.5703125" bestFit="1" customWidth="1"/>
    <col min="2" max="2" width="18.7109375" bestFit="1" customWidth="1"/>
    <col min="3" max="3" width="11.5703125" bestFit="1" customWidth="1"/>
    <col min="4" max="4" width="12.7109375" bestFit="1" customWidth="1"/>
    <col min="5" max="5" width="21.7109375" bestFit="1" customWidth="1"/>
    <col min="6" max="6" width="7.7109375" bestFit="1" customWidth="1"/>
    <col min="7" max="7" width="9.140625" bestFit="1" customWidth="1"/>
    <col min="8" max="8" width="25.85546875" bestFit="1" customWidth="1"/>
    <col min="9" max="9" width="22.28515625" bestFit="1" customWidth="1"/>
  </cols>
  <sheetData>
    <row r="2" spans="1:9" s="1" customFormat="1" ht="28.5" x14ac:dyDescent="0.45">
      <c r="A2" s="1" t="s">
        <v>0</v>
      </c>
    </row>
    <row r="3" spans="1:9" s="2" customFormat="1" ht="9.75" customHeight="1" x14ac:dyDescent="0.25"/>
    <row r="5" spans="1:9" ht="18.75" x14ac:dyDescent="0.3">
      <c r="A5" s="15" t="s">
        <v>20</v>
      </c>
      <c r="B5" s="15"/>
      <c r="C5" s="14">
        <v>36000</v>
      </c>
      <c r="D5" s="14"/>
      <c r="E5" s="14"/>
      <c r="F5" s="14"/>
      <c r="G5" s="14"/>
    </row>
    <row r="6" spans="1:9" ht="18.75" x14ac:dyDescent="0.3">
      <c r="A6" s="15" t="s">
        <v>23</v>
      </c>
      <c r="B6" s="15"/>
      <c r="C6" s="13">
        <v>0.65</v>
      </c>
      <c r="D6" s="12" t="s">
        <v>24</v>
      </c>
      <c r="E6" s="10">
        <f>C5*C6</f>
        <v>23400</v>
      </c>
      <c r="F6" s="11"/>
      <c r="G6" s="11"/>
    </row>
    <row r="8" spans="1:9" ht="18.75" x14ac:dyDescent="0.3">
      <c r="A8" s="3" t="s">
        <v>1</v>
      </c>
      <c r="B8" s="4" t="s">
        <v>17</v>
      </c>
      <c r="C8" s="4" t="s">
        <v>18</v>
      </c>
      <c r="D8" s="4" t="s">
        <v>2</v>
      </c>
      <c r="E8" s="4" t="s">
        <v>3</v>
      </c>
      <c r="F8" s="4" t="s">
        <v>19</v>
      </c>
      <c r="G8" s="4" t="s">
        <v>4</v>
      </c>
      <c r="H8" s="4" t="s">
        <v>22</v>
      </c>
      <c r="I8" s="4" t="s">
        <v>21</v>
      </c>
    </row>
    <row r="9" spans="1:9" ht="18.75" x14ac:dyDescent="0.3">
      <c r="A9" s="5" t="s">
        <v>5</v>
      </c>
      <c r="B9" s="6">
        <v>8</v>
      </c>
      <c r="C9" s="6">
        <v>12000</v>
      </c>
      <c r="D9" s="7">
        <v>3000</v>
      </c>
      <c r="E9" s="7">
        <v>1650</v>
      </c>
      <c r="F9" s="9">
        <f>D9/C9*100</f>
        <v>25</v>
      </c>
      <c r="G9" s="9">
        <f>(D9-E9)/D9*100</f>
        <v>45</v>
      </c>
      <c r="H9" s="8">
        <f>SUM($D$9:D9)/(($C$5/12)*ROW(A1))</f>
        <v>1</v>
      </c>
      <c r="I9" s="8">
        <f>SUM($E$9:E9)/(($E$6/12)*ROW(B1))</f>
        <v>0.84615384615384615</v>
      </c>
    </row>
    <row r="10" spans="1:9" ht="18.75" x14ac:dyDescent="0.3">
      <c r="A10" s="5" t="s">
        <v>6</v>
      </c>
      <c r="B10" s="6">
        <v>6</v>
      </c>
      <c r="C10" s="6">
        <v>14000</v>
      </c>
      <c r="D10" s="7">
        <v>2802</v>
      </c>
      <c r="E10" s="7">
        <v>1260</v>
      </c>
      <c r="F10" s="9">
        <f t="shared" ref="F10:F20" si="0">D10/C10*100</f>
        <v>20.014285714285716</v>
      </c>
      <c r="G10" s="9">
        <f t="shared" ref="G10:G20" si="1">(D10-E10)/D10*100</f>
        <v>55.0321199143469</v>
      </c>
      <c r="H10" s="8">
        <f>SUM($D$9:D10)/(($C$5/12)*ROW(A2))</f>
        <v>0.96699999999999997</v>
      </c>
      <c r="I10" s="8">
        <f>SUM($E$9:E10)/(($E$6/12)*ROW(B2))</f>
        <v>0.74615384615384617</v>
      </c>
    </row>
    <row r="11" spans="1:9" ht="18.75" x14ac:dyDescent="0.3">
      <c r="A11" s="5" t="s">
        <v>7</v>
      </c>
      <c r="B11" s="6">
        <v>10</v>
      </c>
      <c r="C11" s="6">
        <v>10000</v>
      </c>
      <c r="D11" s="7">
        <v>3000</v>
      </c>
      <c r="E11" s="7">
        <v>1950</v>
      </c>
      <c r="F11" s="9">
        <f t="shared" si="0"/>
        <v>30</v>
      </c>
      <c r="G11" s="9">
        <f t="shared" si="1"/>
        <v>35</v>
      </c>
      <c r="H11" s="8">
        <f>SUM($D$9:D11)/(($C$5/12)*ROW(A3))</f>
        <v>0.97799999999999998</v>
      </c>
      <c r="I11" s="8">
        <f>SUM($E$9:E11)/(($E$6/12)*ROW(B3))</f>
        <v>0.83076923076923082</v>
      </c>
    </row>
    <row r="12" spans="1:9" ht="18.75" x14ac:dyDescent="0.3">
      <c r="A12" s="5" t="s">
        <v>8</v>
      </c>
      <c r="B12" s="6">
        <v>8</v>
      </c>
      <c r="C12" s="6">
        <v>12500</v>
      </c>
      <c r="D12" s="7">
        <v>3099</v>
      </c>
      <c r="E12" s="7">
        <v>1797</v>
      </c>
      <c r="F12" s="9">
        <f t="shared" si="0"/>
        <v>24.792000000000002</v>
      </c>
      <c r="G12" s="9">
        <f t="shared" si="1"/>
        <v>42.013552758954503</v>
      </c>
      <c r="H12" s="8">
        <f>SUM($D$9:D12)/(($C$5/12)*ROW(A4))</f>
        <v>0.99175000000000002</v>
      </c>
      <c r="I12" s="8">
        <f>SUM($E$9:E12)/(($E$6/12)*ROW(B4))</f>
        <v>0.85346153846153849</v>
      </c>
    </row>
    <row r="13" spans="1:9" ht="18.75" x14ac:dyDescent="0.3">
      <c r="A13" s="5" t="s">
        <v>9</v>
      </c>
      <c r="B13" s="6">
        <v>10</v>
      </c>
      <c r="C13" s="6">
        <v>9800</v>
      </c>
      <c r="D13" s="7">
        <v>3150</v>
      </c>
      <c r="E13" s="7">
        <v>2080</v>
      </c>
      <c r="F13" s="9">
        <f t="shared" si="0"/>
        <v>32.142857142857146</v>
      </c>
      <c r="G13" s="9">
        <f t="shared" si="1"/>
        <v>33.968253968253968</v>
      </c>
      <c r="H13" s="8">
        <f>SUM($D$9:D13)/(($C$5/12)*ROW(A5))</f>
        <v>1.0034000000000001</v>
      </c>
      <c r="I13" s="8">
        <f>SUM($E$9:E13)/(($E$6/12)*ROW(B5))</f>
        <v>0.89610256410256406</v>
      </c>
    </row>
    <row r="14" spans="1:9" ht="18.75" x14ac:dyDescent="0.3">
      <c r="A14" s="5" t="s">
        <v>10</v>
      </c>
      <c r="B14" s="6">
        <v>15</v>
      </c>
      <c r="C14" s="6">
        <v>6200</v>
      </c>
      <c r="D14" s="7">
        <v>2170</v>
      </c>
      <c r="E14" s="7">
        <v>1562</v>
      </c>
      <c r="F14" s="9">
        <f t="shared" si="0"/>
        <v>35</v>
      </c>
      <c r="G14" s="9">
        <f t="shared" si="1"/>
        <v>28.018433179723502</v>
      </c>
      <c r="H14" s="8">
        <f>SUM($D$9:D14)/(($C$5/12)*ROW(A7))</f>
        <v>0.82004761904761903</v>
      </c>
      <c r="I14" s="8">
        <f>SUM($E$9:E14)/(($E$6/12)*ROW(B6))</f>
        <v>0.88025641025641022</v>
      </c>
    </row>
    <row r="15" spans="1:9" ht="18.75" x14ac:dyDescent="0.3">
      <c r="A15" s="5" t="s">
        <v>11</v>
      </c>
      <c r="B15" s="6">
        <v>9</v>
      </c>
      <c r="C15" s="6">
        <v>11500</v>
      </c>
      <c r="D15" s="7">
        <v>3220</v>
      </c>
      <c r="E15" s="7">
        <v>2000</v>
      </c>
      <c r="F15" s="9">
        <f t="shared" si="0"/>
        <v>28.000000000000004</v>
      </c>
      <c r="G15" s="9">
        <f t="shared" si="1"/>
        <v>37.888198757763973</v>
      </c>
      <c r="H15" s="8">
        <f>SUM($D$9:D15)/(($C$5/12)*ROW(A8))</f>
        <v>0.85170833333333329</v>
      </c>
      <c r="I15" s="8">
        <f>SUM($E$9:E15)/(($E$6/12)*ROW(B7))</f>
        <v>0.90102564102564098</v>
      </c>
    </row>
    <row r="16" spans="1:9" ht="18.75" x14ac:dyDescent="0.3">
      <c r="A16" s="5" t="s">
        <v>12</v>
      </c>
      <c r="B16" s="6">
        <v>8</v>
      </c>
      <c r="C16" s="6">
        <v>11850</v>
      </c>
      <c r="D16" s="7">
        <v>3200</v>
      </c>
      <c r="E16" s="7">
        <v>1930</v>
      </c>
      <c r="F16" s="9">
        <f t="shared" si="0"/>
        <v>27.004219409282697</v>
      </c>
      <c r="G16" s="9">
        <f t="shared" si="1"/>
        <v>39.6875</v>
      </c>
      <c r="H16" s="8">
        <f>SUM($D$9:D16)/(($C$5/12)*ROW(A9))</f>
        <v>0.87559259259259259</v>
      </c>
      <c r="I16" s="8">
        <f>SUM($E$9:E16)/(($E$6/12)*ROW(B8))</f>
        <v>0.91211538461538466</v>
      </c>
    </row>
    <row r="17" spans="1:9" ht="18.75" x14ac:dyDescent="0.3">
      <c r="A17" s="5" t="s">
        <v>13</v>
      </c>
      <c r="B17" s="6">
        <v>5</v>
      </c>
      <c r="C17" s="6">
        <v>16750</v>
      </c>
      <c r="D17" s="7">
        <v>3266</v>
      </c>
      <c r="E17" s="7">
        <v>1560</v>
      </c>
      <c r="F17" s="9">
        <f t="shared" si="0"/>
        <v>19.498507462686568</v>
      </c>
      <c r="G17" s="9">
        <f t="shared" si="1"/>
        <v>52.235150030618492</v>
      </c>
      <c r="H17" s="8">
        <f>SUM($D$9:D17)/(($C$5/12)*ROW(A10))</f>
        <v>0.89690000000000003</v>
      </c>
      <c r="I17" s="8">
        <f>SUM($E$9:E17)/(($E$6/12)*ROW(B9))</f>
        <v>0.8996581196581197</v>
      </c>
    </row>
    <row r="18" spans="1:9" ht="18.75" x14ac:dyDescent="0.3">
      <c r="A18" s="5" t="s">
        <v>14</v>
      </c>
      <c r="B18" s="6">
        <v>7</v>
      </c>
      <c r="C18" s="6">
        <v>13100</v>
      </c>
      <c r="D18" s="7">
        <v>3015</v>
      </c>
      <c r="E18" s="7">
        <v>1306</v>
      </c>
      <c r="F18" s="9">
        <f t="shared" si="0"/>
        <v>23.015267175572518</v>
      </c>
      <c r="G18" s="9">
        <f t="shared" si="1"/>
        <v>56.683250414593701</v>
      </c>
      <c r="H18" s="8">
        <f>SUM($D$9:D18)/(($C$5/12)*ROW(A11))</f>
        <v>0.90672727272727272</v>
      </c>
      <c r="I18" s="8">
        <f>SUM($E$9:E18)/(($E$6/12)*ROW(B10))</f>
        <v>0.87666666666666671</v>
      </c>
    </row>
    <row r="19" spans="1:9" ht="18.75" x14ac:dyDescent="0.3">
      <c r="A19" s="5" t="s">
        <v>15</v>
      </c>
      <c r="B19" s="6">
        <v>9</v>
      </c>
      <c r="C19" s="6">
        <v>11600</v>
      </c>
      <c r="D19" s="7">
        <v>3306</v>
      </c>
      <c r="E19" s="7">
        <v>2115</v>
      </c>
      <c r="F19" s="9">
        <f t="shared" si="0"/>
        <v>28.499999999999996</v>
      </c>
      <c r="G19" s="9">
        <f t="shared" si="1"/>
        <v>36.025408348457347</v>
      </c>
      <c r="H19" s="8">
        <f>SUM($D$9:D19)/(($C$5/12)*ROW(A12))</f>
        <v>0.92300000000000004</v>
      </c>
      <c r="I19" s="8">
        <f>SUM($E$9:E19)/(($E$6/12)*ROW(B11))</f>
        <v>0.8955710955710956</v>
      </c>
    </row>
    <row r="20" spans="1:9" ht="18.75" x14ac:dyDescent="0.3">
      <c r="A20" s="5" t="s">
        <v>16</v>
      </c>
      <c r="B20" s="6">
        <v>11</v>
      </c>
      <c r="C20" s="6">
        <v>9200</v>
      </c>
      <c r="D20" s="7">
        <v>2990</v>
      </c>
      <c r="E20" s="7">
        <v>2152</v>
      </c>
      <c r="F20" s="9">
        <f t="shared" si="0"/>
        <v>32.5</v>
      </c>
      <c r="G20" s="9">
        <f t="shared" si="1"/>
        <v>28.026755852842811</v>
      </c>
      <c r="H20" s="8">
        <f>SUM($D$9:D20)/(($C$5/12)*ROW(A13))</f>
        <v>0.92866666666666664</v>
      </c>
      <c r="I20" s="8">
        <f>SUM($E$9:E20)/(($E$6/12)*ROW(B12))</f>
        <v>0.9129059829059829</v>
      </c>
    </row>
  </sheetData>
  <mergeCells count="3">
    <mergeCell ref="C5:G5"/>
    <mergeCell ref="A5:B5"/>
    <mergeCell ref="A6:B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David</dc:creator>
  <cp:lastModifiedBy>Windows</cp:lastModifiedBy>
  <dcterms:created xsi:type="dcterms:W3CDTF">2023-07-17T12:28:07Z</dcterms:created>
  <dcterms:modified xsi:type="dcterms:W3CDTF">2023-07-18T14:32:38Z</dcterms:modified>
</cp:coreProperties>
</file>