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ddmpt_nchs\01data\"/>
    </mc:Choice>
  </mc:AlternateContent>
  <xr:revisionPtr revIDLastSave="0" documentId="13_ncr:1_{08FC5390-0568-499F-86FF-7534D0D855F4}" xr6:coauthVersionLast="36" xr6:coauthVersionMax="36" xr10:uidLastSave="{00000000-0000-0000-0000-000000000000}"/>
  <bookViews>
    <workbookView xWindow="1065" yWindow="0" windowWidth="5640" windowHeight="17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<sst xmlns="http://schemas.openxmlformats.org/spreadsheetml/2006/main" count="69" uniqueCount="69">
  <si>
    <t>Idaho</t>
  </si>
  <si>
    <t>South Dakota</t>
  </si>
  <si>
    <t>Missouri</t>
  </si>
  <si>
    <t>Kentucky</t>
  </si>
  <si>
    <t>Tennessee</t>
  </si>
  <si>
    <t>Alabama</t>
  </si>
  <si>
    <t>Texas</t>
  </si>
  <si>
    <t>Oklahoma</t>
  </si>
  <si>
    <t>Arkansas</t>
  </si>
  <si>
    <t>Lousiana</t>
  </si>
  <si>
    <t>Mississippi</t>
  </si>
  <si>
    <t>West Virginia</t>
  </si>
  <si>
    <t>States</t>
  </si>
  <si>
    <t>Ban in effect</t>
  </si>
  <si>
    <t>Dan's notes</t>
  </si>
  <si>
    <t>North Dakota</t>
  </si>
  <si>
    <t>Utah</t>
  </si>
  <si>
    <t>Ban effective date</t>
  </si>
  <si>
    <t>Trigger (or pre-dobbs law that takes effect with dobbs)</t>
  </si>
  <si>
    <t>Abortion Access expanded</t>
  </si>
  <si>
    <t>California</t>
  </si>
  <si>
    <t>Hawaii</t>
  </si>
  <si>
    <t>Oregon</t>
  </si>
  <si>
    <t>Washington</t>
  </si>
  <si>
    <t>Minnesota</t>
  </si>
  <si>
    <t>Illinois</t>
  </si>
  <si>
    <t>New York</t>
  </si>
  <si>
    <t>New Jersey</t>
  </si>
  <si>
    <t>Vermont</t>
  </si>
  <si>
    <t>Connecticut</t>
  </si>
  <si>
    <t>Rhode Island</t>
  </si>
  <si>
    <t>Abortion Access Protected</t>
  </si>
  <si>
    <t>Nevada</t>
  </si>
  <si>
    <t>Montana</t>
  </si>
  <si>
    <t>Colorado</t>
  </si>
  <si>
    <t>Kansas</t>
  </si>
  <si>
    <t>Michigan</t>
  </si>
  <si>
    <t>Maryland</t>
  </si>
  <si>
    <t>Delaware</t>
  </si>
  <si>
    <t>Massachusets</t>
  </si>
  <si>
    <t>Maine</t>
  </si>
  <si>
    <t>Not Protected but no change</t>
  </si>
  <si>
    <t>New Mexico</t>
  </si>
  <si>
    <t>Virginia</t>
  </si>
  <si>
    <t>New Hampshire</t>
  </si>
  <si>
    <t>Wyoming</t>
  </si>
  <si>
    <t>Enjoined bans</t>
  </si>
  <si>
    <t>Enjoinment date</t>
  </si>
  <si>
    <t>Enjoinment reversal date</t>
  </si>
  <si>
    <t>Legislature Hostile to abortion</t>
  </si>
  <si>
    <t>Nebraska</t>
  </si>
  <si>
    <t>Iowa</t>
  </si>
  <si>
    <t>Wisconsin</t>
  </si>
  <si>
    <t>Indiana</t>
  </si>
  <si>
    <t>Ohio</t>
  </si>
  <si>
    <t>Change in Gestational Age ban</t>
  </si>
  <si>
    <t>Arizona</t>
  </si>
  <si>
    <t>North Carolina</t>
  </si>
  <si>
    <t>Pennsylvania</t>
  </si>
  <si>
    <t>Alaska</t>
  </si>
  <si>
    <t>Florida</t>
  </si>
  <si>
    <t>Pre-Dobbs GA changes effective date</t>
  </si>
  <si>
    <t>Pre-Dobbs GA change limit</t>
  </si>
  <si>
    <t>South Carolina</t>
  </si>
  <si>
    <t>State_fips</t>
  </si>
  <si>
    <t>DC</t>
  </si>
  <si>
    <t>Georgia</t>
  </si>
  <si>
    <t>keep</t>
  </si>
  <si>
    <t>post-dobbs GA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</si>
</sst>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A34" workbookViewId="0">
      <selection activeCell="K48" sqref="K48"/>
    </sheetView>
  </sheetViews>
  <sheetFormatPr defaultRowHeight="15" x14ac:dyDescent="0.25"/>
  <cols>
    <col min="12" max="17" width="13" customWidth="1"/>
  </cols>
  <sheetData>
    <row r="1" spans="1:18" x14ac:dyDescent="0.25">
      <c r="A1" t="s">
        <v>12</v>
      </c>
      <c r="B1" t="s">
        <v>64</v>
      </c>
      <c r="C1" t="s">
        <v>18</v>
      </c>
      <c r="D1" t="s">
        <v>13</v>
      </c>
      <c r="E1" t="s">
        <v>19</v>
      </c>
      <c r="F1" t="s">
        <v>31</v>
      </c>
      <c r="G1" t="s">
        <v>41</v>
      </c>
      <c r="H1" t="s">
        <v>46</v>
      </c>
      <c r="I1" t="s">
        <v>49</v>
      </c>
      <c r="J1" t="s">
        <v>55</v>
      </c>
      <c r="K1" t="s">
        <v>67</v>
      </c>
      <c r="L1" t="s">
        <v>17</v>
      </c>
      <c r="M1" t="s">
        <v>47</v>
      </c>
      <c r="N1" t="s">
        <v>48</v>
      </c>
      <c r="O1" t="s">
        <v>61</v>
      </c>
      <c r="P1" t="s">
        <v>68</v>
      </c>
      <c r="Q1" t="s">
        <v>62</v>
      </c>
      <c r="R1" t="s">
        <v>14</v>
      </c>
    </row>
    <row r="2" spans="1:18" x14ac:dyDescent="0.25">
      <c r="A2" t="s">
        <v>5</v>
      </c>
      <c r="B2" t="str">
        <f>"01"</f>
        <v>01</v>
      </c>
      <c r="C2">
        <v>1</v>
      </c>
      <c r="D2">
        <v>1</v>
      </c>
      <c r="E2">
        <v>0</v>
      </c>
      <c r="K2">
        <v>1</v>
      </c>
      <c r="L2" s="1">
        <v>44736</v>
      </c>
    </row>
    <row r="3" spans="1:18" x14ac:dyDescent="0.25">
      <c r="A3" t="s">
        <v>59</v>
      </c>
      <c r="B3" t="str">
        <f>"02"</f>
        <v>02</v>
      </c>
      <c r="F3">
        <v>1</v>
      </c>
      <c r="K3">
        <v>2</v>
      </c>
    </row>
    <row r="4" spans="1:18" x14ac:dyDescent="0.25">
      <c r="A4" t="s">
        <v>56</v>
      </c>
      <c r="B4" t="str">
        <f>"04"</f>
        <v>04</v>
      </c>
      <c r="H4">
        <v>1</v>
      </c>
      <c r="I4">
        <v>1</v>
      </c>
      <c r="J4">
        <v>1</v>
      </c>
      <c r="K4">
        <v>0</v>
      </c>
      <c r="P4" s="3">
        <v>44828</v>
      </c>
    </row>
    <row r="5" spans="1:18" x14ac:dyDescent="0.25">
      <c r="A5" t="s">
        <v>8</v>
      </c>
      <c r="B5" t="str">
        <f>"05"</f>
        <v>05</v>
      </c>
      <c r="C5">
        <v>1</v>
      </c>
      <c r="D5">
        <v>1</v>
      </c>
      <c r="E5">
        <v>0</v>
      </c>
      <c r="K5">
        <v>1</v>
      </c>
      <c r="L5" s="1">
        <v>44736</v>
      </c>
    </row>
    <row r="6" spans="1:18" x14ac:dyDescent="0.25">
      <c r="A6" t="s">
        <v>20</v>
      </c>
      <c r="B6" t="str">
        <f>"06"</f>
        <v>06</v>
      </c>
      <c r="C6">
        <v>0</v>
      </c>
      <c r="D6">
        <v>0</v>
      </c>
      <c r="E6">
        <v>1</v>
      </c>
      <c r="K6">
        <v>2</v>
      </c>
    </row>
    <row r="7" spans="1:18" x14ac:dyDescent="0.25">
      <c r="A7" t="s">
        <v>34</v>
      </c>
      <c r="B7" t="str">
        <f>"08"</f>
        <v>08</v>
      </c>
      <c r="F7">
        <v>1</v>
      </c>
      <c r="K7">
        <v>2</v>
      </c>
    </row>
    <row r="8" spans="1:18" x14ac:dyDescent="0.25">
      <c r="A8" t="s">
        <v>29</v>
      </c>
      <c r="B8" t="str">
        <f>"09"</f>
        <v>09</v>
      </c>
      <c r="E8">
        <v>1</v>
      </c>
      <c r="K8">
        <v>2</v>
      </c>
    </row>
    <row r="9" spans="1:18" x14ac:dyDescent="0.25">
      <c r="A9" t="s">
        <v>38</v>
      </c>
      <c r="B9" t="str">
        <f>"10"</f>
        <v>10</v>
      </c>
      <c r="F9">
        <v>1</v>
      </c>
      <c r="K9">
        <v>2</v>
      </c>
    </row>
    <row r="10" spans="1:18" x14ac:dyDescent="0.25">
      <c r="A10" t="s">
        <v>65</v>
      </c>
      <c r="B10" t="str">
        <f>"11"</f>
        <v>11</v>
      </c>
      <c r="F10">
        <v>1</v>
      </c>
      <c r="K10">
        <v>2</v>
      </c>
    </row>
    <row r="11" spans="1:18" x14ac:dyDescent="0.25">
      <c r="A11" t="s">
        <v>60</v>
      </c>
      <c r="B11" t="str">
        <f>"12"</f>
        <v>12</v>
      </c>
      <c r="I11">
        <v>1</v>
      </c>
      <c r="J11">
        <v>1</v>
      </c>
      <c r="K11">
        <v>0</v>
      </c>
      <c r="P11" s="1">
        <v>44743</v>
      </c>
    </row>
    <row r="12" spans="1:18" x14ac:dyDescent="0.25">
      <c r="A12" t="s">
        <v>66</v>
      </c>
      <c r="B12" t="str">
        <f>"13"</f>
        <v>13</v>
      </c>
      <c r="I12">
        <v>1</v>
      </c>
      <c r="J12">
        <v>1</v>
      </c>
      <c r="K12">
        <v>0</v>
      </c>
      <c r="P12" s="1">
        <v>44743</v>
      </c>
    </row>
    <row r="13" spans="1:18" x14ac:dyDescent="0.25">
      <c r="A13" t="s">
        <v>21</v>
      </c>
      <c r="B13" t="str">
        <f>"15"</f>
        <v>15</v>
      </c>
      <c r="E13">
        <v>1</v>
      </c>
      <c r="K13">
        <v>2</v>
      </c>
    </row>
    <row r="14" spans="1:18" x14ac:dyDescent="0.25">
      <c r="A14" t="s">
        <v>0</v>
      </c>
      <c r="B14" t="str">
        <f>"16"</f>
        <v>16</v>
      </c>
      <c r="C14">
        <v>1</v>
      </c>
      <c r="D14">
        <v>1</v>
      </c>
      <c r="E14">
        <v>0</v>
      </c>
      <c r="K14">
        <v>1</v>
      </c>
      <c r="L14" s="1">
        <v>44798</v>
      </c>
      <c r="M14" s="1"/>
      <c r="N14" s="1"/>
      <c r="O14" s="1">
        <v>44673</v>
      </c>
      <c r="P14" s="1"/>
      <c r="Q14" s="2">
        <v>6</v>
      </c>
    </row>
    <row r="15" spans="1:18" x14ac:dyDescent="0.25">
      <c r="A15" t="s">
        <v>25</v>
      </c>
      <c r="B15" t="str">
        <f>"17"</f>
        <v>17</v>
      </c>
      <c r="E15">
        <v>1</v>
      </c>
      <c r="K15">
        <v>2</v>
      </c>
    </row>
    <row r="16" spans="1:18" x14ac:dyDescent="0.25">
      <c r="A16" t="s">
        <v>53</v>
      </c>
      <c r="B16" t="str">
        <f>"18"</f>
        <v>18</v>
      </c>
      <c r="H16">
        <v>1</v>
      </c>
      <c r="I16">
        <v>1</v>
      </c>
      <c r="K16">
        <v>3</v>
      </c>
    </row>
    <row r="17" spans="1:17" x14ac:dyDescent="0.25">
      <c r="A17" t="s">
        <v>51</v>
      </c>
      <c r="B17" t="str">
        <f>"19"</f>
        <v>19</v>
      </c>
      <c r="I17">
        <v>1</v>
      </c>
      <c r="K17">
        <v>3</v>
      </c>
    </row>
    <row r="18" spans="1:17" x14ac:dyDescent="0.25">
      <c r="A18" t="s">
        <v>35</v>
      </c>
      <c r="B18" t="str">
        <f>"20"</f>
        <v>20</v>
      </c>
      <c r="F18">
        <v>1</v>
      </c>
      <c r="K18">
        <v>2</v>
      </c>
    </row>
    <row r="19" spans="1:17" x14ac:dyDescent="0.25">
      <c r="A19" t="s">
        <v>3</v>
      </c>
      <c r="B19" t="str">
        <f>"21"</f>
        <v>21</v>
      </c>
      <c r="C19">
        <v>1</v>
      </c>
      <c r="D19">
        <v>1</v>
      </c>
      <c r="E19">
        <v>0</v>
      </c>
      <c r="K19">
        <v>1</v>
      </c>
      <c r="L19" s="1">
        <v>44736</v>
      </c>
      <c r="M19" s="1">
        <v>44742</v>
      </c>
      <c r="N19" s="1">
        <v>44774</v>
      </c>
      <c r="O19" s="1"/>
      <c r="P19" s="1"/>
      <c r="Q19" s="1"/>
    </row>
    <row r="20" spans="1:17" x14ac:dyDescent="0.25">
      <c r="A20" t="s">
        <v>9</v>
      </c>
      <c r="B20" t="str">
        <f>"22"</f>
        <v>22</v>
      </c>
      <c r="C20">
        <v>1</v>
      </c>
      <c r="D20">
        <v>1</v>
      </c>
      <c r="E20">
        <v>0</v>
      </c>
      <c r="K20">
        <v>1</v>
      </c>
      <c r="L20" s="1">
        <v>44736</v>
      </c>
    </row>
    <row r="21" spans="1:17" x14ac:dyDescent="0.25">
      <c r="A21" t="s">
        <v>40</v>
      </c>
      <c r="B21" t="str">
        <f>"23"</f>
        <v>23</v>
      </c>
      <c r="F21">
        <v>1</v>
      </c>
      <c r="K21">
        <v>2</v>
      </c>
    </row>
    <row r="22" spans="1:17" x14ac:dyDescent="0.25">
      <c r="A22" t="s">
        <v>37</v>
      </c>
      <c r="B22" t="str">
        <f>"24"</f>
        <v>24</v>
      </c>
      <c r="F22">
        <v>1</v>
      </c>
      <c r="K22">
        <v>2</v>
      </c>
    </row>
    <row r="23" spans="1:17" x14ac:dyDescent="0.25">
      <c r="A23" t="s">
        <v>39</v>
      </c>
      <c r="B23" t="str">
        <f>"25"</f>
        <v>25</v>
      </c>
      <c r="F23">
        <v>1</v>
      </c>
      <c r="K23">
        <v>2</v>
      </c>
    </row>
    <row r="24" spans="1:17" x14ac:dyDescent="0.25">
      <c r="A24" t="s">
        <v>36</v>
      </c>
      <c r="B24" t="str">
        <f>"26"</f>
        <v>26</v>
      </c>
      <c r="F24">
        <v>1</v>
      </c>
      <c r="K24">
        <v>2</v>
      </c>
    </row>
    <row r="25" spans="1:17" x14ac:dyDescent="0.25">
      <c r="A25" t="s">
        <v>24</v>
      </c>
      <c r="B25" t="str">
        <f>"27"</f>
        <v>27</v>
      </c>
      <c r="E25">
        <v>1</v>
      </c>
      <c r="K25">
        <v>2</v>
      </c>
    </row>
    <row r="26" spans="1:17" x14ac:dyDescent="0.25">
      <c r="A26" t="s">
        <v>10</v>
      </c>
      <c r="B26" t="str">
        <f>"28"</f>
        <v>28</v>
      </c>
      <c r="C26">
        <v>1</v>
      </c>
      <c r="D26">
        <v>1</v>
      </c>
      <c r="E26">
        <v>0</v>
      </c>
      <c r="K26">
        <v>1</v>
      </c>
      <c r="L26" s="1">
        <v>44749</v>
      </c>
    </row>
    <row r="27" spans="1:17" x14ac:dyDescent="0.25">
      <c r="A27" t="s">
        <v>2</v>
      </c>
      <c r="B27" t="str">
        <f>"29"</f>
        <v>29</v>
      </c>
      <c r="C27">
        <v>1</v>
      </c>
      <c r="D27">
        <v>1</v>
      </c>
      <c r="E27">
        <v>0</v>
      </c>
      <c r="K27">
        <v>1</v>
      </c>
      <c r="L27" s="1">
        <v>44736</v>
      </c>
      <c r="M27" s="1"/>
      <c r="N27" s="1"/>
      <c r="O27" s="1"/>
      <c r="P27" s="1"/>
      <c r="Q27" s="1"/>
    </row>
    <row r="28" spans="1:17" x14ac:dyDescent="0.25">
      <c r="A28" t="s">
        <v>33</v>
      </c>
      <c r="B28" t="str">
        <f>"30"</f>
        <v>30</v>
      </c>
      <c r="F28">
        <v>1</v>
      </c>
      <c r="K28">
        <v>2</v>
      </c>
    </row>
    <row r="29" spans="1:17" x14ac:dyDescent="0.25">
      <c r="A29" t="s">
        <v>50</v>
      </c>
      <c r="B29" t="str">
        <f>"31"</f>
        <v>31</v>
      </c>
      <c r="I29">
        <v>1</v>
      </c>
      <c r="J29">
        <v>1</v>
      </c>
      <c r="K29">
        <v>3</v>
      </c>
      <c r="P29" s="1">
        <v>45068</v>
      </c>
    </row>
    <row r="30" spans="1:17" x14ac:dyDescent="0.25">
      <c r="A30" t="s">
        <v>32</v>
      </c>
      <c r="B30" t="str">
        <f>"32"</f>
        <v>32</v>
      </c>
      <c r="F30">
        <v>1</v>
      </c>
      <c r="K30">
        <v>2</v>
      </c>
    </row>
    <row r="31" spans="1:17" x14ac:dyDescent="0.25">
      <c r="A31" t="s">
        <v>44</v>
      </c>
      <c r="B31" t="str">
        <f>"33"</f>
        <v>33</v>
      </c>
      <c r="G31">
        <v>1</v>
      </c>
      <c r="K31">
        <v>2</v>
      </c>
    </row>
    <row r="32" spans="1:17" x14ac:dyDescent="0.25">
      <c r="A32" t="s">
        <v>27</v>
      </c>
      <c r="B32" t="str">
        <f>"34"</f>
        <v>34</v>
      </c>
      <c r="E32">
        <v>1</v>
      </c>
      <c r="K32">
        <v>2</v>
      </c>
    </row>
    <row r="33" spans="1:17" x14ac:dyDescent="0.25">
      <c r="A33" t="s">
        <v>42</v>
      </c>
      <c r="B33" t="str">
        <f>"35"</f>
        <v>35</v>
      </c>
      <c r="G33">
        <v>1</v>
      </c>
      <c r="K33">
        <v>2</v>
      </c>
    </row>
    <row r="34" spans="1:17" x14ac:dyDescent="0.25">
      <c r="A34" t="s">
        <v>26</v>
      </c>
      <c r="B34" t="str">
        <f>"36"</f>
        <v>36</v>
      </c>
      <c r="E34">
        <v>1</v>
      </c>
      <c r="K34">
        <v>2</v>
      </c>
    </row>
    <row r="35" spans="1:17" x14ac:dyDescent="0.25">
      <c r="A35" t="s">
        <v>57</v>
      </c>
      <c r="B35" t="str">
        <f>"37"</f>
        <v>37</v>
      </c>
      <c r="I35">
        <v>1</v>
      </c>
      <c r="J35">
        <v>1</v>
      </c>
      <c r="K35">
        <v>3</v>
      </c>
      <c r="P35" s="1">
        <v>45108</v>
      </c>
    </row>
    <row r="36" spans="1:17" x14ac:dyDescent="0.25">
      <c r="A36" t="s">
        <v>15</v>
      </c>
      <c r="B36" t="str">
        <f>"38"</f>
        <v>38</v>
      </c>
      <c r="C36">
        <v>1</v>
      </c>
      <c r="D36">
        <v>0</v>
      </c>
      <c r="E36">
        <v>0</v>
      </c>
      <c r="K36">
        <v>0</v>
      </c>
      <c r="L36" s="1">
        <v>45040</v>
      </c>
    </row>
    <row r="37" spans="1:17" x14ac:dyDescent="0.25">
      <c r="A37" t="s">
        <v>54</v>
      </c>
      <c r="B37" t="str">
        <f>"39"</f>
        <v>39</v>
      </c>
      <c r="I37">
        <v>1</v>
      </c>
      <c r="K37">
        <v>3</v>
      </c>
    </row>
    <row r="38" spans="1:17" x14ac:dyDescent="0.25">
      <c r="A38" t="s">
        <v>7</v>
      </c>
      <c r="B38" t="str">
        <f>"40"</f>
        <v>40</v>
      </c>
      <c r="C38">
        <v>1</v>
      </c>
      <c r="D38">
        <v>1</v>
      </c>
      <c r="E38">
        <v>0</v>
      </c>
      <c r="K38">
        <v>1</v>
      </c>
      <c r="L38" s="1">
        <v>44736</v>
      </c>
      <c r="O38" s="3">
        <v>44684</v>
      </c>
      <c r="P38" s="3"/>
      <c r="Q38">
        <v>6</v>
      </c>
    </row>
    <row r="39" spans="1:17" x14ac:dyDescent="0.25">
      <c r="A39" t="s">
        <v>22</v>
      </c>
      <c r="B39" t="str">
        <f>"41"</f>
        <v>41</v>
      </c>
      <c r="E39">
        <v>1</v>
      </c>
      <c r="K39">
        <v>2</v>
      </c>
    </row>
    <row r="40" spans="1:17" x14ac:dyDescent="0.25">
      <c r="A40" t="s">
        <v>58</v>
      </c>
      <c r="B40" t="str">
        <f>"42"</f>
        <v>42</v>
      </c>
      <c r="I40">
        <v>1</v>
      </c>
      <c r="K40">
        <v>3</v>
      </c>
    </row>
    <row r="41" spans="1:17" x14ac:dyDescent="0.25">
      <c r="A41" t="s">
        <v>30</v>
      </c>
      <c r="B41" t="str">
        <f>"44"</f>
        <v>44</v>
      </c>
      <c r="F41">
        <v>1</v>
      </c>
      <c r="K41">
        <v>2</v>
      </c>
    </row>
    <row r="42" spans="1:17" x14ac:dyDescent="0.25">
      <c r="A42" t="s">
        <v>63</v>
      </c>
      <c r="B42" t="str">
        <f>"45"</f>
        <v>45</v>
      </c>
      <c r="I42">
        <v>1</v>
      </c>
      <c r="J42">
        <v>1</v>
      </c>
      <c r="K42">
        <v>3</v>
      </c>
      <c r="P42" s="1">
        <v>45161</v>
      </c>
    </row>
    <row r="43" spans="1:17" x14ac:dyDescent="0.25">
      <c r="A43" t="s">
        <v>1</v>
      </c>
      <c r="B43" t="str">
        <f>"46"</f>
        <v>46</v>
      </c>
      <c r="C43">
        <v>1</v>
      </c>
      <c r="D43">
        <v>1</v>
      </c>
      <c r="E43">
        <v>0</v>
      </c>
      <c r="K43">
        <v>1</v>
      </c>
      <c r="L43" s="1">
        <v>44736</v>
      </c>
      <c r="M43" s="1"/>
      <c r="N43" s="1"/>
      <c r="O43" s="1"/>
      <c r="P43" s="1"/>
      <c r="Q43" s="1"/>
    </row>
    <row r="44" spans="1:17" x14ac:dyDescent="0.25">
      <c r="A44" t="s">
        <v>4</v>
      </c>
      <c r="B44" t="str">
        <f>"47"</f>
        <v>47</v>
      </c>
      <c r="C44">
        <v>1</v>
      </c>
      <c r="D44">
        <v>1</v>
      </c>
      <c r="E44">
        <v>0</v>
      </c>
      <c r="K44">
        <v>1</v>
      </c>
      <c r="L44" s="1">
        <v>44798</v>
      </c>
    </row>
    <row r="45" spans="1:17" x14ac:dyDescent="0.25">
      <c r="A45" t="s">
        <v>6</v>
      </c>
      <c r="B45" t="str">
        <f>"48"</f>
        <v>48</v>
      </c>
      <c r="C45">
        <v>1</v>
      </c>
      <c r="D45">
        <v>1</v>
      </c>
      <c r="E45">
        <v>0</v>
      </c>
      <c r="K45">
        <v>1</v>
      </c>
      <c r="L45" s="1">
        <v>44798</v>
      </c>
      <c r="O45" s="1">
        <v>44440</v>
      </c>
      <c r="P45" s="1"/>
      <c r="Q45">
        <v>6</v>
      </c>
    </row>
    <row r="46" spans="1:17" x14ac:dyDescent="0.25">
      <c r="A46" t="s">
        <v>16</v>
      </c>
      <c r="B46" t="str">
        <f>"49"</f>
        <v>49</v>
      </c>
      <c r="C46">
        <v>1</v>
      </c>
      <c r="D46">
        <v>0</v>
      </c>
      <c r="E46">
        <v>0</v>
      </c>
      <c r="H46">
        <v>1</v>
      </c>
      <c r="J46">
        <v>1</v>
      </c>
      <c r="K46">
        <v>0</v>
      </c>
    </row>
    <row r="47" spans="1:17" x14ac:dyDescent="0.25">
      <c r="A47" t="s">
        <v>28</v>
      </c>
      <c r="B47" t="str">
        <f>"50"</f>
        <v>50</v>
      </c>
      <c r="E47">
        <v>1</v>
      </c>
      <c r="K47">
        <v>2</v>
      </c>
    </row>
    <row r="48" spans="1:17" x14ac:dyDescent="0.25">
      <c r="A48" t="s">
        <v>43</v>
      </c>
      <c r="B48" t="str">
        <f>"51"</f>
        <v>51</v>
      </c>
      <c r="G48">
        <v>1</v>
      </c>
      <c r="K48">
        <v>2</v>
      </c>
    </row>
    <row r="49" spans="1:12" x14ac:dyDescent="0.25">
      <c r="A49" t="s">
        <v>23</v>
      </c>
      <c r="B49" t="str">
        <f>"53"</f>
        <v>53</v>
      </c>
      <c r="E49">
        <v>1</v>
      </c>
      <c r="K49">
        <v>2</v>
      </c>
    </row>
    <row r="50" spans="1:12" x14ac:dyDescent="0.25">
      <c r="A50" t="s">
        <v>11</v>
      </c>
      <c r="B50" t="str">
        <f>"54"</f>
        <v>54</v>
      </c>
      <c r="C50">
        <v>1</v>
      </c>
      <c r="D50">
        <v>1</v>
      </c>
      <c r="E50">
        <v>0</v>
      </c>
      <c r="K50">
        <v>1</v>
      </c>
      <c r="L50" s="1">
        <v>44817</v>
      </c>
    </row>
    <row r="51" spans="1:12" x14ac:dyDescent="0.25">
      <c r="A51" t="s">
        <v>52</v>
      </c>
      <c r="B51" t="str">
        <f>"55"</f>
        <v>55</v>
      </c>
      <c r="C51">
        <v>1</v>
      </c>
      <c r="D51">
        <v>1</v>
      </c>
      <c r="H51">
        <v>1</v>
      </c>
      <c r="I51">
        <v>1</v>
      </c>
      <c r="K51">
        <v>1</v>
      </c>
    </row>
    <row r="52" spans="1:12" x14ac:dyDescent="0.25">
      <c r="A52" t="s">
        <v>45</v>
      </c>
      <c r="B52" t="str">
        <f>"56"</f>
        <v>56</v>
      </c>
      <c r="C52">
        <v>1</v>
      </c>
      <c r="D52">
        <v>0</v>
      </c>
      <c r="E52">
        <v>0</v>
      </c>
      <c r="H52">
        <v>1</v>
      </c>
      <c r="K52">
        <v>3</v>
      </c>
    </row>
  </sheetData>
  <sortState ref="A2:Q51">
    <sortCondition ref="A2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Dench, Daniel</cp:lastModifiedBy>
  <dcterms:created xsi:type="dcterms:W3CDTF">2023-01-16T13:50:38Z</dcterms:created>
  <dcterms:modified xsi:type="dcterms:W3CDTF">2023-09-09T17:58:03Z</dcterms:modified>
</cp:coreProperties>
</file>