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Boot Camp\Week 1\Homework\"/>
    </mc:Choice>
  </mc:AlternateContent>
  <xr:revisionPtr revIDLastSave="0" documentId="13_ncr:1_{6A9B0F42-F52F-4CC3-8779-FD0D61E575DE}" xr6:coauthVersionLast="47" xr6:coauthVersionMax="47" xr10:uidLastSave="{00000000-0000-0000-0000-000000000000}"/>
  <bookViews>
    <workbookView xWindow="2130" yWindow="1800" windowWidth="21960" windowHeight="13830" firstSheet="1" activeTab="4" xr2:uid="{00000000-000D-0000-FFFF-FFFF00000000}"/>
  </bookViews>
  <sheets>
    <sheet name="Crowdfunding" sheetId="1" r:id="rId1"/>
    <sheet name="parent category" sheetId="2" r:id="rId2"/>
    <sheet name="sub category" sheetId="3" r:id="rId3"/>
    <sheet name="date created" sheetId="14" r:id="rId4"/>
    <sheet name="outcome" sheetId="17" r:id="rId5"/>
    <sheet name="statistical analysis" sheetId="18" r:id="rId6"/>
  </sheets>
  <definedNames>
    <definedName name="_xlnm._FilterDatabase" localSheetId="0" hidden="1">Crowdfunding!$G$1:$G$1001</definedName>
    <definedName name="Goal">Crowdfunding!$D:$D</definedName>
    <definedName name="goal1">Crowdfunding!$D$2:$D$1048576</definedName>
    <definedName name="outcome">Crowdfunding!$G:$G</definedName>
    <definedName name="outocme1">Crowdfunding!$G$2:$G$1048576</definedName>
  </definedNames>
  <calcPr calcId="191029"/>
  <pivotCaches>
    <pivotCache cacheId="17" r:id="rId7"/>
    <pivotCache cacheId="2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8" l="1"/>
  <c r="K8" i="18"/>
  <c r="K7" i="18"/>
  <c r="K6" i="18"/>
  <c r="K5" i="18"/>
  <c r="K4" i="18"/>
  <c r="E8" i="18"/>
  <c r="E7" i="18"/>
  <c r="E6" i="18"/>
  <c r="E5" i="18"/>
  <c r="E4" i="18"/>
  <c r="E3" i="18"/>
  <c r="F14" i="17"/>
  <c r="F5" i="17"/>
  <c r="F6" i="17"/>
  <c r="F7" i="17"/>
  <c r="F8" i="17"/>
  <c r="F9" i="17"/>
  <c r="F10" i="17"/>
  <c r="F11" i="17"/>
  <c r="F12" i="17"/>
  <c r="F13" i="17"/>
  <c r="F4" i="17"/>
  <c r="D4" i="17"/>
  <c r="F3" i="17"/>
  <c r="E14" i="17"/>
  <c r="E5" i="17"/>
  <c r="E6" i="17"/>
  <c r="E7" i="17"/>
  <c r="E8" i="17"/>
  <c r="E9" i="17"/>
  <c r="E10" i="17"/>
  <c r="E11" i="17"/>
  <c r="E12" i="17"/>
  <c r="E13" i="17"/>
  <c r="E4" i="17"/>
  <c r="E3" i="17"/>
  <c r="D14" i="17"/>
  <c r="D5" i="17"/>
  <c r="D6" i="17"/>
  <c r="D7" i="17"/>
  <c r="D8" i="17"/>
  <c r="D9" i="17"/>
  <c r="D10" i="17"/>
  <c r="D11" i="17"/>
  <c r="D12" i="17"/>
  <c r="D13" i="17"/>
  <c r="D3" i="1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3" i="17" l="1"/>
  <c r="J3" i="17" s="1"/>
  <c r="G14" i="17"/>
  <c r="H14" i="17" s="1"/>
  <c r="G13" i="17"/>
  <c r="I13" i="17" s="1"/>
  <c r="G12" i="17"/>
  <c r="H12" i="17" s="1"/>
  <c r="G11" i="17"/>
  <c r="I11" i="17" s="1"/>
  <c r="G10" i="17"/>
  <c r="J10" i="17" s="1"/>
  <c r="G9" i="17"/>
  <c r="I9" i="17" s="1"/>
  <c r="G8" i="17"/>
  <c r="I8" i="17" s="1"/>
  <c r="G7" i="17"/>
  <c r="J7" i="17" s="1"/>
  <c r="G6" i="17"/>
  <c r="I6" i="17" s="1"/>
  <c r="G5" i="17"/>
  <c r="H5" i="17" s="1"/>
  <c r="G4" i="17"/>
  <c r="J4" i="17" s="1"/>
  <c r="I3" i="17" l="1"/>
  <c r="H3" i="17"/>
  <c r="I14" i="17"/>
  <c r="H13" i="17"/>
  <c r="H6" i="17"/>
  <c r="H9" i="17"/>
  <c r="J11" i="17"/>
  <c r="I10" i="17"/>
  <c r="J8" i="17"/>
  <c r="J14" i="17"/>
  <c r="H10" i="17"/>
  <c r="J12" i="17"/>
  <c r="H7" i="17"/>
  <c r="J9" i="17"/>
  <c r="H11" i="17"/>
  <c r="J5" i="17"/>
  <c r="J6" i="17"/>
  <c r="H4" i="17"/>
  <c r="I4" i="17"/>
  <c r="I5" i="17"/>
  <c r="H8" i="17"/>
  <c r="J13" i="17"/>
  <c r="I7" i="17"/>
  <c r="I12" i="17"/>
</calcChain>
</file>

<file path=xl/sharedStrings.xml><?xml version="1.0" encoding="utf-8"?>
<sst xmlns="http://schemas.openxmlformats.org/spreadsheetml/2006/main" count="9094" uniqueCount="2136">
  <si>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</si>
  <si>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</si>
  <si>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</si>
  <si>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</si>
  <si>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</si>
  <si>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</si>
  <si>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</si>
  <si>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</si>
  <si>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</si>
  <si>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</si>
  <si>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</si>
  <si>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</si>
  <si>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</si>
  <si>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</si>
  <si>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</si>
  <si>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</si>
  <si>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</si>
  <si>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</si>
  <si>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</si>
  <si>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</si>
  <si>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</si>
  <si>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</si>
  <si>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</si>
  <si>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</si>
  <si>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</si>
  <si>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</si>
  <si>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</si>
  <si>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</si>
  <si>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</si>
  <si>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</si>
  <si>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</si>
  <si>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</si>
  <si>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</si>
  <si>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</si>
  <si>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</si>
  <si>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</si>
  <si>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</si>
  <si>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</si>
  <si>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</si>
  <si>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</si>
  <si>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</si>
  <si>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</si>
  <si>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</si>
  <si>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</si>
  <si>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</si>
  <si>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</si>
  <si>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</si>
  <si>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</si>
  <si>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</si>
  <si>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</si>
  <si>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</si>
  <si>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</si>
  <si>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</si>
  <si>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</si>
  <si>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</si>
  <si>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</si>
  <si>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</si>
  <si>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</si>
  <si>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</si>
  <si>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</si>
  <si>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</si>
  <si>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</si>
  <si>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</si>
  <si>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</si>
  <si>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</si>
  <si>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</si>
  <si>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</si>
  <si>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</si>
  <si>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</si>
  <si>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</si>
  <si>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</si>
  <si>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</si>
  <si>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</si>
  <si>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</si>
  <si>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</si>
  <si>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</si>
  <si>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</si>
  <si>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</si>
  <si>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</si>
  <si>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</si>
  <si>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</si>
  <si>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</si>
  <si>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</si>
  <si>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</si>
  <si>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</si>
  <si>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</si>
  <si>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</si>
  <si>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</si>
  <si>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</si>
  <si>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</si>
  <si>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</si>
  <si>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</si>
  <si>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</si>
  <si>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</si>
  <si>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</si>
  <si>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</si>
  <si>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</si>
  <si>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</si>
  <si>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</si>
  <si>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</si>
  <si>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</si>
  <si>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</si>
  <si>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</si>
  <si>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</si>
  <si>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</si>
  <si>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</si>
  <si>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</si>
  <si>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</si>
  <si>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</si>
  <si>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</si>
  <si>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</si>
  <si>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</si>
  <si>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</si>
  <si>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</si>
  <si>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</si>
  <si>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</si>
  <si>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</si>
  <si>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</si>
  <si>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</si>
  <si>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</si>
  <si>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</si>
  <si>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</si>
  <si>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</si>
  <si>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</si>
  <si>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</si>
  <si>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</si>
  <si>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</si>
  <si>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</si>
  <si>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</si>
  <si>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</si>
  <si>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</si>
  <si>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</si>
  <si>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</si>
  <si>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</si>
  <si>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</si>
  <si>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</si>
  <si>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</si>
  <si>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</si>
  <si>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</si>
  <si>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</si>
  <si>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</si>
  <si>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</si>
  <si>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</si>
  <si>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</si>
  <si>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</si>
  <si>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</si>
  <si>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</si>
  <si>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</si>
  <si>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</si>
  <si>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</si>
  <si>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</si>
  <si>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</si>
  <si>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</si>
  <si>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</si>
  <si>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</si>
  <si>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</si>
  <si>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</si>
  <si>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</si>
  <si>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</si>
  <si>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</si>
  <si>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</si>
  <si>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</si>
  <si>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</si>
  <si>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</si>
  <si>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</si>
  <si>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</si>
  <si>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</si>
  <si>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</si>
  <si>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</si>
  <si>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</si>
  <si>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</si>
  <si>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</si>
  <si>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</si>
  <si>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</si>
  <si>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</si>
  <si>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</si>
  <si>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</si>
  <si>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</si>
  <si>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</si>
  <si>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</si>
  <si>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</si>
  <si>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</si>
  <si>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</si>
  <si>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</si>
  <si>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</si>
  <si>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</si>
  <si>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</si>
  <si>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</si>
  <si>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</si>
  <si>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</si>
  <si>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</si>
  <si>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</si>
  <si>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</si>
  <si>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</si>
  <si>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</si>
  <si>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</si>
  <si>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</si>
  <si>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</si>
  <si>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</si>
  <si>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</si>
  <si>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</si>
  <si>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</si>
  <si>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</si>
  <si>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</si>
  <si>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</si>
  <si>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</si>
  <si>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</si>
  <si>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</si>
  <si>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</si>
  <si>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</si>
  <si>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</si>
  <si>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</si>
  <si>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</si>
  <si>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</si>
  <si>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</si>
  <si>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</si>
  <si>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</si>
  <si>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</si>
  <si>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</si>
  <si>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</si>
  <si>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</si>
  <si>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</si>
  <si>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</si>
  <si>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</si>
  <si>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</si>
  <si>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</si>
  <si>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</si>
  <si>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</si>
  <si>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</si>
  <si>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</si>
  <si>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</si>
  <si>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</si>
  <si>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</si>
  <si>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</si>
  <si>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</si>
  <si>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</si>
  <si>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</si>
  <si>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</si>
  <si>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</si>
  <si>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</si>
  <si>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</si>
  <si>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</si>
  <si>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</si>
  <si>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</si>
  <si>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</si>
  <si>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</si>
  <si>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</si>
  <si>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</si>
  <si>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</si>
  <si>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</si>
  <si>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</si>
  <si>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</si>
  <si>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</si>
  <si>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</si>
  <si>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</si>
  <si>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</si>
  <si>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</si>
  <si>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</si>
  <si>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</si>
  <si>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</si>
  <si>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</si>
  <si>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</si>
  <si>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</si>
  <si>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</si>
  <si>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</si>
  <si>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</si>
  <si>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</si>
  <si>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</si>
  <si>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</si>
  <si>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</si>
  <si>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</si>
  <si>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</si>
  <si>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</si>
  <si>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</si>
  <si>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</si>
  <si>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</si>
  <si>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</si>
  <si>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</si>
  <si>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</si>
  <si>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</si>
  <si>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</si>
  <si>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</si>
  <si>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</si>
  <si>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</si>
  <si>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</si>
  <si>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</si>
  <si>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</si>
  <si>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</si>
  <si>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</si>
  <si>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</si>
  <si>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</si>
  <si>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</si>
  <si>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</si>
  <si>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</si>
  <si>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</si>
  <si>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</si>
  <si>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</si>
  <si>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</si>
  <si>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</si>
  <si>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</si>
  <si>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</si>
  <si>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</si>
  <si>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</si>
  <si>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</si>
  <si>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</si>
  <si>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</si>
  <si>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</si>
  <si>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</si>
  <si>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</si>
  <si>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</si>
  <si>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</si>
  <si>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</si>
  <si>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</si>
  <si>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</si>
  <si>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</si>
  <si>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</si>
  <si>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</si>
  <si>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</si>
  <si>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</si>
  <si>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</si>
  <si>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</si>
  <si>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</si>
  <si>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</si>
  <si>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</si>
  <si>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</si>
  <si>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</si>
  <si>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</si>
  <si>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</si>
  <si>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</si>
  <si>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</si>
  <si>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</si>
  <si>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</si>
  <si>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</si>
  <si>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</si>
  <si>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</si>
  <si>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</si>
  <si>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</si>
  <si>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</si>
  <si>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</si>
  <si>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</si>
  <si>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</si>
  <si>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</si>
  <si>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</si>
  <si>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</si>
  <si>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</si>
  <si>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</si>
  <si>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</si>
  <si>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</si>
  <si>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</si>
  <si>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</si>
  <si>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</si>
  <si>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</si>
  <si>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</si>
  <si>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</si>
  <si>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</si>
  <si>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</si>
  <si>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</si>
  <si>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</si>
  <si>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</si>
  <si>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</si>
  <si>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</si>
  <si>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</si>
  <si>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</si>
  <si>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</si>
  <si>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</si>
  <si>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</si>
  <si>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</si>
  <si>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</si>
  <si>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</si>
  <si>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</si>
  <si>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</si>
  <si>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</si>
  <si>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</si>
  <si>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</si>
  <si>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</si>
  <si>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</si>
  <si>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</si>
  <si>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</si>
  <si>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</si>
  <si>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</si>
  <si>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</si>
  <si>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</si>
  <si>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</si>
  <si>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</si>
  <si>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</si>
  <si>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</si>
  <si>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</si>
  <si>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</si>
  <si>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</si>
  <si>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</si>
  <si>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</si>
  <si>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</si>
  <si>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</si>
  <si>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</si>
  <si>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</si>
  <si>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</si>
  <si>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</si>
  <si>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</si>
  <si>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</si>
  <si>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</si>
  <si>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</si>
  <si>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</si>
  <si>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</si>
  <si>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</si>
  <si>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</si>
  <si>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</si>
  <si>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</si>
  <si>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</si>
  <si>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</si>
  <si>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</si>
  <si>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</si>
  <si>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</si>
  <si>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</si>
  <si>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</si>
  <si>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</si>
  <si>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</si>
  <si>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</si>
  <si>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</si>
  <si>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</si>
  <si>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</si>
  <si>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</si>
  <si>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</si>
  <si>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</si>
  <si>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</si>
  <si>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</si>
  <si>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</si>
  <si>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</si>
  <si>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</si>
  <si>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</si>
  <si>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</si>
  <si>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</si>
  <si>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</si>
  <si>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</si>
  <si>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</si>
  <si>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</si>
  <si>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</si>
  <si>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</si>
  <si>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</si>
  <si>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</si>
  <si>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</si>
  <si>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</si>
  <si>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</si>
  <si>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</si>
  <si>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</si>
  <si>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</si>
  <si>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</si>
  <si>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</si>
  <si>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</si>
  <si>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</si>
  <si>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</si>
  <si>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</si>
  <si>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</si>
  <si>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</si>
  <si>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</si>
  <si>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</si>
  <si>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</si>
  <si>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</si>
  <si>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</si>
  <si>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</si>
  <si>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</si>
  <si>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</si>
  <si>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</si>
  <si>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</si>
  <si>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</si>
  <si>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</si>
  <si>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</si>
  <si>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</si>
  <si>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</si>
  <si>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</si>
  <si>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</si>
  <si>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</si>
  <si>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</si>
  <si>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</si>
  <si>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</si>
  <si>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</si>
  <si>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</si>
  <si>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</si>
  <si>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</si>
  <si>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</si>
  <si>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</si>
  <si>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</si>
  <si>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</si>
  <si>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</si>
  <si>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</si>
  <si>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</si>
  <si>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</si>
  <si>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</si>
  <si>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</si>
  <si>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</si>
  <si>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</si>
  <si>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</si>
  <si>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</si>
  <si>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</si>
  <si>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</si>
  <si>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</si>
  <si>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</si>
  <si>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</si>
  <si>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</si>
  <si>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</si>
  <si>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</si>
  <si>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</si>
  <si>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</si>
  <si>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</si>
  <si>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</si>
  <si>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</si>
  <si>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</si>
  <si>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</si>
  <si>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</si>
  <si>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</si>
  <si>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</si>
  <si>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</si>
  <si>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</si>
  <si>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</si>
  <si>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</si>
  <si>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</si>
  <si>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</si>
  <si>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</si>
  <si>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</si>
  <si>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</si>
  <si>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</si>
  <si>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</si>
  <si>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</si>
  <si>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</si>
  <si>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</si>
  <si>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</si>
  <si>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</si>
  <si>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</si>
  <si>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</si>
  <si>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</si>
  <si>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</si>
  <si>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</si>
  <si>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</si>
  <si>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</si>
  <si>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</si>
  <si>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</si>
  <si>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</si>
  <si>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</si>
  <si>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</si>
  <si>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</si>
  <si>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</si>
  <si>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</si>
  <si>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</si>
  <si>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</si>
  <si>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</si>
  <si>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</si>
  <si>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</si>
  <si>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</si>
  <si>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</si>
  <si>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</si>
  <si>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</si>
  <si>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</si>
  <si>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</si>
  <si>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</si>
  <si>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</si>
  <si>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</si>
  <si>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</si>
  <si>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</si>
  <si>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</si>
  <si>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</si>
  <si>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</si>
  <si>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</si>
  <si>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</si>
  <si>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</si>
  <si>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</si>
  <si>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</si>
  <si>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</si>
  <si>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</si>
  <si>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</si>
  <si>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</si>
  <si>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</si>
  <si>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</si>
  <si>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</si>
  <si>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</si>
  <si>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</si>
  <si>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</si>
  <si>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</si>
  <si>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</si>
  <si>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</si>
  <si>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</si>
  <si>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</si>
  <si>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</si>
  <si>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</si>
  <si>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</si>
  <si>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</si>
  <si>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</si>
  <si>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</si>
  <si>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</si>
  <si>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</si>
  <si>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</si>
  <si>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</si>
  <si>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</si>
  <si>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</si>
  <si>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</si>
  <si>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</si>
  <si>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</si>
  <si>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</si>
  <si>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</si>
  <si>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</si>
  <si>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</si>
  <si>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</si>
  <si>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</si>
  <si>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</si>
  <si>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</si>
  <si>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</si>
  <si>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</si>
  <si>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</si>
  <si>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</si>
  <si>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</si>
  <si>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</si>
  <si>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</si>
  <si>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</si>
  <si>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</si>
  <si>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</si>
  <si>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</si>
  <si>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</si>
  <si>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</si>
  <si>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</si>
  <si>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</si>
  <si>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</si>
  <si>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</si>
  <si>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</si>
  <si>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</si>
  <si>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</si>
  <si>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</si>
  <si>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</si>
  <si>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</si>
  <si>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</si>
  <si>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</si>
  <si>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</si>
  <si>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</si>
  <si>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</si>
  <si>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</si>
  <si>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</si>
  <si>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</si>
  <si>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</si>
  <si>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</si>
  <si>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</si>
  <si>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</si>
  <si>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</si>
  <si>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</si>
  <si>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</si>
  <si>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</si>
  <si>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</si>
  <si>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</si>
  <si>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</si>
  <si>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</si>
  <si>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</si>
  <si>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</si>
  <si>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</si>
  <si>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</si>
  <si>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</si>
  <si>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</si>
  <si>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</si>
  <si>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</si>
  <si>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</si>
  <si>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</si>
  <si>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</si>
  <si>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</si>
  <si>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</si>
  <si>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</si>
  <si>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</si>
  <si>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</si>
  <si>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</si>
  <si>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</si>
  <si>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</si>
  <si>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</si>
  <si>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</si>
  <si>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</si>
  <si>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</si>
  <si>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</si>
  <si>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</si>
  <si>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</si>
  <si>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</si>
  <si>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</si>
  <si>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</si>
  <si>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</si>
  <si>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</si>
  <si>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</si>
  <si>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</si>
  <si>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</si>
  <si>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</si>
  <si>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</si>
  <si>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</si>
  <si>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</si>
  <si>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</si>
  <si>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</si>
  <si>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</si>
  <si>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</si>
  <si>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</si>
  <si>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</si>
  <si>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</si>
  <si>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</si>
  <si>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</si>
  <si>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</si>
  <si>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</si>
  <si>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</si>
  <si>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</si>
  <si>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</si>
  <si>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</si>
  <si>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</si>
  <si>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</si>
  <si>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</si>
  <si>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</si>
  <si>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</si>
  <si>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</si>
  <si>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</si>
  <si>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</si>
  <si>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</si>
  <si>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</si>
  <si>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</si>
  <si>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</si>
  <si>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</si>
  <si>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</si>
  <si>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</si>
  <si>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</si>
  <si>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</si>
  <si>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</si>
  <si>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</si>
  <si>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</si>
  <si>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</si>
  <si>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</si>
  <si>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</si>
  <si>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</si>
  <si>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</si>
  <si>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</si>
  <si>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</si>
  <si>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</si>
  <si>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</si>
  <si>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</si>
  <si>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</si>
  <si>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</si>
  <si>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</si>
  <si>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</si>
  <si>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</si>
  <si>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</si>
  <si>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</si>
  <si>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</si>
  <si>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</si>
  <si>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</si>
  <si>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</si>
  <si>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</si>
  <si>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</si>
  <si>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</si>
  <si>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</si>
  <si>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</si>
  <si>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</si>
  <si>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</si>
  <si>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</si>
  <si>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</si>
  <si>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</si>
  <si>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</si>
  <si>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</si>
  <si>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</si>
  <si>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</si>
  <si>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</si>
  <si>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</si>
  <si>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</si>
  <si>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</si>
  <si>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</si>
  <si>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</si>
  <si>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</si>
  <si>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</si>
  <si>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</si>
  <si>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</si>
  <si>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</si>
  <si>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</si>
  <si>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</si>
  <si>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</si>
  <si>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</si>
  <si>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</si>
  <si>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</si>
  <si>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</si>
  <si>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</si>
  <si>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</si>
  <si>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</si>
  <si>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</si>
  <si>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</si>
  <si>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</si>
  <si>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</si>
  <si>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</si>
  <si>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</si>
  <si>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</si>
  <si>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</si>
  <si>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</si>
  <si>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</si>
  <si>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</si>
  <si>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</si>
  <si>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</si>
  <si>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</si>
  <si>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</si>
  <si>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</si>
  <si>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</si>
  <si>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</si>
  <si>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</si>
  <si>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</si>
  <si>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</si>
  <si>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</si>
  <si>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</si>
  <si>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</si>
  <si>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</si>
  <si>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</si>
  <si>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</si>
  <si>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</si>
  <si>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</si>
  <si>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</si>
  <si>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</si>
  <si>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</si>
  <si>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</si>
  <si>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</si>
  <si>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</si>
  <si>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</si>
  <si>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</si>
  <si>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</si>
  <si>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</si>
  <si>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</si>
  <si>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</si>
  <si>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</si>
  <si>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</si>
  <si>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</si>
  <si>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</si>
  <si>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</si>
  <si>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</si>
  <si>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</si>
  <si>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</si>
  <si>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</si>
  <si>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</si>
  <si>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</si>
  <si>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</si>
  <si>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</si>
  <si>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</si>
  <si>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</si>
  <si>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</si>
  <si>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</si>
  <si>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</si>
  <si>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</si>
  <si>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</si>
  <si>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</si>
  <si>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</si>
  <si>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</si>
  <si>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</si>
  <si>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</si>
  <si>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</si>
  <si>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</si>
  <si>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</si>
  <si>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</si>
  <si>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</si>
  <si>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</si>
  <si>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</si>
  <si>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</si>
  <si>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</si>
  <si>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</si>
  <si>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</si>
  <si>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</si>
  <si>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</si>
  <si>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</si>
  <si>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</si>
  <si>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</si>
  <si>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</si>
  <si>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</si>
  <si>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</si>
  <si>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</si>
  <si>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</si>
  <si>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</si>
  <si>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</si>
  <si>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</si>
  <si>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</si>
  <si>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</si>
  <si>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</si>
  <si>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</si>
  <si>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</si>
  <si>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</si>
  <si>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</si>
  <si>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</si>
  <si>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</si>
  <si>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</si>
  <si>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</si>
  <si>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</si>
  <si>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</si>
  <si>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</si>
  <si>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</si>
  <si>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</si>
  <si>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</si>
  <si>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</si>
  <si>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</si>
  <si>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</si>
  <si>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</si>
  <si>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</si>
  <si>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</si>
  <si>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</si>
  <si>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</si>
  <si>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</si>
  <si>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</si>
  <si>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</si>
  <si>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</si>
  <si>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</si>
  <si>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</si>
  <si>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</si>
  <si>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</si>
  <si>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</si>
  <si>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</si>
  <si>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</si>
  <si>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</si>
  <si>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</si>
  <si>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</si>
  <si>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</si>
  <si>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</si>
  <si>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</si>
  <si>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</si>
  <si>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</si>
  <si>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</si>
  <si>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</si>
  <si>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</si>
  <si>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</si>
  <si>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</si>
  <si>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</si>
  <si>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</si>
  <si>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</si>
  <si>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</si>
  <si>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</si>
  <si>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</si>
  <si>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</si>
  <si>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</si>
  <si>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</si>
  <si>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</si>
  <si>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</si>
  <si>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</si>
  <si>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</si>
  <si>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</si>
  <si>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</si>
  <si>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</si>
  <si>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</si>
  <si>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</si>
  <si>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</si>
  <si>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</si>
  <si>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</si>
  <si>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</si>
  <si>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</si>
  <si>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</si>
  <si>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</si>
  <si>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</si>
  <si>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</si>
  <si>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</si>
  <si>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</si>
  <si>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</si>
  <si>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</si>
  <si>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</si>
  <si>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</si>
  <si>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</si>
  <si>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</si>
  <si>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</si>
  <si>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</si>
  <si>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</si>
  <si>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</si>
  <si>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</si>
  <si>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</si>
  <si>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</si>
  <si>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</si>
  <si>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</si>
  <si>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</si>
  <si>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</si>
  <si>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</si>
  <si>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</si>
  <si>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</si>
  <si>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</si>
  <si>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</si>
  <si>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</si>
  <si>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</si>
  <si>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</si>
  <si>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</si>
  <si>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</si>
  <si>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</si>
  <si>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</si>
  <si>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</si>
  <si>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</si>
  <si>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</si>
  <si>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</si>
  <si>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</si>
  <si>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</si>
  <si>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</si>
  <si>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</si>
  <si>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</si>
  <si>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</si>
  <si>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</si>
  <si>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</si>
  <si>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</si>
  <si>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</si>
  <si>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</si>
  <si>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</si>
  <si>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</si>
  <si>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</si>
  <si>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</si>
  <si>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</si>
  <si>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</si>
  <si>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</si>
  <si>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</si>
  <si>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</si>
  <si>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</si>
  <si>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</si>
  <si>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</si>
  <si>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</si>
  <si>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</si>
  <si>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</si>
  <si>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</si>
  <si>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</si>
  <si>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</si>
  <si>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</si>
  <si>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</si>
  <si>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</si>
  <si>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</si>
  <si>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</si>
  <si>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</si>
  <si>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</si>
  <si>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</si>
  <si>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</si>
  <si>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</si>
  <si>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</si>
  <si>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</si>
  <si>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</si>
  <si>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</si>
  <si>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</si>
  <si>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</si>
  <si>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</si>
  <si>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</si>
  <si>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</si>
  <si>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</si>
  <si>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</si>
  <si>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</si>
  <si>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</si>
  <si>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</si>
  <si>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</si>
  <si>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</si>
  <si>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</si>
  <si>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</si>
  <si>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</si>
  <si>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</si>
  <si>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</si>
  <si>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</si>
  <si>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</si>
  <si>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</si>
  <si>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</si>
  <si>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</si>
  <si>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</si>
  <si>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</si>
  <si>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</si>
  <si>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</si>
  <si>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</si>
  <si>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</si>
  <si>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</si>
  <si>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</si>
  <si>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</si>
  <si>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</si>
  <si>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</si>
  <si>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</si>
  <si>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</si>
  <si>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</si>
  <si>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</si>
  <si>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</si>
  <si>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</si>
  <si>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</si>
  <si>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</si>
  <si>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</si>
  <si>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</si>
  <si>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</si>
  <si>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</si>
  <si>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</si>
  <si>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</si>
  <si>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</si>
  <si>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</si>
  <si>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</si>
  <si>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</si>
  <si>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</si>
  <si>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</si>
  <si>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</si>
  <si>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</si>
  <si>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</si>
  <si>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</si>
  <si>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</si>
  <si>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</si>
  <si>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</si>
  <si>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</si>
  <si>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</si>
  <si>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</si>
  <si>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</si>
  <si>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</si>
  <si>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</si>
  <si>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</si>
  <si>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</si>
  <si>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</si>
  <si>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</si>
  <si>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</si>
  <si>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</si>
  <si>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</si>
  <si>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</si>
  <si>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</si>
  <si>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</si>
  <si>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</si>
  <si>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</si>
  <si>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</si>
  <si>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</si>
  <si>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</si>
  <si>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</si>
  <si>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</si>
  <si>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</si>
  <si>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</si>
  <si>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</si>
  <si>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</si>
  <si>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</si>
  <si>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</si>
  <si>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</si>
  <si>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</si>
  <si>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</si>
  <si>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</si>
  <si>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</si>
  <si>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</si>
  <si>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</si>
  <si>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</si>
  <si>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</si>
  <si>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</si>
  <si>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</si>
  <si>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</si>
  <si>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</si>
  <si>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</si>
  <si>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</si>
  <si>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</si>
  <si>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</si>
  <si>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</si>
  <si>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</si>
  <si>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</si>
  <si>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</si>
  <si>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</si>
  <si>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</si>
  <si>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</si>
  <si>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</si>
  <si>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</si>
  <si>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</si>
  <si>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</si>
  <si>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</si>
  <si>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</si>
  <si>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</si>
  <si>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</si>
  <si>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</si>
  <si>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</si>
  <si>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</si>
  <si>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</si>
  <si>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</si>
  <si>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</si>
  <si>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</si>
  <si>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</si>
  <si>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</si>
  <si>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</si>
  <si>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</si>
  <si>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</si>
  <si>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</si>
  <si>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</si>
  <si>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</si>
  <si>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</si>
  <si>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</si>
  <si>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</si>
  <si>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</si>
  <si>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</si>
  <si>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</si>
  <si>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</si>
  <si>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</si>
  <si>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</si>
  <si>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</si>
  <si>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</si>
  <si>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</si>
  <si>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</si>
  <si>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</si>
  <si>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</si>
  <si>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</si>
  <si>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</si>
  <si>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</si>
  <si>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</si>
  <si>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</si>
  <si>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</si>
  <si>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</si>
  <si>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</si>
  <si>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</si>
  <si>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</si>
  <si>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</si>
  <si>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</si>
  <si>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</si>
  <si>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</si>
  <si>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</si>
  <si>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</si>
  <si>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</si>
  <si>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</si>
  <si>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</si>
  <si>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</si>
  <si>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</si>
  <si>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</si>
  <si>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</si>
  <si>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</si>
  <si>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</si>
  <si>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</si>
  <si>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</si>
  <si>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</si>
  <si>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</si>
  <si>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</si>
  <si>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</si>
  <si>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</si>
  <si>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</si>
  <si>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</si>
  <si>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</si>
  <si>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</si>
  <si>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</si>
  <si>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</si>
  <si>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</si>
  <si>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</si>
  <si>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</si>
  <si>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</si>
  <si>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</si>
  <si>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</si>
  <si>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</si>
  <si>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</si>
  <si>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</si>
  <si>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</si>
  <si>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</si>
  <si>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</si>
  <si>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</si>
  <si>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</si>
  <si>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</si>
  <si>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</si>
  <si>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</si>
  <si>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</si>
  <si>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</si>
  <si>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</si>
  <si>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</si>
  <si>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</si>
  <si>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</si>
  <si>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</si>
  <si>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</si>
  <si>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</si>
  <si>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</si>
  <si>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</si>
  <si>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</si>
  <si>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</si>
  <si>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</si>
  <si>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</si>
  <si>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</si>
  <si>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</si>
  <si>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</si>
  <si>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</si>
  <si>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</si>
  <si>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</si>
  <si>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</si>
  <si>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</si>
  <si>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</si>
  <si>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</si>
  <si>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</si>
  <si>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</si>
  <si>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</si>
  <si>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</si>
  <si>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</si>
  <si>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</si>
  <si>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</si>
  <si>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</si>
  <si>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</si>
  <si>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</si>
  <si>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</si>
  <si>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</si>
  <si>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</si>
  <si>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</si>
  <si>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</si>
  <si>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</si>
  <si>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</si>
  <si>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</si>
  <si>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</si>
  <si>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</si>
  <si>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</si>
  <si>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</si>
  <si>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</si>
  <si>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</si>
  <si>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</si>
  <si>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</si>
  <si>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</si>
  <si>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</si>
  <si>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</si>
  <si>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</si>
  <si>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</si>
  <si>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</si>
  <si>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</si>
  <si>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</si>
  <si>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</si>
  <si>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</si>
  <si>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</si>
  <si>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</si>
  <si>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</si>
  <si>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</si>
  <si>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</si>
  <si>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</si>
  <si>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</si>
  <si>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</si>
  <si>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</si>
  <si>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</si>
  <si>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</si>
  <si>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</si>
  <si>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</si>
  <si>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</si>
  <si>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</si>
  <si>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</si>
  <si>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</si>
  <si>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</si>
  <si>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</si>
  <si>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</si>
  <si>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</si>
  <si>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</si>
  <si>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</si>
  <si>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</si>
  <si>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</si>
  <si>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</si>
  <si>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</si>
  <si>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</si>
  <si>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</si>
  <si>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</si>
  <si>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</si>
  <si>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</si>
  <si>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</si>
  <si>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</si>
  <si>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</si>
  <si>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</si>
  <si>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</si>
  <si>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</si>
  <si>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</si>
  <si>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</si>
  <si>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</si>
  <si>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</si>
  <si>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</si>
  <si>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</si>
  <si>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</si>
  <si>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</si>
  <si>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</si>
  <si>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</si>
  <si>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</si>
  <si>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</si>
  <si>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</si>
  <si>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</si>
  <si>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</si>
  <si>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</si>
  <si>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</si>
  <si>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</si>
  <si>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</si>
  <si>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</si>
  <si>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</si>
  <si>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</si>
  <si>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</si>
  <si>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</si>
  <si>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</si>
  <si>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</si>
  <si>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</si>
  <si>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</si>
  <si>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</si>
  <si>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</si>
  <si>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</si>
  <si>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</si>
  <si>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</si>
  <si>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</si>
  <si>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</si>
  <si>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</si>
  <si>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</si>
  <si>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</si>
  <si>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</si>
  <si>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</si>
  <si>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</si>
  <si>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</si>
  <si>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</si>
  <si>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</si>
  <si>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</si>
  <si>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</si>
  <si>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</si>
  <si>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</si>
  <si>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</si>
  <si>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</si>
  <si>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</si>
  <si>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</si>
  <si>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</si>
  <si>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</si>
  <si>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</si>
  <si>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</si>
  <si>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</si>
  <si>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</si>
  <si>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</si>
  <si>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</si>
  <si>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</si>
  <si>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</si>
  <si>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</si>
  <si>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</si>
  <si>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</si>
  <si>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</si>
  <si>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</si>
  <si>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</si>
  <si>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</si>
  <si>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</si>
  <si>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</si>
  <si>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</si>
  <si>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</si>
  <si>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</si>
  <si>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</si>
  <si>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</si>
  <si>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</si>
  <si>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</si>
  <si>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</si>
  <si>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</si>
  <si>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</si>
  <si>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</si>
  <si>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</si>
  <si>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</si>
  <si>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</si>
  <si>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</si>
  <si>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</si>
  <si>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</si>
  <si>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</si>
  <si>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</si>
  <si>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</si>
  <si>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</si>
  <si>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</si>
  <si>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</si>
  <si>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</si>
  <si>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</si>
  <si>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</si>
  <si>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</si>
  <si>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</si>
  <si>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</si>
  <si>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</si>
  <si>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</si>
  <si>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</si>
  <si>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</si>
  <si>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</si>
  <si>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</si>
  <si>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</si>
  <si>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</si>
  <si>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</si>
  <si>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</si>
  <si>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</si>
  <si>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</si>
  <si>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</si>
  <si>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</si>
  <si>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</si>
  <si>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</si>
  <si>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</si>
  <si>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</si>
  <si>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</si>
  <si>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</si>
  <si>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</si>
  <si>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</si>
  <si>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</si>
  <si>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</si>
  <si>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</si>
  <si>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</si>
  <si>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</si>
  <si>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</si>
  <si>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</si>
  <si>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</si>
  <si>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</si>
  <si>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</si>
  <si>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</si>
  <si>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</si>
  <si>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</si>
  <si>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</si>
  <si>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</si>
  <si>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</si>
  <si>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</si>
  <si>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</si>
  <si>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</si>
  <si>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</si>
  <si>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</si>
  <si>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</si>
  <si>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</si>
  <si>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</si>
  <si>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</si>
  <si>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</si>
  <si>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</si>
  <si>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</si>
  <si>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</si>
  <si>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</si>
  <si>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</si>
  <si>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</si>
  <si>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</si>
  <si>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</si>
  <si>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</si>
  <si>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</si>
  <si>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</si>
  <si>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</si>
  <si>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</si>
  <si>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</si>
  <si>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</si>
  <si>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</si>
  <si>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</si>
  <si>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</si>
  <si>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</si>
  <si>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</si>
  <si>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</si>
  <si>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</si>
  <si>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</si>
  <si>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</si>
  <si>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</si>
  <si>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</si>
  <si>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</si>
  <si>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</si>
  <si>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</si>
  <si>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</si>
  <si>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</si>
  <si>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</si>
  <si>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</si>
  <si>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</si>
  <si>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</si>
  <si>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</si>
  <si>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</si>
  <si>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</si>
  <si>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</si>
  <si>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</si>
  <si>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</si>
  <si>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</si>
  <si>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</si>
  <si>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</si>
  <si>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</si>
  <si>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</si>
  <si>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</si>
  <si>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</si>
  <si>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</si>
  <si>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</si>
  <si>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</si>
  <si>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</si>
  <si>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</si>
  <si>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</si>
  <si>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</si>
  <si>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</si>
  <si>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</si>
  <si>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</si>
  <si>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</si>
  <si>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</si>
  <si>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</si>
  <si>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</si>
  <si>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</si>
  <si>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</si>
  <si>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</si>
  <si>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</si>
  <si>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</si>
  <si>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</si>
  <si>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</si>
  <si>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</si>
  <si>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</si>
  <si>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</si>
  <si>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</si>
  <si>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</si>
  <si>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</si>
  <si>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</si>
  <si>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</si>
  <si>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</si>
  <si>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</si>
  <si>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</si>
  <si>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</si>
  <si>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</si>
  <si>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</si>
  <si>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</si>
  <si>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</si>
  <si>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</si>
  <si>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</si>
  <si>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</si>
  <si>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</si>
  <si>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</si>
  <si>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</si>
  <si>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</si>
  <si>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</si>
  <si>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</si>
  <si>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</si>
  <si>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</si>
  <si>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</si>
  <si>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</si>
  <si>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</si>
  <si>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</si>
  <si>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</si>
  <si>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</si>
  <si>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</si>
  <si>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</si>
  <si>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</si>
  <si>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</si>
  <si>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</si>
  <si>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</si>
  <si>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</si>
  <si>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</si>
  <si>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</si>
  <si>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</si>
  <si>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</si>
  <si>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</si>
  <si>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</si>
  <si>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</si>
  <si>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</si>
  <si>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</si>
  <si>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</si>
  <si>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</si>
  <si>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</si>
  <si>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</si>
  <si>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</si>
  <si>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</si>
  <si>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</si>
  <si>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</si>
  <si>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</si>
  <si>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</si>
  <si>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</si>
  <si>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</si>
  <si>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</si>
  <si>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</si>
  <si>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</si>
  <si>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</si>
  <si>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</si>
  <si>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</si>
  <si>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</si>
  <si>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</si>
  <si>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</si>
  <si>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</si>
  <si>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</si>
  <si>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</si>
  <si>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</si>
  <si>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</si>
  <si>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</si>
  <si>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</si>
  <si>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</si>
  <si>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</si>
  <si>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</si>
  <si>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</si>
  <si>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</si>
  <si>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</si>
  <si>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</si>
  <si>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</si>
  <si>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</si>
  <si>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</si>
  <si>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</si>
  <si>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</si>
  <si>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</si>
  <si>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</si>
  <si>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</si>
  <si>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</si>
  <si>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</si>
  <si>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</si>
  <si>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</si>
  <si>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</si>
  <si>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</si>
  <si>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</si>
  <si>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</si>
  <si>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</si>
  <si>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</si>
  <si>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</si>
  <si>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</si>
  <si>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</si>
  <si>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</si>
  <si>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</si>
  <si>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</si>
  <si>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</si>
  <si>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</si>
  <si>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</si>
  <si>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</si>
  <si>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</si>
  <si>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</si>
  <si>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</si>
  <si>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</si>
  <si>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</si>
  <si>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</si>
  <si>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</si>
  <si>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</si>
  <si>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</si>
  <si>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</si>
  <si>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</si>
  <si>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</si>
  <si>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</si>
  <si>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</si>
  <si>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</si>
  <si>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</si>
  <si>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</si>
  <si>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</si>
  <si>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</si>
  <si>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</si>
  <si>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</si>
  <si>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</si>
  <si>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</si>
  <si>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</si>
  <si>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</si>
  <si>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</si>
  <si>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</si>
  <si>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</si>
  <si>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</si>
  <si>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</si>
  <si>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</si>
  <si>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</si>
  <si>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</si>
  <si>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</si>
  <si>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</si>
  <si>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</si>
  <si>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</si>
  <si>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</si>
  <si>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</si>
  <si>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</si>
  <si>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</si>
  <si>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</si>
  <si>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</si>
  <si>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</si>
  <si>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</si>
  <si>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</si>
  <si>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</si>
  <si>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</si>
  <si>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</si>
  <si>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</si>
  <si>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</si>
  <si>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</si>
  <si>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</si>
  <si>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</si>
  <si>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</si>
  <si>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</si>
  <si>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</si>
  <si>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</si>
  <si>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</si>
  <si>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</si>
  <si>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</si>
  <si>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</si>
  <si>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</si>
  <si>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</si>
  <si>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</si>
  <si>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</si>
  <si>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</si>
  <si>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</si>
  <si>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</si>
  <si>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</si>
  <si>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</si>
  <si>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</si>
  <si>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</si>
  <si>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</si>
  <si>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</si>
  <si>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</si>
  <si>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</si>
  <si>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</si>
  <si>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</si>
  <si>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</si>
  <si>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</si>
  <si>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</si>
  <si>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</si>
  <si>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</si>
  <si>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</si>
  <si>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</si>
  <si>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</si>
  <si>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</si>
  <si>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</si>
  <si>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</si>
  <si>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</si>
  <si>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</si>
  <si>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</si>
  <si>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</si>
  <si>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</si>
  <si>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</si>
  <si>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</si>
  <si>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</si>
  <si>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</si>
  <si>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</si>
  <si>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</si>
  <si>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</si>
  <si>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</si>
  <si>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</si>
  <si>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</si>
  <si>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</si>
  <si>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</si>
  <si>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</si>
  <si>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</si>
  <si>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</si>
  <si>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</si>
  <si>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</si>
  <si>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</si>
  <si>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</si>
  <si>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</si>
  <si>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</si>
  <si>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</si>
  <si>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</si>
  <si>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</si>
  <si>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</si>
  <si>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</si>
  <si>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</si>
  <si>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</si>
  <si>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</si>
  <si>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</si>
  <si>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</si>
  <si>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</si>
  <si>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</si>
  <si>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</si>
  <si>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</si>
  <si>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</si>
  <si>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</si>
  <si>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</si>
  <si>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</si>
  <si>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</si>
  <si>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</si>
  <si>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</si>
  <si>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</si>
  <si>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</si>
  <si>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</si>
  <si>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</si>
  <si>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</si>
  <si>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</si>
  <si>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</si>
  <si>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</si>
  <si>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</si>
  <si>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</si>
  <si>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</si>
  <si>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</si>
  <si>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</si>
  <si>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</si>
  <si>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</si>
  <si>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</si>
  <si>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</si>
  <si>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</si>
  <si>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</si>
  <si>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</si>
  <si>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</si>
  <si>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</si>
  <si>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</si>
  <si>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</si>
  <si>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</si>
  <si>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</si>
  <si>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</si>
  <si>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</si>
  <si>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</si>
  <si>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</si>
  <si>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</si>
  <si>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</si>
  <si>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</si>
  <si>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</si>
  <si>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</si>
  <si>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</si>
  <si>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</si>
  <si>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</si>
  <si>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</si>
  <si>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</si>
  <si>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</si>
  <si>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</si>
  <si>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</si>
  <si>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</si>
  <si>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</si>
  <si>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</si>
  <si>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</si>
  <si>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</si>
  <si>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</si>
  <si>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</si>
  <si>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</si>
  <si>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</si>
  <si>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</si>
  <si>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</si>
  <si>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</si>
  <si>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</si>
  <si>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</si>
  <si>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</si>
  <si>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</si>
  <si>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</si>
  <si>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</si>
  <si>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</si>
  <si>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</si>
  <si>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</si>
  <si>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</si>
  <si>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</si>
  <si>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</si>
  <si>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</si>
  <si>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</si>
  <si>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</si>
  <si>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</si>
  <si>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</si>
  <si>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</si>
  <si>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</si>
  <si>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</si>
  <si>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</si>
  <si>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</si>
  <si>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</si>
  <si>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</si>
  <si>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</si>
  <si>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</si>
  <si>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</si>
  <si>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</si>
  <si>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</si>
  <si>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</si>
  <si>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</si>
  <si>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</si>
  <si>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</si>
  <si>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</si>
  <si>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</si>
  <si>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</si>
  <si>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</si>
  <si>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</si>
  <si>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</si>
  <si>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</si>
  <si>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</si>
  <si>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</si>
  <si>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</si>
  <si>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</si>
  <si>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</si>
  <si>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</si>
  <si>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</si>
  <si>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</si>
  <si>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</si>
  <si>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</si>
  <si>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</si>
  <si>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</si>
  <si>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</si>
  <si>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</si>
  <si>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</si>
  <si>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</si>
  <si>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</si>
  <si>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</si>
  <si>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</si>
  <si>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</si>
  <si>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</si>
  <si>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</si>
  <si>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</si>
  <si>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</si>
  <si>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</si>
  <si>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</si>
  <si>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</si>
  <si>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</si>
  <si>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</si>
  <si>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</si>
  <si>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</si>
  <si>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</si>
  <si>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</si>
  <si>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</si>
  <si>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</si>
  <si>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</si>
  <si>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</si>
  <si>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</si>
  <si>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</si>
  <si>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</si>
  <si>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</si>
  <si>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</si>
  <si>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</si>
  <si>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</si>
  <si>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</si>
  <si>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</si>
  <si>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</si>
  <si>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</si>
  <si>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</si>
  <si>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</si>
  <si>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</si>
  <si>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</si>
  <si>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</si>
  <si>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</si>
  <si>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</si>
  <si>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</si>
  <si>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</si>
  <si>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</si>
  <si>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</si>
  <si>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</si>
  <si>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</si>
  <si>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</si>
  <si>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</si>
  <si>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</si>
  <si>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</si>
  <si>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</si>
  <si>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</si>
  <si>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</si>
  <si>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</si>
  <si>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</si>
  <si>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</si>
  <si>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</si>
  <si>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</si>
  <si>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</si>
  <si>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</si>
  <si>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</si>
  <si>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</si>
  <si>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</si>
  <si>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</si>
  <si>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</si>
  <si>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</si>
  <si>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</si>
  <si>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</si>
  <si>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</si>
  <si>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</si>
  <si>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</si>
  <si>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</si>
  <si>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</si>
  <si>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</si>
  <si>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</si>
  <si>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</si>
  <si>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</si>
  <si>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</si>
  <si>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</si>
  <si>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</si>
  <si>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</si>
  <si>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</si>
  <si>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</si>
  <si>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</si>
  <si>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</si>
  <si>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</si>
  <si>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</si>
  <si>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</si>
  <si>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</si>
  <si>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</si>
  <si>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</si>
  <si>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</si>
  <si>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</si>
  <si>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</si>
  <si>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</si>
  <si>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</si>
  <si>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</si>
  <si>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</si>
  <si>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</si>
  <si>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</si>
  <si>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</si>
  <si>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</si>
  <si>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</si>
  <si>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</si>
  <si>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</si>
  <si>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</si>
  <si>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</si>
  <si>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</si>
  <si>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</si>
  <si>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</si>
  <si>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</si>
  <si>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</si>
  <si>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</si>
  <si>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</si>
  <si>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</si>
  <si>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</si>
  <si>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</si>
  <si>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</si>
  <si>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</si>
  <si>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</si>
  <si>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</si>
  <si>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</si>
  <si>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</si>
  <si>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</si>
  <si>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</si>
  <si>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</si>
  <si>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</si>
  <si>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</si>
  <si>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</si>
  <si>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</si>
  <si>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</si>
  <si>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</si>
  <si>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</si>
  <si>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</si>
  <si>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</si>
  <si>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</si>
  <si>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</si>
  <si>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</si>
  <si>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</si>
  <si>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</si>
  <si>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</si>
  <si>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</si>
  <si>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</si>
  <si>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</si>
  <si>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</si>
  <si>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</si>
  <si>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</si>
  <si>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</si>
  <si>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</si>
  <si>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</si>
  <si>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</si>
  <si>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</si>
  <si>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</si>
  <si>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</si>
  <si>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</si>
  <si>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</si>
  <si>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</si>
  <si>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</si>
  <si>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</si>
  <si>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</si>
  <si>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</si>
  <si>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</si>
  <si>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</si>
  <si>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</si>
  <si>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</si>
  <si>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</si>
  <si>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</si>
  <si>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</si>
  <si>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</si>
  <si>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(All)</t>
  </si>
  <si>
    <t>Count of outcome</t>
  </si>
  <si>
    <t>date created conversion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</si>
  <si>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</si>
  <si>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</si>
  <si>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</si>
  <si>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</si>
  <si>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</si>
  <si>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</si>
  <si>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</si>
  <si>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</si>
  <si>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</si>
  <si>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</si>
  <si>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</si>
  <si>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</si>
  <si>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date ended conversion</t>
  </si>
  <si>
    <t xml:space="preserve">Years </t>
  </si>
  <si>
    <t>Goal</t>
  </si>
  <si>
    <t>Number Failed</t>
  </si>
  <si>
    <t>Number Successful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</si>
  <si>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</si>
  <si>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</si>
  <si>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</si>
  <si>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</si>
  <si>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</si>
  <si>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</si>
  <si>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</si>
  <si>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</si>
  <si>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</si>
  <si>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</si>
  <si>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</si>
  <si>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</si>
  <si>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</si>
  <si>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</si>
  <si>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</si>
  <si>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</si>
  <si>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</si>
  <si>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&lt;1000</t>
  </si>
  <si>
    <t>&lt;4999</t>
  </si>
  <si>
    <t>&lt;9999</t>
  </si>
  <si>
    <t>&lt;14999</t>
  </si>
  <si>
    <t>&lt;19999</t>
  </si>
  <si>
    <t>&lt;24999</t>
  </si>
  <si>
    <t>&lt;29999</t>
  </si>
  <si>
    <t>&lt;34999</t>
  </si>
  <si>
    <t>&lt;39999</t>
  </si>
  <si>
    <t>&lt;44999</t>
  </si>
  <si>
    <t>&lt;49999</t>
  </si>
  <si>
    <t>&gt;=1000</t>
  </si>
  <si>
    <t>&gt;=5000</t>
  </si>
  <si>
    <t>&gt;=10000</t>
  </si>
  <si>
    <t>&gt;=15000</t>
  </si>
  <si>
    <t>&gt;=20000</t>
  </si>
  <si>
    <t>&gt;=25000</t>
  </si>
  <si>
    <t>&gt;=30000</t>
  </si>
  <si>
    <t>&gt;=35000</t>
  </si>
  <si>
    <t>&gt;=40000</t>
  </si>
  <si>
    <t>&gt;=45000</t>
  </si>
  <si>
    <t>&gt;=50000</t>
  </si>
  <si>
    <t>Mean</t>
  </si>
  <si>
    <t>Median</t>
  </si>
  <si>
    <t>Minimum</t>
  </si>
  <si>
    <t>Maximum</t>
  </si>
  <si>
    <t>Variance</t>
  </si>
  <si>
    <t>Standard deviation</t>
  </si>
  <si>
    <t>I think the mean summarizes the data better because it is the closer to the standard deviation than the medium</t>
  </si>
  <si>
    <t>There is more variability with successful campaigns. I think it makes sense, for a campaign to be successful there are many variations that plays into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</si>
</sst>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-0.2499465926084170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hw CrowdfundingBook.xlsx]parent category!PivotTable1</c:name>
    <c:fmtId val="5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7-4122-91F3-00611CE11964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7-4122-91F3-00611CE11964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57-4122-91F3-00611CE11964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57-4122-91F3-00611CE11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549023"/>
        <c:axId val="1872888991"/>
      </c:barChart>
      <c:catAx>
        <c:axId val="595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88991"/>
        <c:crosses val="autoZero"/>
        <c:auto val="1"/>
        <c:lblAlgn val="ctr"/>
        <c:lblOffset val="100"/>
        <c:noMultiLvlLbl val="0"/>
      </c:catAx>
      <c:valAx>
        <c:axId val="18728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hw CrowdfundingBook.xlsx]sub category!PivotTable2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E-4532-BE70-987918FFD81A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E-4532-BE70-987918FFD81A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4E-4532-BE70-987918FFD81A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4E-4532-BE70-987918FF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696623"/>
        <c:axId val="1876976351"/>
      </c:barChart>
      <c:catAx>
        <c:axId val="11669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976351"/>
        <c:crosses val="autoZero"/>
        <c:auto val="1"/>
        <c:lblAlgn val="ctr"/>
        <c:lblOffset val="100"/>
        <c:noMultiLvlLbl val="0"/>
      </c:catAx>
      <c:valAx>
        <c:axId val="18769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hw CrowdfundingBook.xlsx]date created!PivotTable13</c:name>
    <c:fmtId val="16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9</c:v>
                </c:pt>
                <c:pt idx="8">
                  <c:v>6</c:v>
                </c:pt>
                <c:pt idx="9">
                  <c:v>2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6-4B9D-B55E-AE39A9A8BDC6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37</c:v>
                </c:pt>
                <c:pt idx="2">
                  <c:v>32</c:v>
                </c:pt>
                <c:pt idx="3">
                  <c:v>18</c:v>
                </c:pt>
                <c:pt idx="4">
                  <c:v>41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25</c:v>
                </c:pt>
                <c:pt idx="9">
                  <c:v>28</c:v>
                </c:pt>
                <c:pt idx="10">
                  <c:v>29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6-4B9D-B55E-AE39A9A8BDC6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46-4B9D-B55E-AE39A9A8BDC6}"/>
            </c:ext>
          </c:extLst>
        </c:ser>
        <c:ser>
          <c:idx val="3"/>
          <c:order val="3"/>
          <c:tx>
            <c:strRef>
              <c:f>'date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created'!$E$6:$E$18</c:f>
              <c:numCache>
                <c:formatCode>General</c:formatCode>
                <c:ptCount val="12"/>
                <c:pt idx="0">
                  <c:v>48</c:v>
                </c:pt>
                <c:pt idx="1">
                  <c:v>52</c:v>
                </c:pt>
                <c:pt idx="2">
                  <c:v>40</c:v>
                </c:pt>
                <c:pt idx="3">
                  <c:v>50</c:v>
                </c:pt>
                <c:pt idx="4">
                  <c:v>57</c:v>
                </c:pt>
                <c:pt idx="5">
                  <c:v>48</c:v>
                </c:pt>
                <c:pt idx="6">
                  <c:v>45</c:v>
                </c:pt>
                <c:pt idx="7">
                  <c:v>52</c:v>
                </c:pt>
                <c:pt idx="8">
                  <c:v>47</c:v>
                </c:pt>
                <c:pt idx="9">
                  <c:v>30</c:v>
                </c:pt>
                <c:pt idx="10">
                  <c:v>46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46-4B9D-B55E-AE39A9A8B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25279"/>
        <c:axId val="123953983"/>
      </c:lineChart>
      <c:catAx>
        <c:axId val="5422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3983"/>
        <c:crosses val="autoZero"/>
        <c:auto val="1"/>
        <c:lblAlgn val="ctr"/>
        <c:lblOffset val="100"/>
        <c:noMultiLvlLbl val="0"/>
      </c:catAx>
      <c:valAx>
        <c:axId val="12395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outcome!$H$1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outcome!$H$2:$H$14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B-4305-B54C-1BA7B4EB6AE4}"/>
            </c:ext>
          </c:extLst>
        </c:ser>
        <c:ser>
          <c:idx val="1"/>
          <c:order val="1"/>
          <c:tx>
            <c:strRef>
              <c:f>outcome!$I$1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outcome!$A$2:$A$14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outcome!$I$2:$I$14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B-4305-B54C-1BA7B4EB6AE4}"/>
            </c:ext>
          </c:extLst>
        </c:ser>
        <c:ser>
          <c:idx val="2"/>
          <c:order val="2"/>
          <c:tx>
            <c:strRef>
              <c:f>outcome!$J$1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outcome!$A$2:$A$14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outcome!$J$2:$J$14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B-4305-B54C-1BA7B4EB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210367"/>
        <c:axId val="59846015"/>
      </c:lineChart>
      <c:catAx>
        <c:axId val="22421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6015"/>
        <c:crosses val="autoZero"/>
        <c:auto val="1"/>
        <c:lblAlgn val="ctr"/>
        <c:lblOffset val="100"/>
        <c:noMultiLvlLbl val="0"/>
      </c:catAx>
      <c:valAx>
        <c:axId val="5984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1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1</xdr:row>
      <xdr:rowOff>66674</xdr:rowOff>
    </xdr:from>
    <xdr:to>
      <xdr:col>18</xdr:col>
      <xdr:colOff>419100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054BE-B903-FBB6-65EC-B5492D043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319086</xdr:colOff>
      <xdr:row>4</xdr:row>
      <xdr:rowOff>38099</xdr:rowOff>
    </xdr:from>
    <xdr:to>
      <xdr:col>18</xdr:col>
      <xdr:colOff>361949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79AA0-C780-59F1-1A8E-A56F08D4B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3</xdr:row>
      <xdr:rowOff>133350</xdr:rowOff>
    </xdr:from>
    <xdr:to>
      <xdr:col>13</xdr:col>
      <xdr:colOff>319087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7DD149-7E21-3C4C-8FFD-046008428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862011</xdr:colOff>
      <xdr:row>15</xdr:row>
      <xdr:rowOff>47625</xdr:rowOff>
    </xdr:from>
    <xdr:to>
      <xdr:col>9</xdr:col>
      <xdr:colOff>857250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EC970-5C0C-AD55-0B80-18835C4C4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Du" refreshedDate="45184.850064120372" createdVersion="8" refreshedVersion="8" minRefreshableVersion="3" recordCount="1000" xr:uid="{5D41CC4E-D068-4A10-B6E2-0E88CC5BC4A4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Du" refreshedDate="45184.947368402776" createdVersion="8" refreshedVersion="8" minRefreshableVersion="3" recordCount="1000" xr:uid="{BFCEB010-F6DD-4585-B9EF-199F94C0BA4F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11-16T06:38:18" maxDate="2021-02-19T08:40:51" count="879">
        <d v="2016-11-19T00:00:00"/>
        <d v="2015-08-01T01:01:17"/>
        <d v="2014-10-24T05:37:01"/>
        <d v="2020-08-30T17:21:42"/>
        <d v="2020-02-05T10:43:24"/>
        <d v="2013-07-25T16:51:04"/>
        <d v="2018-09-18T21:26:49"/>
        <d v="2016-08-01T16:20:26"/>
        <d v="2011-06-20T17:52:20"/>
        <d v="2014-08-24T22:28:05"/>
        <d v="2011-06-25T20:25:32"/>
        <d v="2011-08-03T15:49:47"/>
        <d v="2020-11-12T06:07:40"/>
        <d v="2017-06-07T03:03:50"/>
        <d v="2013-01-28T00:30:38"/>
        <d v="2021-01-01T08:10:13"/>
        <d v="2014-12-30T15:19:09"/>
        <d v="2011-11-27T02:33:11"/>
        <d v="2019-09-21T13:16:36"/>
        <d v="2020-03-20T08:40:51"/>
        <d v="2015-07-09T13:47:14"/>
        <d v="2012-07-03T15:19:09"/>
        <d v="2019-04-13T04:35:45"/>
        <d v="2020-03-01T23:29:22"/>
        <d v="2015-06-01T18:53:37"/>
        <d v="2012-04-03T17:52:20"/>
        <d v="2019-08-12T17:21:42"/>
        <d v="2016-09-22T18:22:59"/>
        <d v="2010-12-17T22:28:05"/>
        <d v="2019-08-01T11:44:41"/>
        <d v="2020-06-11T01:01:17"/>
        <d v="2016-12-27T19:24:15"/>
        <d v="2019-01-18T11:14:03"/>
        <d v="2015-09-18T01:01:17"/>
        <d v="2018-03-25T04:35:45"/>
        <d v="2020-02-04T10:12:46"/>
        <d v="2012-01-12T01:31:55"/>
        <d v="2020-10-26T21:57:27"/>
        <d v="2011-08-31T05:37:01"/>
        <d v="2014-01-26T14:17:52"/>
        <d v="2011-04-15T08:40:51"/>
        <d v="2013-08-01T20:25:32"/>
        <d v="2012-05-21T17:52:20"/>
        <d v="2015-07-05T11:44:41"/>
        <d v="2020-04-02T14:17:52"/>
        <d v="2017-11-01T04:35:45"/>
        <d v="2011-05-19T01:31:55"/>
        <d v="2015-03-08T00:00:00"/>
        <d v="2016-06-12T15:19:09"/>
        <d v="2020-11-10T05:06:23"/>
        <d v="2014-07-05T21:26:49"/>
        <d v="2013-02-18T10:12:46"/>
        <d v="2011-07-28T12:45:57"/>
        <d v="2015-04-30T02:33:11"/>
        <d v="2019-03-20T17:52:20"/>
        <d v="2019-08-11T16:51:04"/>
        <d v="2015-12-26T03:34:28"/>
        <d v="2018-09-06T15:19:09"/>
        <d v="2016-09-10T12:15:19"/>
        <d v="2018-06-15T21:57:27"/>
        <d v="2013-06-12T19:24:15"/>
        <d v="2012-01-06T22:58:43"/>
        <d v="2016-05-23T05:06:23"/>
        <d v="2018-04-30T22:58:43"/>
        <d v="2019-07-14T02:33:11"/>
        <d v="2011-12-12T10:12:46"/>
        <d v="2016-03-24T23:29:22"/>
        <d v="2010-12-02T14:48:31"/>
        <d v="2018-07-31T20:56:10"/>
        <d v="2011-11-02T14:17:52"/>
        <d v="2011-09-15T13:16:36"/>
        <d v="2020-12-22T03:03:50"/>
        <d v="2016-06-18T18:22:59"/>
        <d v="2017-11-26T18:22:59"/>
        <d v="2017-03-21T12:15:19"/>
        <d v="2019-07-27T09:11:29"/>
        <d v="2016-01-08T10:12:46"/>
        <d v="2011-08-09T18:53:37"/>
        <d v="2019-04-26T11:14:03"/>
        <d v="2019-06-27T18:22:59"/>
        <d v="2018-09-03T13:47:14"/>
        <d v="2018-11-30T10:43:24"/>
        <d v="2020-02-02T09:11:29"/>
        <d v="2017-07-25T03:03:50"/>
        <d v="2013-06-24T01:01:17"/>
        <d v="2012-07-31T05:06:23"/>
        <d v="2016-04-20T12:45:57"/>
        <d v="2012-01-22T06:38:18"/>
        <d v="2016-04-02T03:34:28"/>
        <d v="2011-02-22T06:38:18"/>
        <d v="2017-02-17T21:26:49"/>
        <d v="2017-08-03T07:39:34"/>
        <d v="2011-05-03T17:52:20"/>
        <d v="2013-09-17T19:54:54"/>
        <d v="2020-04-24T01:01:17"/>
        <d v="2020-11-04T02:02:33"/>
        <d v="2012-01-24T07:39:34"/>
        <d v="2016-07-15T07:39:34"/>
        <d v="2015-11-09T04:05:06"/>
        <d v="2012-09-08T00:30:38"/>
        <d v="2016-02-07T01:01:17"/>
        <d v="2019-05-25T01:31:55"/>
        <d v="2011-09-06T08:40:51"/>
        <d v="2018-05-26T11:44:41"/>
        <d v="2014-03-04T07:39:34"/>
        <d v="2020-09-28T07:39:34"/>
        <d v="2019-05-03T14:48:31"/>
        <d v="2013-02-28T15:19:09"/>
        <d v="2014-12-20T10:12:46"/>
        <d v="2019-09-24T14:48:31"/>
        <d v="2013-08-20T05:37:01"/>
        <d v="2015-08-06T03:34:28"/>
        <d v="2018-09-17T20:56:10"/>
        <d v="2020-04-26T02:02:33"/>
        <d v="2018-11-24T07:39:34"/>
        <d v="2016-09-07T10:43:24"/>
        <d v="2012-08-11T10:43:24"/>
        <d v="2015-01-03T17:21:42"/>
        <d v="2015-05-27T16:20:26"/>
        <d v="2016-04-03T04:05:06"/>
        <d v="2015-11-11T05:06:23"/>
        <d v="2016-11-14T21:57:27"/>
        <d v="2020-05-30T19:24:15"/>
        <d v="2019-10-02T18:53:37"/>
        <d v="2017-08-11T11:44:41"/>
        <d v="2011-03-21T20:25:32"/>
        <d v="2011-07-09T03:03:50"/>
        <d v="2016-01-19T15:49:47"/>
        <d v="2012-09-15T04:05:06"/>
        <d v="2014-11-05T11:44:41"/>
        <d v="2019-01-20T12:15:19"/>
        <d v="2012-06-30T13:47:14"/>
        <d v="2012-05-06T10:12:46"/>
        <d v="2014-02-05T19:24:15"/>
        <d v="2015-05-18T11:44:41"/>
        <d v="2011-08-18T23:29:22"/>
        <d v="2013-08-26T08:40:51"/>
        <d v="2016-04-07T06:07:40"/>
        <d v="2019-03-06T10:43:24"/>
        <d v="2016-05-30T08:40:51"/>
        <d v="2011-05-08T20:25:32"/>
        <d v="2020-07-05T13:16:36"/>
        <d v="2015-08-20T10:43:24"/>
        <d v="2012-09-28T11:44:41"/>
        <d v="2017-06-09T04:05:06"/>
        <d v="2018-07-29T19:54:54"/>
        <d v="2013-12-01T10:12:46"/>
        <d v="2019-12-31T16:51:04"/>
        <d v="2015-05-20T12:45:57"/>
        <d v="2018-02-18T12:15:19"/>
        <d v="2013-09-16T19:24:15"/>
        <d v="2017-05-07T11:44:41"/>
        <d v="2011-01-31T19:54:54"/>
        <d v="2020-10-25T21:26:49"/>
        <d v="2014-12-07T03:34:28"/>
        <d v="2016-11-29T05:06:23"/>
        <d v="2020-04-12T19:24:15"/>
        <d v="2020-05-14T11:14:03"/>
        <d v="2016-09-12T13:16:36"/>
        <d v="2019-12-23T12:45:57"/>
        <d v="2018-10-26T16:20:26"/>
        <d v="2018-10-14T10:12:46"/>
        <d v="2018-08-05T23:29:22"/>
        <d v="2011-11-05T15:49:47"/>
        <d v="2014-05-13T18:53:37"/>
        <d v="2020-03-10T03:34:28"/>
        <d v="2013-05-13T04:05:06"/>
        <d v="2018-08-08T00:30:38"/>
        <d v="2015-02-26T19:24:15"/>
        <d v="2015-06-30T09:11:29"/>
        <d v="2014-04-20T07:08:56"/>
        <d v="2016-09-24T19:24:15"/>
        <d v="2017-08-28T20:25:32"/>
        <d v="2017-08-31T21:57:27"/>
        <d v="2011-09-28T20:56:10"/>
        <d v="2018-09-27T01:31:55"/>
        <d v="2014-02-15T23:29:22"/>
        <d v="2011-01-28T18:22:59"/>
        <d v="2018-10-10T08:10:13"/>
        <d v="2020-07-03T12:15:19"/>
        <d v="2011-07-22T09:42:08"/>
        <d v="2020-05-20T14:17:52"/>
        <d v="2019-05-24T01:01:17"/>
        <d v="2015-05-03T04:05:06"/>
        <d v="2014-01-24T13:16:36"/>
        <d v="2015-11-16T07:39:34"/>
        <d v="2017-02-26T01:31:55"/>
        <d v="2014-05-07T15:49:47"/>
        <d v="2020-03-28T11:44:41"/>
        <d v="2015-06-07T21:57:27"/>
        <d v="2019-04-18T07:08:56"/>
        <d v="2016-09-03T08:40:51"/>
        <d v="2019-08-10T16:20:26"/>
        <d v="2018-06-27T03:34:28"/>
        <d v="2011-06-17T16:20:26"/>
        <d v="2016-06-24T21:26:49"/>
        <d v="2015-07-06T12:15:19"/>
        <d v="2012-08-21T15:49:47"/>
        <d v="2018-01-17T20:25:32"/>
        <d v="2012-02-17T18:53:37"/>
        <d v="2019-10-31T09:11:29"/>
        <d v="2011-01-05T07:39:34"/>
        <d v="2019-09-10T07:39:34"/>
        <d v="2018-11-16T03:34:28"/>
        <d v="2017-05-01T08:40:51"/>
        <d v="2018-03-04T19:24:15"/>
        <d v="2014-08-01T10:43:24"/>
        <d v="2021-01-06T10:43:24"/>
        <d v="2011-09-19T15:19:09"/>
        <d v="2011-06-30T22:58:43"/>
        <d v="2020-02-29T22:58:43"/>
        <d v="2012-10-12T18:53:37"/>
        <d v="2020-05-15T11:44:41"/>
        <d v="2012-10-01T13:16:36"/>
        <d v="2013-07-13T10:43:24"/>
        <d v="2012-05-18T16:20:26"/>
        <d v="2013-05-17T06:07:40"/>
        <d v="2015-09-14T23:29:22"/>
        <d v="2017-03-10T06:38:18"/>
        <d v="2015-09-06T19:24:15"/>
        <d v="2015-04-12T17:52:20"/>
        <d v="2011-02-15T03:03:50"/>
        <d v="2016-05-01T18:22:59"/>
        <d v="2018-06-04T16:20:26"/>
        <d v="2020-12-28T06:07:40"/>
        <d v="2014-04-23T08:40:51"/>
        <d v="2017-07-22T01:31:55"/>
        <d v="2012-04-29T06:38:18"/>
        <d v="2018-08-27T10:12:46"/>
        <d v="2018-02-14T10:12:46"/>
        <d v="2020-07-13T17:21:42"/>
        <d v="2015-04-04T13:47:14"/>
        <d v="2018-12-21T21:26:49"/>
        <d v="2016-08-18T00:30:38"/>
        <d v="2015-03-23T07:39:34"/>
        <d v="2018-05-13T05:06:23"/>
        <d v="2019-03-13T14:17:52"/>
        <d v="2015-06-25T06:38:18"/>
        <d v="2015-03-17T04:35:45"/>
        <d v="2014-07-09T23:29:22"/>
        <d v="2017-12-22T07:08:56"/>
        <d v="2015-12-15T22:28:05"/>
        <d v="2015-12-17T23:29:22"/>
        <d v="2013-11-07T22:28:05"/>
        <d v="2014-09-30T16:51:04"/>
        <d v="2012-02-22T21:26:49"/>
        <d v="2018-02-22T14:17:52"/>
        <d v="2012-01-01T20:25:32"/>
        <d v="2017-01-16T05:06:23"/>
        <d v="2014-02-03T18:22:59"/>
        <d v="2017-12-08T00:00:00"/>
        <d v="2013-11-06T21:57:27"/>
        <d v="2011-07-07T02:02:33"/>
        <d v="2012-02-19T19:54:54"/>
        <d v="2010-11-16T06:38:18"/>
        <d v="2014-01-13T07:39:34"/>
        <d v="2016-12-25T18:22:59"/>
        <d v="2015-10-21T18:53:37"/>
        <d v="2013-09-21T21:57:27"/>
        <d v="2013-09-01T11:44:41"/>
        <d v="2020-02-16T16:20:26"/>
        <d v="2011-10-16T05:37:01"/>
        <d v="2016-11-28T04:35:45"/>
        <d v="2020-07-29T01:01:17"/>
        <d v="2018-09-22T23:29:22"/>
        <d v="2018-11-13T02:02:33"/>
        <d v="2020-04-23T00:30:38"/>
        <d v="2013-03-13T21:57:27"/>
        <d v="2011-05-30T07:08:56"/>
        <d v="2013-10-25T15:49:47"/>
        <d v="2019-09-16T10:43:24"/>
        <d v="2018-11-28T09:42:08"/>
        <d v="2013-02-02T03:03:50"/>
        <d v="2017-05-25T20:56:10"/>
        <d v="2013-03-26T04:05:06"/>
        <d v="2017-09-08T01:31:55"/>
        <d v="2017-11-22T16:20:26"/>
        <d v="2016-04-14T09:42:08"/>
        <d v="2013-02-05T03:34:28"/>
        <d v="2016-07-22T11:14:03"/>
        <d v="2014-04-12T03:03:50"/>
        <d v="2012-09-03T22:28:05"/>
        <d v="2013-02-07T04:35:45"/>
        <d v="2011-08-17T22:58:43"/>
        <d v="2019-11-09T13:47:14"/>
        <d v="2014-09-20T11:44:41"/>
        <d v="2020-02-13T14:48:31"/>
        <d v="2014-12-22T11:14:03"/>
        <d v="2017-02-18T21:57:27"/>
        <d v="2017-02-25T01:01:17"/>
        <d v="2018-09-04T14:17:52"/>
        <d v="2016-02-12T03:34:28"/>
        <d v="2019-09-15T10:12:46"/>
        <d v="2016-12-29T20:25:32"/>
        <d v="2017-08-04T08:10:13"/>
        <d v="2017-03-13T08:10:13"/>
        <d v="2018-07-18T14:17:52"/>
        <d v="2013-05-01T22:28:05"/>
        <d v="2012-03-04T02:33:11"/>
        <d v="2012-08-10T10:12:46"/>
        <d v="2011-02-16T03:34:28"/>
        <d v="2013-01-19T20:25:32"/>
        <d v="2015-05-04T04:35:45"/>
        <d v="2020-12-10T21:26:49"/>
        <d v="2018-05-17T07:08:56"/>
        <d v="2015-01-23T03:03:50"/>
        <d v="2011-06-23T19:24:15"/>
        <d v="2012-03-26T13:47:14"/>
        <d v="2012-02-15T17:52:20"/>
        <d v="2011-10-09T02:02:33"/>
        <d v="2015-03-05T22:58:43"/>
        <d v="2016-06-08T13:16:36"/>
        <d v="2016-12-17T14:17:52"/>
        <d v="2020-09-17T02:02:33"/>
        <d v="2019-12-15T08:40:51"/>
        <d v="2017-12-12T02:02:33"/>
        <d v="2018-12-15T18:22:59"/>
        <d v="2012-11-09T08:40:51"/>
        <d v="2014-02-27T05:06:23"/>
        <d v="2019-12-05T03:34:28"/>
        <d v="2020-12-06T19:24:15"/>
        <d v="2011-10-29T12:15:19"/>
        <d v="2020-12-02T17:21:42"/>
        <d v="2012-08-24T17:21:42"/>
        <d v="2018-08-07T00:00:00"/>
        <d v="2012-11-02T05:06:23"/>
        <d v="2016-08-17T00:00:00"/>
        <d v="2014-06-23T15:19:09"/>
        <d v="2014-10-26T06:38:18"/>
        <d v="2019-01-30T17:21:42"/>
        <d v="2016-06-26T22:28:05"/>
        <d v="2018-08-29T11:14:03"/>
        <d v="2016-01-27T19:54:54"/>
        <d v="2018-02-17T11:44:41"/>
        <d v="2016-05-06T20:56:10"/>
        <d v="2016-08-12T21:57:27"/>
        <d v="2016-10-28T13:16:36"/>
        <d v="2020-07-23T22:28:05"/>
        <d v="2014-08-08T14:17:52"/>
        <d v="2018-01-22T22:58:43"/>
        <d v="2012-12-05T21:57:27"/>
        <d v="2016-08-23T03:03:50"/>
        <d v="2019-08-22T22:28:05"/>
        <d v="2012-07-15T21:26:49"/>
        <d v="2011-11-15T20:56:10"/>
        <d v="2018-10-13T09:42:08"/>
        <d v="2012-11-17T12:45:57"/>
        <d v="2019-03-14T14:48:31"/>
        <d v="2017-12-29T10:43:24"/>
        <d v="2011-11-17T21:57:27"/>
        <d v="2015-10-01T07:39:34"/>
        <d v="2011-08-26T03:03:50"/>
        <d v="2014-01-04T03:03:50"/>
        <d v="2020-05-02T05:06:23"/>
        <d v="2016-01-24T18:22:59"/>
        <d v="2015-12-24T02:33:11"/>
        <d v="2018-08-22T07:39:34"/>
        <d v="2020-01-27T06:07:40"/>
        <d v="2016-10-06T01:01:17"/>
        <d v="2015-06-17T02:33:11"/>
        <d v="2019-06-01T05:06:23"/>
        <d v="2012-09-16T04:35:45"/>
        <d v="2014-05-27T01:31:55"/>
        <d v="2016-05-26T06:38:18"/>
        <d v="2018-10-22T14:17:52"/>
        <d v="2018-02-11T08:40:51"/>
        <d v="2020-04-14T20:25:32"/>
        <d v="2011-05-06T19:24:15"/>
        <d v="2013-05-08T01:31:55"/>
        <d v="2012-11-25T16:51:04"/>
        <d v="2011-09-10T10:43:24"/>
        <d v="2014-08-18T19:24:15"/>
        <d v="2011-11-20T23:29:22"/>
        <d v="2018-07-21T15:49:47"/>
        <d v="2014-07-02T19:54:54"/>
        <d v="2012-10-29T03:03:50"/>
        <d v="2019-10-19T03:03:50"/>
        <d v="2014-04-25T09:42:08"/>
        <d v="2019-05-18T22:28:05"/>
        <d v="2011-12-18T13:16:36"/>
        <d v="2014-07-21T05:06:23"/>
        <d v="2020-11-17T08:40:51"/>
        <d v="2012-11-27T17:52:20"/>
        <d v="2018-11-21T06:07:40"/>
        <d v="2019-06-15T12:15:19"/>
        <d v="2013-12-31T01:01:17"/>
        <d v="2020-11-03T01:31:55"/>
        <d v="2017-06-16T07:39:34"/>
        <d v="2018-04-20T17:52:20"/>
        <d v="2018-06-01T14:48:31"/>
        <d v="2014-12-11T05:37:01"/>
        <d v="2019-12-12T07:08:56"/>
        <d v="2011-02-27T09:11:29"/>
        <d v="2012-12-04T21:26:49"/>
        <d v="2011-12-02T05:06:23"/>
        <d v="2019-11-17T17:52:20"/>
        <d v="2013-03-31T06:38:18"/>
        <d v="2012-11-12T10:12:46"/>
        <d v="2018-06-29T04:35:45"/>
        <d v="2018-07-03T06:38:18"/>
        <d v="2011-02-24T07:39:34"/>
        <d v="2019-04-28T12:15:19"/>
        <d v="2016-07-16T08:10:13"/>
        <d v="2014-01-28T15:19:09"/>
        <d v="2015-08-26T13:47:14"/>
        <d v="2011-12-27T17:52:20"/>
        <d v="2015-01-19T01:01:17"/>
        <d v="2020-10-19T18:22:59"/>
        <d v="2019-07-03T21:26:49"/>
        <d v="2015-04-11T17:21:42"/>
        <d v="2014-11-01T09:42:08"/>
        <d v="2017-11-30T20:25:32"/>
        <d v="2015-11-29T14:17:52"/>
        <d v="2020-05-07T07:39:34"/>
        <d v="2016-09-02T08:10:13"/>
        <d v="2014-02-02T17:52:20"/>
        <d v="2017-11-05T06:38:18"/>
        <d v="2018-07-04T07:08:56"/>
        <d v="2013-03-21T01:31:55"/>
        <d v="2018-09-07T15:49:47"/>
        <d v="2011-08-12T20:25:32"/>
        <d v="2012-06-11T04:05:06"/>
        <d v="2011-10-17T06:07:40"/>
        <d v="2013-11-17T03:03:50"/>
        <d v="2018-12-27T00:00:00"/>
        <d v="2014-03-16T13:47:14"/>
        <d v="2020-03-22T09:42:08"/>
        <d v="2019-11-04T11:14:03"/>
        <d v="2018-07-23T16:51:04"/>
        <d v="2011-05-17T00:30:38"/>
        <d v="2014-09-26T14:48:31"/>
        <d v="2012-08-12T11:14:03"/>
        <d v="2019-02-19T03:03:50"/>
        <d v="2017-10-12T18:53:37"/>
        <d v="2011-02-03T21:26:49"/>
        <d v="2015-12-12T20:56:10"/>
        <d v="2015-04-07T15:19:09"/>
        <d v="2014-12-08T04:05:06"/>
        <d v="2019-02-20T03:34:28"/>
        <d v="2019-02-04T19:54:54"/>
        <d v="2014-04-17T05:37:01"/>
        <d v="2016-11-13T21:26:49"/>
        <d v="2020-05-01T04:35:45"/>
        <d v="2016-05-04T19:54:54"/>
        <d v="2013-03-27T04:35:45"/>
        <d v="2020-03-27T11:14:03"/>
        <d v="2019-07-07T23:29:22"/>
        <d v="2015-11-30T14:48:31"/>
        <d v="2014-05-29T02:33:11"/>
        <d v="2012-05-13T13:47:14"/>
        <d v="2016-02-23T08:10:13"/>
        <d v="2018-08-02T21:57:27"/>
        <d v="2011-01-17T13:47:14"/>
        <d v="2015-09-13T22:58:43"/>
        <d v="2013-01-16T18:53:37"/>
        <d v="2021-01-03T09:11:29"/>
        <d v="2015-07-16T17:21:42"/>
        <d v="2020-06-28T09:42:08"/>
        <d v="2019-03-18T16:51:04"/>
        <d v="2018-04-22T18:53:37"/>
        <d v="2017-01-26T10:12:46"/>
        <d v="2011-06-27T21:26:49"/>
        <d v="2020-12-08T20:25:32"/>
        <d v="2014-06-04T05:37:01"/>
        <d v="2011-04-17T09:42:08"/>
        <d v="2020-07-17T19:24:15"/>
        <d v="2013-02-13T07:39:34"/>
        <d v="2015-05-21T13:16:36"/>
        <d v="2018-05-24T10:43:24"/>
        <d v="2017-12-20T06:07:40"/>
        <d v="2015-12-16T22:58:43"/>
        <d v="2017-03-09T06:07:40"/>
        <d v="2014-04-02T22:28:05"/>
        <d v="2014-02-10T20:56:10"/>
        <d v="2013-06-23T00:30:38"/>
        <d v="2014-02-06T19:54:54"/>
        <d v="2014-03-11T11:14:03"/>
        <d v="2013-03-30T06:07:40"/>
        <d v="2019-06-11T10:12:46"/>
        <d v="2020-08-13T08:40:51"/>
        <d v="2015-06-16T02:02:33"/>
        <d v="2014-11-12T15:19:09"/>
        <d v="2012-11-13T10:43:24"/>
        <d v="2018-05-08T02:33:11"/>
        <d v="2019-03-04T09:42:08"/>
        <d v="2020-05-06T07:08:56"/>
        <d v="2017-08-20T16:20:26"/>
        <d v="2013-05-29T12:15:19"/>
        <d v="2011-01-10T10:12:46"/>
        <d v="2011-03-05T12:15:19"/>
        <d v="2011-10-07T01:01:17"/>
        <d v="2017-01-28T11:14:03"/>
        <d v="2014-10-30T08:40:51"/>
        <d v="2015-04-19T21:26:49"/>
        <d v="2011-07-13T05:06:23"/>
        <d v="2014-10-18T02:33:11"/>
        <d v="2019-02-02T18:53:37"/>
        <d v="2014-06-27T17:21:42"/>
        <d v="2019-08-30T02:02:33"/>
        <d v="2019-06-19T14:17:52"/>
        <d v="2011-07-06T01:31:55"/>
        <d v="2019-09-12T08:40:51"/>
        <d v="2014-08-28T00:00:00"/>
        <d v="2020-07-19T20:25:32"/>
        <d v="2019-05-15T20:56:10"/>
        <d v="2016-05-28T07:39:34"/>
        <d v="2017-01-14T04:05:06"/>
        <d v="2014-08-16T18:22:59"/>
        <d v="2016-12-30T20:56:10"/>
        <d v="2021-01-16T15:49:47"/>
        <d v="2019-09-30T17:52:20"/>
        <d v="2016-01-10T11:14:03"/>
        <d v="2017-03-26T14:48:31"/>
        <d v="2014-04-30T12:15:19"/>
        <d v="2013-01-21T21:26:49"/>
        <d v="2015-12-04T16:51:04"/>
        <d v="2017-11-25T17:52:20"/>
        <d v="2011-11-16T21:26:49"/>
        <d v="2017-12-19T05:37:01"/>
        <d v="2015-03-12T02:02:33"/>
        <d v="2012-07-26T02:33:11"/>
        <d v="2016-09-21T17:52:20"/>
        <d v="2017-02-16T20:56:10"/>
        <d v="2017-07-30T05:37:01"/>
        <d v="2012-10-08T16:51:04"/>
        <d v="2012-09-05T23:29:22"/>
        <d v="2019-11-28T00:00:00"/>
        <d v="2016-02-29T11:14:03"/>
        <d v="2012-10-05T15:19:09"/>
        <d v="2015-06-21T04:35:45"/>
        <d v="2011-05-26T05:06:23"/>
        <d v="2011-11-26T02:02:33"/>
        <d v="2016-06-06T12:15:19"/>
        <d v="2016-09-17T15:49:47"/>
        <d v="2020-12-29T06:38:18"/>
        <d v="2018-11-07T22:28:05"/>
        <d v="2012-01-25T08:10:13"/>
        <d v="2012-10-21T23:29:22"/>
        <d v="2012-06-25T11:14:03"/>
        <d v="2015-02-04T09:11:29"/>
        <d v="2012-03-15T08:10:13"/>
        <d v="2013-01-12T16:51:04"/>
        <d v="2013-03-20T01:01:17"/>
        <d v="2011-01-24T16:20:26"/>
        <d v="2011-09-30T21:57:27"/>
        <d v="2016-06-22T20:25:32"/>
        <d v="2015-12-05T17:21:42"/>
        <d v="2011-05-25T04:35:45"/>
        <d v="2015-05-10T07:39:34"/>
        <d v="2015-03-04T22:28:05"/>
        <d v="2017-06-23T11:14:03"/>
        <d v="2011-01-22T15:19:09"/>
        <d v="2017-02-27T02:02:33"/>
        <d v="2011-04-25T13:47:14"/>
        <d v="2016-01-28T20:25:32"/>
        <d v="2014-07-03T20:25:32"/>
        <d v="2020-05-05T06:38:18"/>
        <d v="2011-12-07T07:39:34"/>
        <d v="2017-03-01T03:03:50"/>
        <d v="2015-03-01T20:56:10"/>
        <d v="2020-02-01T08:40:51"/>
        <d v="2013-11-15T02:02:33"/>
        <d v="2014-06-28T17:52:20"/>
        <d v="2011-09-05T08:10:13"/>
        <d v="2018-08-31T12:15:19"/>
        <d v="2018-01-11T17:21:42"/>
        <d v="2017-04-24T05:06:23"/>
        <d v="2014-08-25T22:58:43"/>
        <d v="2015-05-15T10:12:46"/>
        <d v="2014-04-03T22:58:43"/>
        <d v="2012-03-22T11:44:41"/>
        <d v="2017-07-04T16:51:04"/>
        <d v="2017-09-11T03:03:50"/>
        <d v="2019-04-25T10:43:24"/>
        <d v="2016-07-04T02:02:33"/>
        <d v="2021-02-19T08:40:51"/>
        <d v="2011-08-10T19:24:15"/>
        <d v="2011-04-26T14:17:52"/>
        <d v="2011-08-16T22:28:05"/>
        <d v="2017-07-02T15:49:47"/>
        <d v="2020-05-18T13:16:36"/>
        <d v="2020-04-11T18:53:37"/>
        <d v="2015-10-16T15:19:09"/>
        <d v="2018-03-27T05:37:01"/>
        <d v="2014-01-10T06:07:40"/>
        <d v="2012-12-10T00:00:00"/>
        <d v="2017-11-13T11:44:41"/>
        <d v="2011-06-07T11:14:03"/>
        <d v="2019-08-09T15:49:47"/>
        <d v="2017-01-10T02:02:33"/>
        <d v="2018-02-21T13:47:14"/>
        <d v="2020-01-01T17:21:42"/>
        <d v="2018-03-02T18:22:59"/>
        <d v="2020-01-02T17:52:20"/>
        <d v="2019-10-09T22:28:05"/>
        <d v="2014-02-11T21:26:49"/>
        <d v="2019-04-19T07:39:34"/>
        <d v="2018-07-10T10:12:46"/>
        <d v="2011-09-02T06:38:18"/>
        <d v="2015-06-19T03:34:28"/>
        <d v="2015-01-31T07:08:56"/>
        <d v="2017-08-02T07:08:56"/>
        <d v="2017-04-02T18:22:59"/>
        <d v="2018-03-03T18:53:37"/>
        <d v="2019-01-05T04:35:45"/>
        <d v="2019-01-04T04:05:06"/>
        <d v="2016-08-19T01:01:17"/>
        <d v="2016-08-09T20:25:32"/>
        <d v="2013-02-19T10:43:24"/>
        <d v="2019-12-24T13:16:36"/>
        <d v="2011-08-20T00:00:00"/>
        <d v="2012-05-26T20:25:32"/>
        <d v="2014-08-04T12:15:19"/>
        <d v="2015-08-23T12:15:19"/>
        <d v="2013-06-28T03:03:50"/>
        <d v="2018-06-30T05:06:23"/>
        <d v="2011-06-11T13:16:36"/>
        <d v="2019-03-30T21:57:27"/>
        <d v="2017-04-09T21:57:27"/>
        <d v="2012-07-07T17:21:42"/>
        <d v="2020-10-01T09:11:29"/>
        <d v="2013-08-24T07:39:34"/>
        <d v="2017-07-06T17:52:20"/>
        <d v="2020-11-08T04:05:06"/>
        <d v="2021-01-05T10:12:46"/>
        <d v="2012-11-11T09:42:08"/>
        <d v="2014-11-17T17:52:20"/>
        <d v="2019-09-29T17:21:42"/>
        <d v="2011-05-09T20:56:10"/>
        <d v="2016-08-11T21:26:49"/>
        <d v="2019-04-06T01:01:17"/>
        <d v="2018-03-14T00:00:00"/>
        <d v="2020-01-26T05:37:01"/>
        <d v="2014-10-04T18:53:37"/>
        <d v="2012-10-17T21:26:49"/>
        <d v="2013-08-31T11:14:03"/>
        <d v="2020-07-28T00:30:38"/>
        <d v="2018-10-23T14:48:31"/>
        <d v="2018-12-04T12:45:57"/>
        <d v="2016-11-04T16:51:04"/>
        <d v="2016-04-06T05:37:01"/>
        <d v="2019-04-10T03:03:50"/>
        <d v="2012-10-14T19:54:54"/>
        <d v="2012-02-10T15:19:09"/>
        <d v="2014-06-25T16:20:26"/>
        <d v="2013-03-15T22:58:43"/>
        <d v="2017-06-30T14:48:31"/>
        <d v="2020-01-22T03:34:28"/>
        <d v="2018-05-25T11:14:03"/>
        <d v="2019-07-26T08:40:51"/>
        <d v="2017-08-19T15:49:47"/>
        <d v="2011-06-18T16:51:04"/>
        <d v="2014-06-13T10:12:46"/>
        <d v="2012-07-10T18:53:37"/>
        <d v="2014-05-20T22:28:05"/>
        <d v="2013-04-23T18:22:59"/>
        <d v="2019-03-02T08:40:51"/>
        <d v="2019-04-14T05:06:23"/>
        <d v="2017-02-24T00:30:38"/>
        <d v="2015-10-05T09:42:08"/>
        <d v="2015-10-29T22:58:43"/>
        <d v="2011-09-07T09:11:29"/>
        <d v="2017-05-20T18:22:59"/>
        <d v="2014-01-05T03:34:28"/>
        <d v="2016-05-09T22:28:05"/>
        <d v="2018-07-27T18:53:37"/>
        <d v="2018-03-24T04:05:06"/>
        <d v="2018-01-29T02:02:33"/>
        <d v="2017-03-24T13:47:14"/>
        <d v="2016-02-06T00:30:38"/>
        <d v="2017-11-10T10:12:46"/>
        <d v="2015-10-30T23:29:22"/>
        <d v="2013-05-25T10:12:46"/>
        <d v="2018-02-04T05:06:23"/>
        <d v="2011-04-02T02:02:33"/>
        <d v="2010-11-26T11:44:41"/>
        <d v="2016-10-11T03:34:28"/>
        <d v="2011-04-09T05:37:01"/>
        <d v="2012-08-28T19:24:15"/>
        <d v="2011-07-15T06:07:40"/>
        <d v="2011-01-07T08:40:51"/>
        <d v="2015-09-21T02:33:11"/>
        <d v="2011-05-11T21:57:27"/>
        <d v="2017-03-11T07:08:56"/>
        <d v="2011-06-16T15:49:47"/>
        <d v="2013-09-26T00:00:00"/>
        <d v="2016-01-05T08:40:51"/>
        <d v="2012-03-28T14:48:31"/>
        <d v="2015-10-07T10:43:24"/>
        <d v="2019-02-14T00:30:38"/>
        <d v="2020-08-20T12:15:19"/>
        <d v="2018-07-26T18:22:59"/>
        <d v="2013-10-27T16:51:04"/>
        <d v="2013-04-02T07:39:34"/>
        <d v="2012-03-29T15:19:09"/>
        <d v="2018-04-17T16:20:26"/>
        <d v="2016-09-25T19:54:54"/>
        <d v="2014-07-20T04:35:45"/>
        <d v="2015-03-24T08:10:13"/>
        <d v="2020-02-11T13:47:14"/>
        <d v="2020-02-25T20:56:10"/>
        <d v="2018-04-15T15:19:09"/>
        <d v="2017-05-18T17:21:42"/>
        <d v="2015-10-20T18:22:59"/>
        <d v="2020-07-22T21:57:27"/>
        <d v="2012-07-01T14:17:52"/>
        <d v="2016-08-02T16:51:04"/>
        <d v="2017-07-19T00:00:00"/>
        <d v="2011-09-13T12:15:19"/>
        <d v="2012-01-15T03:03:50"/>
        <d v="2014-11-23T20:56:10"/>
        <d v="2017-02-28T02:33:11"/>
        <d v="2012-04-06T19:24:15"/>
        <d v="2015-05-07T06:07:40"/>
        <d v="2010-12-23T01:01:17"/>
        <d v="2017-12-11T01:31:55"/>
        <d v="2014-05-30T03:03:50"/>
        <d v="2018-12-30T01:31:55"/>
        <d v="2017-10-31T04:05:06"/>
        <d v="2015-07-20T19:24:15"/>
        <d v="2020-01-15T00:00:00"/>
        <d v="2013-04-25T19:24:15"/>
        <d v="2017-01-22T08:10:13"/>
        <d v="2021-01-22T18:53:37"/>
        <d v="2020-02-12T14:17:52"/>
        <d v="2019-01-10T07:08:56"/>
        <d v="2013-01-27T00:00:00"/>
        <d v="2020-11-05T02:33:11"/>
        <d v="2017-05-12T14:17:52"/>
        <d v="2013-07-11T09:42:08"/>
        <d v="2018-12-05T13:16:36"/>
        <d v="2016-12-31T21:26:49"/>
        <d v="2013-07-24T16:20:26"/>
        <d v="2017-05-22T19:24:15"/>
        <d v="2018-12-06T13:47:14"/>
        <d v="2020-05-21T14:48:31"/>
        <d v="2020-02-06T11:14:03"/>
        <d v="2013-10-23T14:48:31"/>
        <d v="2018-03-01T17:52:20"/>
        <d v="2015-02-06T10:12:46"/>
        <d v="2011-04-29T15:49:47"/>
        <d v="2011-10-27T11:14:03"/>
        <d v="2012-03-19T10:12:46"/>
        <d v="2016-05-27T07:08:56"/>
        <d v="2019-01-11T07:39:34"/>
        <d v="2013-02-17T09:42:08"/>
        <d v="2016-10-12T04:05:06"/>
        <d v="2011-12-30T19:24:15"/>
        <d v="2016-02-14T04:35:45"/>
        <d v="2010-12-13T20:25:32"/>
        <d v="2019-10-10T22:58:43"/>
        <d v="2015-02-23T17:52:20"/>
        <d v="2015-06-27T07:39:34"/>
        <d v="2017-02-11T18:22:59"/>
        <d v="2019-06-26T17:52:20"/>
        <d v="2019-09-08T06:38:18"/>
        <d v="2012-12-14T02:02:33"/>
        <d v="2019-05-26T02:02:33"/>
        <d v="2019-08-02T12:15:19"/>
        <d v="2019-01-15T09:42:08"/>
        <d v="2011-04-22T12:15:19"/>
        <d v="2013-01-01T11:14:03"/>
        <d v="2012-10-09T17:21:42"/>
        <d v="2012-06-03T00:00:00"/>
        <d v="2012-05-07T10:43:24"/>
        <d v="2020-12-09T20:56:10"/>
        <d v="2012-05-05T09:42:08"/>
        <d v="2013-03-19T00:30:38"/>
        <d v="2012-12-28T09:11:29"/>
        <d v="2019-05-01T13:47:14"/>
        <d v="2014-01-30T16:20:26"/>
        <d v="2020-03-07T02:02:33"/>
        <d v="2011-01-27T17:52:20"/>
        <d v="2012-06-19T08:10:13"/>
        <d v="2016-06-04T11:14:03"/>
        <d v="2017-08-16T14:17:52"/>
        <d v="2015-08-28T14:48:31"/>
        <d v="2012-03-24T12:45:57"/>
        <d v="2019-10-23T05:06:23"/>
        <d v="2014-09-17T10:12:46"/>
        <d v="2011-05-01T16:51:04"/>
        <d v="2014-12-16T08:10:13"/>
        <d v="2011-03-02T10:43:24"/>
        <d v="2011-11-28T03:03:50"/>
        <d v="2020-06-26T08:40:51"/>
        <d v="2017-07-23T02:02:33"/>
        <d v="2021-02-07T02:33:11"/>
        <d v="2018-02-23T14:48:31"/>
        <d v="2020-08-09T06:38:18"/>
        <d v="2016-01-06T09:11:29"/>
        <d v="2011-04-04T03:03:50"/>
        <d v="2015-04-13T18:22:59"/>
        <d v="2011-04-16T09:11:29"/>
        <d v="2011-07-08T02:33:11"/>
        <d v="2016-07-05T02:33:11"/>
        <d v="2018-04-13T14:17:52"/>
        <d v="2015-02-18T15:19:09"/>
        <d v="2020-07-12T16:51:04"/>
        <d v="2012-10-24T00:30:38"/>
        <d v="2011-03-31T01:01:17"/>
        <d v="2016-06-02T10:12:46"/>
        <d v="2014-06-14T10:43:24"/>
        <d v="2019-02-11T23:29:22"/>
        <d v="2012-05-31T22:58:43"/>
        <d v="2021-01-07T11:14:03"/>
        <d v="2014-09-12T07:39:34"/>
        <d v="2015-09-01T16:51:04"/>
        <d v="2019-07-29T10:12:46"/>
        <d v="2018-05-16T06:38:18"/>
        <d v="2012-03-13T07:08:56"/>
        <d v="2016-01-07T09:42:08"/>
        <d v="2020-09-29T08:10:13"/>
        <d v="2013-08-02T20:56:10"/>
        <d v="2020-05-29T18:53:37"/>
        <d v="2014-07-08T22:58:43"/>
        <d v="2015-12-02T15:49:47"/>
        <d v="2012-05-15T14:48:31"/>
        <d v="2018-10-20T13:16:36"/>
        <d v="2020-02-23T19:54:54"/>
        <d v="2013-01-04T12:45:57"/>
        <d v="2020-11-21T10:43:24"/>
        <d v="2018-09-28T02:02:33"/>
        <d v="2013-06-07T16:51:04"/>
        <d v="2014-12-06T03:03:50"/>
        <d v="2018-05-06T01:31:55"/>
        <d v="2016-02-11T03:03:50"/>
        <d v="2015-06-08T22:28:05"/>
        <d v="2015-02-17T14:48:31"/>
        <d v="2014-03-10T10:43:24"/>
        <d v="2017-02-14T19:54:54"/>
        <d v="2016-07-12T06:07:40"/>
        <d v="2020-08-10T07:08:56"/>
        <d v="2016-11-16T22:58:43"/>
        <d v="2019-06-23T16:20:26"/>
        <d v="2012-03-23T12:15:19"/>
        <d v="2013-10-30T18:22:59"/>
        <d v="2011-11-24T01:01:17"/>
        <d v="2011-12-10T09:11:29"/>
        <d v="2013-02-27T14:48:31"/>
        <d v="2012-05-03T08:40:51"/>
        <d v="2015-09-08T20:25:32"/>
        <d v="2015-11-26T12:45:57"/>
        <d v="2016-04-04T04:35:45"/>
        <d v="2020-05-03T05:37:01"/>
        <d v="2017-12-26T09:11:29"/>
        <d v="2017-08-06T09:11:29"/>
        <d v="2016-12-11T11:14:03"/>
        <d v="2013-10-24T15:19:09"/>
        <d v="2016-12-13T12:15:19"/>
        <d v="2013-01-08T14:48:31"/>
        <d v="2017-01-31T12:45:57"/>
        <d v="2012-01-02T20:56:10"/>
        <d v="2014-10-21T04:05:06"/>
        <d v="2012-01-19T05:06:23"/>
        <d v="2016-04-27T16:20:26"/>
        <d v="2018-06-18T23:29:22"/>
        <d v="2021-01-13T14:17:52"/>
        <d v="2012-03-25T13:16:36"/>
        <d v="2014-09-13T08:10:13"/>
        <d v="2015-05-13T09:11:29"/>
        <d v="2011-10-24T09:42:08"/>
        <d v="2016-11-20T00:30:38"/>
        <d v="2011-12-13T10:43:24"/>
        <d v="2019-02-16T01:31:55"/>
        <d v="2017-11-11T10:43:24"/>
        <d v="2016-10-20T08:10:13"/>
        <d v="2019-01-02T03:03:50"/>
        <d v="2012-06-06T01:31:55"/>
        <d v="2020-08-23T13:47:14"/>
        <d v="2018-04-29T22:28:05"/>
        <d v="2015-09-07T19:54:54"/>
        <d v="2019-05-17T21:57:27"/>
        <d v="2016-12-15T13:16:36"/>
        <d v="2015-09-30T07:08:56"/>
        <d v="2019-11-18T18:22:59"/>
        <d v="2013-12-02T10:43:24"/>
        <d v="2014-12-28T14:17:52"/>
        <d v="2010-12-19T23:29:22"/>
        <d v="2017-06-25T12:15:19"/>
      </sharedItems>
      <fieldGroup par="22"/>
    </cacheField>
    <cacheField name="date ended conversion" numFmtId="14">
      <sharedItems containsSemiMixedTypes="0" containsNonDate="0" containsDate="1" containsString="0" minDate="2010-11-16T06:38:18" maxDate="2021-03-05T15:49:47"/>
    </cacheField>
    <cacheField name="Months (date created conversion)" numFmtId="0" databaseField="0">
      <fieldGroup base="18">
        <rangePr groupBy="months" startDate="2010-11-16T06:38:18" endDate="2021-02-19T08:40:51"/>
        <groupItems count="14">
          <s v="&lt;11/16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9/2021"/>
        </groupItems>
      </fieldGroup>
    </cacheField>
    <cacheField name="Quarters (date created conversion)" numFmtId="0" databaseField="0">
      <fieldGroup base="18">
        <rangePr groupBy="quarters" startDate="2010-11-16T06:38:18" endDate="2021-02-19T08:40:51"/>
        <groupItems count="6">
          <s v="&lt;11/16/2010"/>
          <s v="Qtr1"/>
          <s v="Qtr2"/>
          <s v="Qtr3"/>
          <s v="Qtr4"/>
          <s v="&gt;2/19/2021"/>
        </groupItems>
      </fieldGroup>
    </cacheField>
    <cacheField name="Years (date created conversion)" numFmtId="0" databaseField="0">
      <fieldGroup base="18">
        <rangePr groupBy="years" startDate="2010-11-16T06:38:18" endDate="2021-02-19T08:40:51"/>
        <groupItems count="14">
          <s v="&lt;11/16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/19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n v="0"/>
    <n v="0"/>
    <x v="0"/>
    <s v="CAD"/>
    <n v="1448690400"/>
    <x v="0"/>
    <b v="0"/>
    <b v="0"/>
    <s v="food/food trucks"/>
    <x v="0"/>
    <x v="0"/>
  </r>
  <r>
    <x v="1"/>
    <s v="Odom Inc"/>
    <s v="Managed bottom-line architecture"/>
    <n v="1400"/>
    <n v="14560"/>
    <n v="1040"/>
    <x v="1"/>
    <n v="158"/>
    <n v="92.151898734177209"/>
    <x v="1"/>
    <s v="USD"/>
    <n v="1408424400"/>
    <x v="1"/>
    <b v="0"/>
    <b v="1"/>
    <s v="music/rock"/>
    <x v="1"/>
    <x v="1"/>
  </r>
  <r>
    <x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b v="0"/>
    <b v="0"/>
    <s v="technology/web"/>
    <x v="2"/>
    <x v="2"/>
  </r>
  <r>
    <x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b v="0"/>
    <b v="0"/>
    <s v="music/rock"/>
    <x v="1"/>
    <x v="1"/>
  </r>
  <r>
    <x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b v="0"/>
    <b v="0"/>
    <s v="theater/plays"/>
    <x v="3"/>
    <x v="3"/>
  </r>
  <r>
    <x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b v="0"/>
    <b v="0"/>
    <s v="theater/plays"/>
    <x v="3"/>
    <x v="3"/>
  </r>
  <r>
    <x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b v="0"/>
    <b v="0"/>
    <s v="film &amp; video/documentary"/>
    <x v="4"/>
    <x v="4"/>
  </r>
  <r>
    <x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b v="0"/>
    <b v="0"/>
    <s v="theater/plays"/>
    <x v="3"/>
    <x v="3"/>
  </r>
  <r>
    <x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b v="0"/>
    <b v="0"/>
    <s v="theater/plays"/>
    <x v="3"/>
    <x v="3"/>
  </r>
  <r>
    <x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b v="0"/>
    <b v="0"/>
    <s v="music/electric music"/>
    <x v="1"/>
    <x v="5"/>
  </r>
  <r>
    <x v="10"/>
    <s v="Green Ltd"/>
    <s v="Monitored empowering installation"/>
    <n v="5200"/>
    <n v="13838"/>
    <n v="266.11538461538464"/>
    <x v="1"/>
    <n v="220"/>
    <n v="62.9"/>
    <x v="1"/>
    <s v="USD"/>
    <n v="1281762000"/>
    <x v="10"/>
    <b v="0"/>
    <b v="0"/>
    <s v="film &amp; video/drama"/>
    <x v="4"/>
    <x v="6"/>
  </r>
  <r>
    <x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b v="0"/>
    <b v="1"/>
    <s v="theater/plays"/>
    <x v="3"/>
    <x v="3"/>
  </r>
  <r>
    <x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b v="0"/>
    <b v="0"/>
    <s v="film &amp; video/drama"/>
    <x v="4"/>
    <x v="6"/>
  </r>
  <r>
    <x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b v="0"/>
    <b v="0"/>
    <s v="music/indie rock"/>
    <x v="1"/>
    <x v="7"/>
  </r>
  <r>
    <x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b v="0"/>
    <b v="0"/>
    <s v="music/indie rock"/>
    <x v="1"/>
    <x v="7"/>
  </r>
  <r>
    <x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b v="0"/>
    <b v="0"/>
    <s v="technology/wearables"/>
    <x v="2"/>
    <x v="8"/>
  </r>
  <r>
    <x v="16"/>
    <s v="Hines Inc"/>
    <s v="Cross-platform systemic adapter"/>
    <n v="1700"/>
    <n v="11041"/>
    <n v="649.47058823529414"/>
    <x v="1"/>
    <n v="100"/>
    <n v="110.41"/>
    <x v="1"/>
    <s v="USD"/>
    <n v="1390370400"/>
    <x v="16"/>
    <b v="0"/>
    <b v="0"/>
    <s v="publishing/nonfiction"/>
    <x v="5"/>
    <x v="9"/>
  </r>
  <r>
    <x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b v="0"/>
    <b v="0"/>
    <s v="film &amp; video/animation"/>
    <x v="4"/>
    <x v="10"/>
  </r>
  <r>
    <x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b v="0"/>
    <b v="0"/>
    <s v="theater/plays"/>
    <x v="3"/>
    <x v="3"/>
  </r>
  <r>
    <x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b v="0"/>
    <b v="1"/>
    <s v="theater/plays"/>
    <x v="3"/>
    <x v="3"/>
  </r>
  <r>
    <x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b v="0"/>
    <b v="0"/>
    <s v="film &amp; video/drama"/>
    <x v="4"/>
    <x v="6"/>
  </r>
  <r>
    <x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b v="0"/>
    <b v="0"/>
    <s v="theater/plays"/>
    <x v="3"/>
    <x v="3"/>
  </r>
  <r>
    <x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b v="0"/>
    <b v="0"/>
    <s v="theater/plays"/>
    <x v="3"/>
    <x v="3"/>
  </r>
  <r>
    <x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b v="0"/>
    <b v="0"/>
    <s v="film &amp; video/documentary"/>
    <x v="4"/>
    <x v="4"/>
  </r>
  <r>
    <x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b v="0"/>
    <b v="0"/>
    <s v="technology/wearables"/>
    <x v="2"/>
    <x v="8"/>
  </r>
  <r>
    <x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b v="0"/>
    <b v="1"/>
    <s v="games/video games"/>
    <x v="6"/>
    <x v="11"/>
  </r>
  <r>
    <x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b v="0"/>
    <b v="0"/>
    <s v="theater/plays"/>
    <x v="3"/>
    <x v="3"/>
  </r>
  <r>
    <x v="27"/>
    <s v="Best, Carr and Williams"/>
    <s v="Diverse transitional migration"/>
    <n v="2000"/>
    <n v="1599"/>
    <n v="79.95"/>
    <x v="0"/>
    <n v="15"/>
    <n v="106.6"/>
    <x v="1"/>
    <s v="USD"/>
    <n v="1443848400"/>
    <x v="27"/>
    <b v="0"/>
    <b v="0"/>
    <s v="music/rock"/>
    <x v="1"/>
    <x v="1"/>
  </r>
  <r>
    <x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b v="0"/>
    <b v="1"/>
    <s v="theater/plays"/>
    <x v="3"/>
    <x v="3"/>
  </r>
  <r>
    <x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b v="0"/>
    <b v="0"/>
    <s v="film &amp; video/shorts"/>
    <x v="4"/>
    <x v="12"/>
  </r>
  <r>
    <x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b v="0"/>
    <b v="0"/>
    <s v="film &amp; video/animation"/>
    <x v="4"/>
    <x v="10"/>
  </r>
  <r>
    <x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b v="0"/>
    <b v="0"/>
    <s v="games/video games"/>
    <x v="6"/>
    <x v="11"/>
  </r>
  <r>
    <x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b v="0"/>
    <b v="0"/>
    <s v="film &amp; video/documentary"/>
    <x v="4"/>
    <x v="4"/>
  </r>
  <r>
    <x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b v="0"/>
    <b v="0"/>
    <s v="theater/plays"/>
    <x v="3"/>
    <x v="3"/>
  </r>
  <r>
    <x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b v="0"/>
    <b v="0"/>
    <s v="film &amp; video/documentary"/>
    <x v="4"/>
    <x v="4"/>
  </r>
  <r>
    <x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b v="0"/>
    <b v="1"/>
    <s v="film &amp; video/drama"/>
    <x v="4"/>
    <x v="6"/>
  </r>
  <r>
    <x v="36"/>
    <s v="Jackson-Lewis"/>
    <s v="Monitored multi-state encryption"/>
    <n v="700"/>
    <n v="1101"/>
    <n v="157.28571428571431"/>
    <x v="1"/>
    <n v="16"/>
    <n v="68.8125"/>
    <x v="1"/>
    <s v="USD"/>
    <n v="1298700000"/>
    <x v="36"/>
    <b v="0"/>
    <b v="0"/>
    <s v="theater/plays"/>
    <x v="3"/>
    <x v="3"/>
  </r>
  <r>
    <x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b v="0"/>
    <b v="1"/>
    <s v="publishing/fiction"/>
    <x v="5"/>
    <x v="13"/>
  </r>
  <r>
    <x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b v="0"/>
    <b v="0"/>
    <s v="photography/photography books"/>
    <x v="7"/>
    <x v="14"/>
  </r>
  <r>
    <x v="39"/>
    <s v="Kim-Rice"/>
    <s v="Organized bi-directional function"/>
    <n v="9900"/>
    <n v="5027"/>
    <n v="50.777777777777779"/>
    <x v="0"/>
    <n v="88"/>
    <n v="57.125"/>
    <x v="3"/>
    <s v="DKK"/>
    <n v="1361772000"/>
    <x v="39"/>
    <b v="0"/>
    <b v="0"/>
    <s v="theater/plays"/>
    <x v="3"/>
    <x v="3"/>
  </r>
  <r>
    <x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b v="0"/>
    <b v="1"/>
    <s v="technology/wearables"/>
    <x v="2"/>
    <x v="8"/>
  </r>
  <r>
    <x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b v="0"/>
    <b v="1"/>
    <s v="music/rock"/>
    <x v="1"/>
    <x v="1"/>
  </r>
  <r>
    <x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b v="0"/>
    <b v="0"/>
    <s v="food/food trucks"/>
    <x v="0"/>
    <x v="0"/>
  </r>
  <r>
    <x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b v="0"/>
    <b v="0"/>
    <s v="publishing/radio &amp; podcasts"/>
    <x v="5"/>
    <x v="15"/>
  </r>
  <r>
    <x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b v="0"/>
    <b v="0"/>
    <s v="publishing/fiction"/>
    <x v="5"/>
    <x v="13"/>
  </r>
  <r>
    <x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b v="0"/>
    <b v="1"/>
    <s v="theater/plays"/>
    <x v="3"/>
    <x v="3"/>
  </r>
  <r>
    <x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b v="0"/>
    <b v="0"/>
    <s v="music/rock"/>
    <x v="1"/>
    <x v="1"/>
  </r>
  <r>
    <x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b v="0"/>
    <b v="0"/>
    <s v="theater/plays"/>
    <x v="3"/>
    <x v="3"/>
  </r>
  <r>
    <x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b v="0"/>
    <b v="0"/>
    <s v="theater/plays"/>
    <x v="3"/>
    <x v="3"/>
  </r>
  <r>
    <x v="49"/>
    <s v="Casey-Kelly"/>
    <s v="Sharable holistic interface"/>
    <n v="7200"/>
    <n v="13653"/>
    <n v="189.625"/>
    <x v="1"/>
    <n v="303"/>
    <n v="45.059405940594061"/>
    <x v="1"/>
    <s v="USD"/>
    <n v="1571547600"/>
    <x v="49"/>
    <b v="0"/>
    <b v="0"/>
    <s v="music/rock"/>
    <x v="1"/>
    <x v="1"/>
  </r>
  <r>
    <x v="50"/>
    <s v="Jones, Taylor and Moore"/>
    <s v="Down-sized system-worthy secured line"/>
    <n v="100"/>
    <n v="2"/>
    <n v="2"/>
    <x v="0"/>
    <n v="1"/>
    <n v="2"/>
    <x v="6"/>
    <s v="EUR"/>
    <n v="1375333200"/>
    <x v="50"/>
    <b v="0"/>
    <b v="0"/>
    <s v="music/metal"/>
    <x v="1"/>
    <x v="16"/>
  </r>
  <r>
    <x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b v="0"/>
    <b v="1"/>
    <s v="technology/wearables"/>
    <x v="2"/>
    <x v="8"/>
  </r>
  <r>
    <x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b v="0"/>
    <b v="0"/>
    <s v="theater/plays"/>
    <x v="3"/>
    <x v="3"/>
  </r>
  <r>
    <x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b v="0"/>
    <b v="0"/>
    <s v="film &amp; video/drama"/>
    <x v="4"/>
    <x v="6"/>
  </r>
  <r>
    <x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b v="0"/>
    <b v="0"/>
    <s v="technology/wearables"/>
    <x v="2"/>
    <x v="8"/>
  </r>
  <r>
    <x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b v="0"/>
    <b v="0"/>
    <s v="music/jazz"/>
    <x v="1"/>
    <x v="17"/>
  </r>
  <r>
    <x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b v="0"/>
    <b v="0"/>
    <s v="technology/wearables"/>
    <x v="2"/>
    <x v="8"/>
  </r>
  <r>
    <x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b v="0"/>
    <b v="0"/>
    <s v="games/video games"/>
    <x v="6"/>
    <x v="11"/>
  </r>
  <r>
    <x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b v="0"/>
    <b v="0"/>
    <s v="theater/plays"/>
    <x v="3"/>
    <x v="3"/>
  </r>
  <r>
    <x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b v="0"/>
    <b v="1"/>
    <s v="theater/plays"/>
    <x v="3"/>
    <x v="3"/>
  </r>
  <r>
    <x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b v="0"/>
    <b v="0"/>
    <s v="theater/plays"/>
    <x v="3"/>
    <x v="3"/>
  </r>
  <r>
    <x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b v="0"/>
    <b v="0"/>
    <s v="theater/plays"/>
    <x v="3"/>
    <x v="3"/>
  </r>
  <r>
    <x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b v="0"/>
    <b v="0"/>
    <s v="technology/web"/>
    <x v="2"/>
    <x v="2"/>
  </r>
  <r>
    <x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b v="0"/>
    <b v="0"/>
    <s v="theater/plays"/>
    <x v="3"/>
    <x v="3"/>
  </r>
  <r>
    <x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b v="0"/>
    <b v="1"/>
    <s v="technology/web"/>
    <x v="2"/>
    <x v="2"/>
  </r>
  <r>
    <x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b v="0"/>
    <b v="0"/>
    <s v="theater/plays"/>
    <x v="3"/>
    <x v="3"/>
  </r>
  <r>
    <x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b v="0"/>
    <b v="1"/>
    <s v="theater/plays"/>
    <x v="3"/>
    <x v="3"/>
  </r>
  <r>
    <x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b v="0"/>
    <b v="1"/>
    <s v="technology/wearables"/>
    <x v="2"/>
    <x v="8"/>
  </r>
  <r>
    <x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b v="0"/>
    <b v="1"/>
    <s v="theater/plays"/>
    <x v="3"/>
    <x v="3"/>
  </r>
  <r>
    <x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b v="0"/>
    <b v="0"/>
    <s v="theater/plays"/>
    <x v="3"/>
    <x v="3"/>
  </r>
  <r>
    <x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b v="0"/>
    <b v="1"/>
    <s v="theater/plays"/>
    <x v="3"/>
    <x v="3"/>
  </r>
  <r>
    <x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49"/>
    <b v="0"/>
    <b v="0"/>
    <s v="theater/plays"/>
    <x v="3"/>
    <x v="3"/>
  </r>
  <r>
    <x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1"/>
    <b v="0"/>
    <b v="0"/>
    <s v="film &amp; video/animation"/>
    <x v="4"/>
    <x v="10"/>
  </r>
  <r>
    <x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2"/>
    <b v="0"/>
    <b v="0"/>
    <s v="music/jazz"/>
    <x v="1"/>
    <x v="17"/>
  </r>
  <r>
    <x v="74"/>
    <s v="Davis-Michael"/>
    <s v="Progressive tertiary framework"/>
    <n v="3900"/>
    <n v="4776"/>
    <n v="122.46153846153847"/>
    <x v="1"/>
    <n v="85"/>
    <n v="56.188235294117646"/>
    <x v="4"/>
    <s v="GBP"/>
    <n v="1459054800"/>
    <x v="73"/>
    <b v="0"/>
    <b v="0"/>
    <s v="music/metal"/>
    <x v="1"/>
    <x v="16"/>
  </r>
  <r>
    <x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4"/>
    <b v="0"/>
    <b v="0"/>
    <s v="photography/photography books"/>
    <x v="7"/>
    <x v="14"/>
  </r>
  <r>
    <x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5"/>
    <b v="1"/>
    <b v="1"/>
    <s v="theater/plays"/>
    <x v="3"/>
    <x v="3"/>
  </r>
  <r>
    <x v="77"/>
    <s v="Acevedo-Huffman"/>
    <s v="Pre-emptive impactful model"/>
    <n v="9500"/>
    <n v="4460"/>
    <n v="46.94736842105263"/>
    <x v="0"/>
    <n v="56"/>
    <n v="79.642857142857139"/>
    <x v="1"/>
    <s v="USD"/>
    <n v="1285563600"/>
    <x v="76"/>
    <b v="0"/>
    <b v="1"/>
    <s v="film &amp; video/animation"/>
    <x v="4"/>
    <x v="10"/>
  </r>
  <r>
    <x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7"/>
    <b v="0"/>
    <b v="0"/>
    <s v="publishing/translations"/>
    <x v="5"/>
    <x v="18"/>
  </r>
  <r>
    <x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8"/>
    <b v="0"/>
    <b v="0"/>
    <s v="theater/plays"/>
    <x v="3"/>
    <x v="3"/>
  </r>
  <r>
    <x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79"/>
    <b v="0"/>
    <b v="0"/>
    <s v="games/video games"/>
    <x v="6"/>
    <x v="11"/>
  </r>
  <r>
    <x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0"/>
    <b v="0"/>
    <b v="0"/>
    <s v="music/rock"/>
    <x v="1"/>
    <x v="1"/>
  </r>
  <r>
    <x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4"/>
    <b v="0"/>
    <b v="1"/>
    <s v="games/video games"/>
    <x v="6"/>
    <x v="11"/>
  </r>
  <r>
    <x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1"/>
    <b v="0"/>
    <b v="0"/>
    <s v="music/electric music"/>
    <x v="1"/>
    <x v="5"/>
  </r>
  <r>
    <x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2"/>
    <b v="0"/>
    <b v="0"/>
    <s v="technology/wearables"/>
    <x v="2"/>
    <x v="8"/>
  </r>
  <r>
    <x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3"/>
    <b v="0"/>
    <b v="0"/>
    <s v="music/indie rock"/>
    <x v="1"/>
    <x v="7"/>
  </r>
  <r>
    <x v="86"/>
    <s v="Davis-Smith"/>
    <s v="Organic motivating firmware"/>
    <n v="7400"/>
    <n v="12405"/>
    <n v="167.63513513513513"/>
    <x v="1"/>
    <n v="203"/>
    <n v="61.108374384236456"/>
    <x v="1"/>
    <s v="USD"/>
    <n v="1430715600"/>
    <x v="84"/>
    <b v="1"/>
    <b v="0"/>
    <s v="theater/plays"/>
    <x v="3"/>
    <x v="3"/>
  </r>
  <r>
    <x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5"/>
    <b v="0"/>
    <b v="1"/>
    <s v="music/rock"/>
    <x v="1"/>
    <x v="1"/>
  </r>
  <r>
    <x v="88"/>
    <s v="Clark Group"/>
    <s v="Grass-roots fault-tolerant policy"/>
    <n v="4800"/>
    <n v="12516"/>
    <n v="260.75"/>
    <x v="1"/>
    <n v="113"/>
    <n v="110.76106194690266"/>
    <x v="1"/>
    <s v="USD"/>
    <n v="1429160400"/>
    <x v="86"/>
    <b v="0"/>
    <b v="0"/>
    <s v="publishing/translations"/>
    <x v="5"/>
    <x v="18"/>
  </r>
  <r>
    <x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7"/>
    <b v="0"/>
    <b v="0"/>
    <s v="theater/plays"/>
    <x v="3"/>
    <x v="3"/>
  </r>
  <r>
    <x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88"/>
    <b v="0"/>
    <b v="1"/>
    <s v="theater/plays"/>
    <x v="3"/>
    <x v="3"/>
  </r>
  <r>
    <x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89"/>
    <b v="0"/>
    <b v="0"/>
    <s v="publishing/translations"/>
    <x v="5"/>
    <x v="18"/>
  </r>
  <r>
    <x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40"/>
    <b v="0"/>
    <b v="1"/>
    <s v="games/video games"/>
    <x v="6"/>
    <x v="11"/>
  </r>
  <r>
    <x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0"/>
    <b v="0"/>
    <b v="1"/>
    <s v="theater/plays"/>
    <x v="3"/>
    <x v="3"/>
  </r>
  <r>
    <x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1"/>
    <b v="0"/>
    <b v="0"/>
    <s v="technology/web"/>
    <x v="2"/>
    <x v="2"/>
  </r>
  <r>
    <x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2"/>
    <b v="0"/>
    <b v="0"/>
    <s v="film &amp; video/documentary"/>
    <x v="4"/>
    <x v="4"/>
  </r>
  <r>
    <x v="96"/>
    <s v="Howard Ltd"/>
    <s v="Down-sized systematic policy"/>
    <n v="69700"/>
    <n v="151513"/>
    <n v="217.37876614060258"/>
    <x v="1"/>
    <n v="2331"/>
    <n v="64.999141999141997"/>
    <x v="1"/>
    <s v="USD"/>
    <n v="1299736800"/>
    <x v="36"/>
    <b v="0"/>
    <b v="0"/>
    <s v="theater/plays"/>
    <x v="3"/>
    <x v="3"/>
  </r>
  <r>
    <x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93"/>
    <b v="0"/>
    <b v="0"/>
    <s v="food/food trucks"/>
    <x v="0"/>
    <x v="0"/>
  </r>
  <r>
    <x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4"/>
    <b v="0"/>
    <b v="0"/>
    <s v="games/video games"/>
    <x v="6"/>
    <x v="11"/>
  </r>
  <r>
    <x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5"/>
    <b v="0"/>
    <b v="0"/>
    <s v="theater/plays"/>
    <x v="3"/>
    <x v="3"/>
  </r>
  <r>
    <x v="100"/>
    <s v="Tucker, Fox and Green"/>
    <s v="Upgradable fault-tolerant approach"/>
    <n v="100"/>
    <n v="1"/>
    <n v="1"/>
    <x v="0"/>
    <n v="1"/>
    <n v="1"/>
    <x v="1"/>
    <s v="USD"/>
    <n v="1319000400"/>
    <x v="96"/>
    <b v="0"/>
    <b v="0"/>
    <s v="theater/plays"/>
    <x v="3"/>
    <x v="3"/>
  </r>
  <r>
    <x v="101"/>
    <s v="Douglas LLC"/>
    <s v="Reduced heuristic moratorium"/>
    <n v="900"/>
    <n v="9193"/>
    <n v="1021.4444444444445"/>
    <x v="1"/>
    <n v="164"/>
    <n v="56.054878048780488"/>
    <x v="1"/>
    <s v="USD"/>
    <n v="1424498400"/>
    <x v="97"/>
    <b v="0"/>
    <b v="1"/>
    <s v="music/electric music"/>
    <x v="1"/>
    <x v="5"/>
  </r>
  <r>
    <x v="102"/>
    <s v="Garcia Inc"/>
    <s v="Front-line web-enabled model"/>
    <n v="3700"/>
    <n v="10422"/>
    <n v="281.67567567567568"/>
    <x v="1"/>
    <n v="336"/>
    <n v="31.017857142857142"/>
    <x v="1"/>
    <s v="USD"/>
    <n v="1526274000"/>
    <x v="98"/>
    <b v="0"/>
    <b v="1"/>
    <s v="technology/wearables"/>
    <x v="2"/>
    <x v="8"/>
  </r>
  <r>
    <x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99"/>
    <b v="0"/>
    <b v="0"/>
    <s v="music/electric music"/>
    <x v="1"/>
    <x v="5"/>
  </r>
  <r>
    <x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0"/>
    <b v="0"/>
    <b v="0"/>
    <s v="music/indie rock"/>
    <x v="1"/>
    <x v="7"/>
  </r>
  <r>
    <x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1"/>
    <b v="0"/>
    <b v="0"/>
    <s v="technology/web"/>
    <x v="2"/>
    <x v="2"/>
  </r>
  <r>
    <x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2"/>
    <b v="0"/>
    <b v="0"/>
    <s v="theater/plays"/>
    <x v="3"/>
    <x v="3"/>
  </r>
  <r>
    <x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3"/>
    <b v="0"/>
    <b v="1"/>
    <s v="theater/plays"/>
    <x v="3"/>
    <x v="3"/>
  </r>
  <r>
    <x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4"/>
    <b v="0"/>
    <b v="0"/>
    <s v="film &amp; video/documentary"/>
    <x v="4"/>
    <x v="4"/>
  </r>
  <r>
    <x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5"/>
    <b v="0"/>
    <b v="0"/>
    <s v="film &amp; video/television"/>
    <x v="4"/>
    <x v="19"/>
  </r>
  <r>
    <x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6"/>
    <b v="0"/>
    <b v="0"/>
    <s v="food/food trucks"/>
    <x v="0"/>
    <x v="0"/>
  </r>
  <r>
    <x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07"/>
    <b v="0"/>
    <b v="0"/>
    <s v="publishing/radio &amp; podcasts"/>
    <x v="5"/>
    <x v="15"/>
  </r>
  <r>
    <x v="112"/>
    <s v="Jones-Meyer"/>
    <s v="Re-engineered client-driven hub"/>
    <n v="4700"/>
    <n v="12635"/>
    <n v="268.82978723404256"/>
    <x v="1"/>
    <n v="361"/>
    <n v="35"/>
    <x v="2"/>
    <s v="AUD"/>
    <n v="1408856400"/>
    <x v="108"/>
    <b v="0"/>
    <b v="0"/>
    <s v="technology/web"/>
    <x v="2"/>
    <x v="2"/>
  </r>
  <r>
    <x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09"/>
    <b v="0"/>
    <b v="0"/>
    <s v="food/food trucks"/>
    <x v="0"/>
    <x v="0"/>
  </r>
  <r>
    <x v="114"/>
    <s v="Harper-Davis"/>
    <s v="Robust heuristic encoding"/>
    <n v="1900"/>
    <n v="13816"/>
    <n v="727.15789473684208"/>
    <x v="1"/>
    <n v="126"/>
    <n v="109.65079365079364"/>
    <x v="1"/>
    <s v="USD"/>
    <n v="1554786000"/>
    <x v="110"/>
    <b v="0"/>
    <b v="1"/>
    <s v="technology/wearables"/>
    <x v="2"/>
    <x v="8"/>
  </r>
  <r>
    <x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1"/>
    <b v="0"/>
    <b v="0"/>
    <s v="publishing/fiction"/>
    <x v="5"/>
    <x v="13"/>
  </r>
  <r>
    <x v="116"/>
    <s v="David-Clark"/>
    <s v="De-engineered motivating standardization"/>
    <n v="7200"/>
    <n v="6336"/>
    <n v="88"/>
    <x v="0"/>
    <n v="73"/>
    <n v="86.794520547945211"/>
    <x v="1"/>
    <s v="USD"/>
    <n v="1442552400"/>
    <x v="112"/>
    <b v="0"/>
    <b v="0"/>
    <s v="theater/plays"/>
    <x v="3"/>
    <x v="3"/>
  </r>
  <r>
    <x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3"/>
    <b v="0"/>
    <b v="0"/>
    <s v="film &amp; video/television"/>
    <x v="4"/>
    <x v="19"/>
  </r>
  <r>
    <x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4"/>
    <b v="0"/>
    <b v="0"/>
    <s v="photography/photography books"/>
    <x v="7"/>
    <x v="14"/>
  </r>
  <r>
    <x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5"/>
    <b v="0"/>
    <b v="1"/>
    <s v="film &amp; video/documentary"/>
    <x v="4"/>
    <x v="4"/>
  </r>
  <r>
    <x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6"/>
    <b v="0"/>
    <b v="1"/>
    <s v="games/mobile games"/>
    <x v="6"/>
    <x v="20"/>
  </r>
  <r>
    <x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117"/>
    <b v="0"/>
    <b v="0"/>
    <s v="games/video games"/>
    <x v="6"/>
    <x v="11"/>
  </r>
  <r>
    <x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95"/>
    <b v="0"/>
    <b v="0"/>
    <s v="publishing/fiction"/>
    <x v="5"/>
    <x v="13"/>
  </r>
  <r>
    <x v="123"/>
    <s v="Edwards-Lewis"/>
    <s v="Enhanced scalable concept"/>
    <n v="177700"/>
    <n v="33092"/>
    <n v="18.622397298818232"/>
    <x v="0"/>
    <n v="662"/>
    <n v="49.987915407854985"/>
    <x v="0"/>
    <s v="CAD"/>
    <n v="1448344800"/>
    <x v="118"/>
    <b v="1"/>
    <b v="0"/>
    <s v="theater/plays"/>
    <x v="3"/>
    <x v="3"/>
  </r>
  <r>
    <x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19"/>
    <b v="0"/>
    <b v="0"/>
    <s v="photography/photography books"/>
    <x v="7"/>
    <x v="14"/>
  </r>
  <r>
    <x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0"/>
    <b v="0"/>
    <b v="0"/>
    <s v="theater/plays"/>
    <x v="3"/>
    <x v="3"/>
  </r>
  <r>
    <x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1"/>
    <b v="0"/>
    <b v="1"/>
    <s v="theater/plays"/>
    <x v="3"/>
    <x v="3"/>
  </r>
  <r>
    <x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2"/>
    <b v="0"/>
    <b v="0"/>
    <s v="theater/plays"/>
    <x v="3"/>
    <x v="3"/>
  </r>
  <r>
    <x v="128"/>
    <s v="Allen-Curtis"/>
    <s v="Phased human-resource core"/>
    <n v="70600"/>
    <n v="42596"/>
    <n v="60.334277620396605"/>
    <x v="3"/>
    <n v="532"/>
    <n v="80.067669172932327"/>
    <x v="1"/>
    <s v="USD"/>
    <n v="1282885200"/>
    <x v="123"/>
    <b v="0"/>
    <b v="0"/>
    <s v="music/rock"/>
    <x v="1"/>
    <x v="1"/>
  </r>
  <r>
    <x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97"/>
    <b v="0"/>
    <b v="0"/>
    <s v="food/food trucks"/>
    <x v="0"/>
    <x v="0"/>
  </r>
  <r>
    <x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4"/>
    <b v="0"/>
    <b v="0"/>
    <s v="film &amp; video/drama"/>
    <x v="4"/>
    <x v="6"/>
  </r>
  <r>
    <x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5"/>
    <b v="0"/>
    <b v="0"/>
    <s v="technology/web"/>
    <x v="2"/>
    <x v="2"/>
  </r>
  <r>
    <x v="132"/>
    <s v="Flowers and Sons"/>
    <s v="Virtual static core"/>
    <n v="3300"/>
    <n v="3834"/>
    <n v="116.18181818181819"/>
    <x v="1"/>
    <n v="89"/>
    <n v="43.078651685393261"/>
    <x v="1"/>
    <s v="USD"/>
    <n v="1515736800"/>
    <x v="126"/>
    <b v="0"/>
    <b v="1"/>
    <s v="theater/plays"/>
    <x v="3"/>
    <x v="3"/>
  </r>
  <r>
    <x v="133"/>
    <s v="Gates PLC"/>
    <s v="Secured content-based product"/>
    <n v="4500"/>
    <n v="13985"/>
    <n v="310.77777777777777"/>
    <x v="1"/>
    <n v="159"/>
    <n v="87.95597484276729"/>
    <x v="1"/>
    <s v="USD"/>
    <n v="1313125200"/>
    <x v="127"/>
    <b v="0"/>
    <b v="0"/>
    <s v="music/world music"/>
    <x v="1"/>
    <x v="21"/>
  </r>
  <r>
    <x v="134"/>
    <s v="Caldwell LLC"/>
    <s v="Secured executive concept"/>
    <n v="99500"/>
    <n v="89288"/>
    <n v="89.73668341708543"/>
    <x v="0"/>
    <n v="940"/>
    <n v="94.987234042553197"/>
    <x v="5"/>
    <s v="CHF"/>
    <n v="1308459600"/>
    <x v="128"/>
    <b v="0"/>
    <b v="1"/>
    <s v="film &amp; video/documentary"/>
    <x v="4"/>
    <x v="4"/>
  </r>
  <r>
    <x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29"/>
    <b v="0"/>
    <b v="1"/>
    <s v="theater/plays"/>
    <x v="3"/>
    <x v="3"/>
  </r>
  <r>
    <x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0"/>
    <b v="0"/>
    <b v="1"/>
    <s v="film &amp; video/drama"/>
    <x v="4"/>
    <x v="6"/>
  </r>
  <r>
    <x v="137"/>
    <s v="Hudson-Nguyen"/>
    <s v="Down-sized disintermediate support"/>
    <n v="1800"/>
    <n v="4712"/>
    <n v="261.77777777777777"/>
    <x v="1"/>
    <n v="50"/>
    <n v="94.24"/>
    <x v="1"/>
    <s v="USD"/>
    <n v="1286341200"/>
    <x v="131"/>
    <b v="0"/>
    <b v="0"/>
    <s v="publishing/nonfiction"/>
    <x v="5"/>
    <x v="9"/>
  </r>
  <r>
    <x v="138"/>
    <s v="Hogan Ltd"/>
    <s v="Stand-alone mission-critical moratorium"/>
    <n v="9600"/>
    <n v="9216"/>
    <n v="96"/>
    <x v="0"/>
    <n v="115"/>
    <n v="80.139130434782615"/>
    <x v="1"/>
    <s v="USD"/>
    <n v="1348808400"/>
    <x v="132"/>
    <b v="0"/>
    <b v="0"/>
    <s v="games/mobile games"/>
    <x v="6"/>
    <x v="20"/>
  </r>
  <r>
    <x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3"/>
    <b v="0"/>
    <b v="1"/>
    <s v="technology/wearables"/>
    <x v="2"/>
    <x v="8"/>
  </r>
  <r>
    <x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4"/>
    <b v="0"/>
    <b v="0"/>
    <s v="film &amp; video/documentary"/>
    <x v="4"/>
    <x v="4"/>
  </r>
  <r>
    <x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5"/>
    <b v="0"/>
    <b v="0"/>
    <s v="technology/web"/>
    <x v="2"/>
    <x v="2"/>
  </r>
  <r>
    <x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36"/>
    <b v="0"/>
    <b v="0"/>
    <s v="technology/web"/>
    <x v="2"/>
    <x v="2"/>
  </r>
  <r>
    <x v="143"/>
    <s v="Avila-Jones"/>
    <s v="Implemented discrete secured line"/>
    <n v="5400"/>
    <n v="7322"/>
    <n v="135.59259259259261"/>
    <x v="1"/>
    <n v="70"/>
    <n v="104.6"/>
    <x v="1"/>
    <s v="USD"/>
    <n v="1277701200"/>
    <x v="137"/>
    <b v="0"/>
    <b v="0"/>
    <s v="music/indie rock"/>
    <x v="1"/>
    <x v="7"/>
  </r>
  <r>
    <x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38"/>
    <b v="0"/>
    <b v="0"/>
    <s v="theater/plays"/>
    <x v="3"/>
    <x v="3"/>
  </r>
  <r>
    <x v="145"/>
    <s v="Fields-Moore"/>
    <s v="Secured reciprocal array"/>
    <n v="25000"/>
    <n v="59128"/>
    <n v="236.512"/>
    <x v="1"/>
    <n v="768"/>
    <n v="76.989583333333329"/>
    <x v="5"/>
    <s v="CHF"/>
    <n v="1410066000"/>
    <x v="139"/>
    <b v="0"/>
    <b v="0"/>
    <s v="technology/wearables"/>
    <x v="2"/>
    <x v="8"/>
  </r>
  <r>
    <x v="146"/>
    <s v="Harris-Golden"/>
    <s v="Optional bandwidth-monitored middleware"/>
    <n v="8800"/>
    <n v="1518"/>
    <n v="17.25"/>
    <x v="3"/>
    <n v="51"/>
    <n v="29.764705882352942"/>
    <x v="1"/>
    <s v="USD"/>
    <n v="1320732000"/>
    <x v="140"/>
    <b v="0"/>
    <b v="0"/>
    <s v="theater/plays"/>
    <x v="3"/>
    <x v="3"/>
  </r>
  <r>
    <x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1"/>
    <b v="0"/>
    <b v="1"/>
    <s v="theater/plays"/>
    <x v="3"/>
    <x v="3"/>
  </r>
  <r>
    <x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2"/>
    <b v="0"/>
    <b v="0"/>
    <s v="technology/wearables"/>
    <x v="2"/>
    <x v="8"/>
  </r>
  <r>
    <x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3"/>
    <b v="0"/>
    <b v="0"/>
    <s v="music/indie rock"/>
    <x v="1"/>
    <x v="7"/>
  </r>
  <r>
    <x v="150"/>
    <s v="Brown, Palmer and Pace"/>
    <s v="Networked stable workforce"/>
    <n v="100"/>
    <n v="1"/>
    <n v="1"/>
    <x v="0"/>
    <n v="1"/>
    <n v="1"/>
    <x v="1"/>
    <s v="USD"/>
    <n v="1544940000"/>
    <x v="144"/>
    <b v="0"/>
    <b v="0"/>
    <s v="music/rock"/>
    <x v="1"/>
    <x v="1"/>
  </r>
  <r>
    <x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5"/>
    <b v="0"/>
    <b v="0"/>
    <s v="music/electric music"/>
    <x v="1"/>
    <x v="5"/>
  </r>
  <r>
    <x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6"/>
    <b v="0"/>
    <b v="0"/>
    <s v="music/indie rock"/>
    <x v="1"/>
    <x v="7"/>
  </r>
  <r>
    <x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47"/>
    <b v="0"/>
    <b v="0"/>
    <s v="theater/plays"/>
    <x v="3"/>
    <x v="3"/>
  </r>
  <r>
    <x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48"/>
    <b v="0"/>
    <b v="1"/>
    <s v="music/indie rock"/>
    <x v="1"/>
    <x v="7"/>
  </r>
  <r>
    <x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49"/>
    <b v="0"/>
    <b v="0"/>
    <s v="theater/plays"/>
    <x v="3"/>
    <x v="3"/>
  </r>
  <r>
    <x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0"/>
    <b v="0"/>
    <b v="0"/>
    <s v="music/rock"/>
    <x v="1"/>
    <x v="1"/>
  </r>
  <r>
    <x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1"/>
    <b v="0"/>
    <b v="0"/>
    <s v="photography/photography books"/>
    <x v="7"/>
    <x v="14"/>
  </r>
  <r>
    <x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2"/>
    <b v="0"/>
    <b v="0"/>
    <s v="music/rock"/>
    <x v="1"/>
    <x v="1"/>
  </r>
  <r>
    <x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3"/>
    <b v="0"/>
    <b v="1"/>
    <s v="theater/plays"/>
    <x v="3"/>
    <x v="3"/>
  </r>
  <r>
    <x v="160"/>
    <s v="Evans Group"/>
    <s v="Stand-alone actuating support"/>
    <n v="8000"/>
    <n v="12985"/>
    <n v="162.3125"/>
    <x v="1"/>
    <n v="164"/>
    <n v="79.176829268292678"/>
    <x v="1"/>
    <s v="USD"/>
    <n v="1556341200"/>
    <x v="154"/>
    <b v="0"/>
    <b v="0"/>
    <s v="technology/wearables"/>
    <x v="2"/>
    <x v="8"/>
  </r>
  <r>
    <x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5"/>
    <b v="0"/>
    <b v="1"/>
    <s v="technology/web"/>
    <x v="2"/>
    <x v="2"/>
  </r>
  <r>
    <x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6"/>
    <b v="0"/>
    <b v="0"/>
    <s v="music/rock"/>
    <x v="1"/>
    <x v="1"/>
  </r>
  <r>
    <x v="163"/>
    <s v="Burton-Watkins"/>
    <s v="Extended reciprocal circuit"/>
    <n v="3500"/>
    <n v="8864"/>
    <n v="253.25714285714284"/>
    <x v="1"/>
    <n v="246"/>
    <n v="36.032520325203251"/>
    <x v="1"/>
    <s v="USD"/>
    <n v="1508475600"/>
    <x v="157"/>
    <b v="0"/>
    <b v="1"/>
    <s v="photography/photography books"/>
    <x v="7"/>
    <x v="14"/>
  </r>
  <r>
    <x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58"/>
    <b v="0"/>
    <b v="0"/>
    <s v="theater/plays"/>
    <x v="3"/>
    <x v="3"/>
  </r>
  <r>
    <x v="165"/>
    <s v="Cordova Ltd"/>
    <s v="Synergized radical product"/>
    <n v="90400"/>
    <n v="110279"/>
    <n v="121.99004424778761"/>
    <x v="1"/>
    <n v="2506"/>
    <n v="44.005985634477256"/>
    <x v="1"/>
    <s v="USD"/>
    <n v="1501563600"/>
    <x v="159"/>
    <b v="0"/>
    <b v="0"/>
    <s v="technology/web"/>
    <x v="2"/>
    <x v="2"/>
  </r>
  <r>
    <x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0"/>
    <b v="0"/>
    <b v="0"/>
    <s v="photography/photography books"/>
    <x v="7"/>
    <x v="14"/>
  </r>
  <r>
    <x v="167"/>
    <s v="Cruz-Ward"/>
    <s v="Robust content-based emulation"/>
    <n v="2600"/>
    <n v="10804"/>
    <n v="415.53846153846149"/>
    <x v="1"/>
    <n v="146"/>
    <n v="74"/>
    <x v="2"/>
    <s v="AUD"/>
    <n v="1370840400"/>
    <x v="161"/>
    <b v="0"/>
    <b v="0"/>
    <s v="theater/plays"/>
    <x v="3"/>
    <x v="3"/>
  </r>
  <r>
    <x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2"/>
    <b v="0"/>
    <b v="1"/>
    <s v="music/indie rock"/>
    <x v="1"/>
    <x v="7"/>
  </r>
  <r>
    <x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3"/>
    <b v="0"/>
    <b v="1"/>
    <s v="film &amp; video/shorts"/>
    <x v="4"/>
    <x v="12"/>
  </r>
  <r>
    <x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4"/>
    <b v="0"/>
    <b v="0"/>
    <s v="music/indie rock"/>
    <x v="1"/>
    <x v="7"/>
  </r>
  <r>
    <x v="171"/>
    <s v="Blair Group"/>
    <s v="Public-key 3rdgeneration budgetary management"/>
    <n v="4900"/>
    <n v="521"/>
    <n v="10.63265306122449"/>
    <x v="0"/>
    <n v="5"/>
    <n v="104.2"/>
    <x v="1"/>
    <s v="USD"/>
    <n v="1395291600"/>
    <x v="165"/>
    <b v="0"/>
    <b v="0"/>
    <s v="publishing/translations"/>
    <x v="5"/>
    <x v="18"/>
  </r>
  <r>
    <x v="172"/>
    <s v="Nixon Inc"/>
    <s v="Centralized national firmware"/>
    <n v="800"/>
    <n v="663"/>
    <n v="82.875"/>
    <x v="0"/>
    <n v="26"/>
    <n v="25.5"/>
    <x v="1"/>
    <s v="USD"/>
    <n v="1405746000"/>
    <x v="166"/>
    <b v="0"/>
    <b v="1"/>
    <s v="film &amp; video/documentary"/>
    <x v="4"/>
    <x v="4"/>
  </r>
  <r>
    <x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67"/>
    <b v="0"/>
    <b v="0"/>
    <s v="theater/plays"/>
    <x v="3"/>
    <x v="3"/>
  </r>
  <r>
    <x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68"/>
    <b v="0"/>
    <b v="1"/>
    <s v="technology/wearables"/>
    <x v="2"/>
    <x v="8"/>
  </r>
  <r>
    <x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69"/>
    <b v="0"/>
    <b v="0"/>
    <s v="theater/plays"/>
    <x v="3"/>
    <x v="3"/>
  </r>
  <r>
    <x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0"/>
    <b v="0"/>
    <b v="0"/>
    <s v="theater/plays"/>
    <x v="3"/>
    <x v="3"/>
  </r>
  <r>
    <x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1"/>
    <b v="0"/>
    <b v="0"/>
    <s v="theater/plays"/>
    <x v="3"/>
    <x v="3"/>
  </r>
  <r>
    <x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2"/>
    <b v="0"/>
    <b v="0"/>
    <s v="food/food trucks"/>
    <x v="0"/>
    <x v="0"/>
  </r>
  <r>
    <x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3"/>
    <b v="0"/>
    <b v="1"/>
    <s v="theater/plays"/>
    <x v="3"/>
    <x v="3"/>
  </r>
  <r>
    <x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4"/>
    <b v="0"/>
    <b v="0"/>
    <s v="technology/wearables"/>
    <x v="2"/>
    <x v="8"/>
  </r>
  <r>
    <x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5"/>
    <b v="0"/>
    <b v="0"/>
    <s v="technology/web"/>
    <x v="2"/>
    <x v="2"/>
  </r>
  <r>
    <x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6"/>
    <b v="0"/>
    <b v="0"/>
    <s v="theater/plays"/>
    <x v="3"/>
    <x v="3"/>
  </r>
  <r>
    <x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77"/>
    <b v="0"/>
    <b v="0"/>
    <s v="music/rock"/>
    <x v="1"/>
    <x v="1"/>
  </r>
  <r>
    <x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78"/>
    <b v="0"/>
    <b v="0"/>
    <s v="theater/plays"/>
    <x v="3"/>
    <x v="3"/>
  </r>
  <r>
    <x v="185"/>
    <s v="Bailey PLC"/>
    <s v="Innovative actuating conglomeration"/>
    <n v="1000"/>
    <n v="718"/>
    <n v="71.8"/>
    <x v="0"/>
    <n v="19"/>
    <n v="37.789473684210527"/>
    <x v="1"/>
    <s v="USD"/>
    <n v="1526187600"/>
    <x v="179"/>
    <b v="0"/>
    <b v="0"/>
    <s v="film &amp; video/television"/>
    <x v="4"/>
    <x v="19"/>
  </r>
  <r>
    <x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0"/>
    <b v="0"/>
    <b v="0"/>
    <s v="theater/plays"/>
    <x v="3"/>
    <x v="3"/>
  </r>
  <r>
    <x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1"/>
    <b v="0"/>
    <b v="1"/>
    <s v="film &amp; video/shorts"/>
    <x v="4"/>
    <x v="12"/>
  </r>
  <r>
    <x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2"/>
    <b v="0"/>
    <b v="0"/>
    <s v="theater/plays"/>
    <x v="3"/>
    <x v="3"/>
  </r>
  <r>
    <x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3"/>
    <b v="0"/>
    <b v="0"/>
    <s v="theater/plays"/>
    <x v="3"/>
    <x v="3"/>
  </r>
  <r>
    <x v="190"/>
    <s v="Cook LLC"/>
    <s v="Up-sized dynamic throughput"/>
    <n v="3700"/>
    <n v="2538"/>
    <n v="68.594594594594597"/>
    <x v="0"/>
    <n v="24"/>
    <n v="105.75"/>
    <x v="1"/>
    <s v="USD"/>
    <n v="1370322000"/>
    <x v="184"/>
    <b v="0"/>
    <b v="1"/>
    <s v="theater/plays"/>
    <x v="3"/>
    <x v="3"/>
  </r>
  <r>
    <x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5"/>
    <b v="0"/>
    <b v="0"/>
    <s v="theater/plays"/>
    <x v="3"/>
    <x v="3"/>
  </r>
  <r>
    <x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6"/>
    <b v="0"/>
    <b v="0"/>
    <s v="music/rock"/>
    <x v="1"/>
    <x v="1"/>
  </r>
  <r>
    <x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87"/>
    <b v="1"/>
    <b v="0"/>
    <s v="music/indie rock"/>
    <x v="1"/>
    <x v="7"/>
  </r>
  <r>
    <x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88"/>
    <b v="0"/>
    <b v="0"/>
    <s v="music/metal"/>
    <x v="1"/>
    <x v="16"/>
  </r>
  <r>
    <x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89"/>
    <b v="0"/>
    <b v="0"/>
    <s v="music/electric music"/>
    <x v="1"/>
    <x v="5"/>
  </r>
  <r>
    <x v="196"/>
    <s v="King Inc"/>
    <s v="Organic bandwidth-monitored frame"/>
    <n v="8200"/>
    <n v="5178"/>
    <n v="63.146341463414636"/>
    <x v="0"/>
    <n v="100"/>
    <n v="51.78"/>
    <x v="3"/>
    <s v="DKK"/>
    <n v="1472878800"/>
    <x v="190"/>
    <b v="0"/>
    <b v="0"/>
    <s v="technology/wearables"/>
    <x v="2"/>
    <x v="8"/>
  </r>
  <r>
    <x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1"/>
    <b v="0"/>
    <b v="0"/>
    <s v="film &amp; video/drama"/>
    <x v="4"/>
    <x v="6"/>
  </r>
  <r>
    <x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2"/>
    <b v="0"/>
    <b v="0"/>
    <s v="music/electric music"/>
    <x v="1"/>
    <x v="5"/>
  </r>
  <r>
    <x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3"/>
    <b v="0"/>
    <b v="0"/>
    <s v="music/rock"/>
    <x v="1"/>
    <x v="1"/>
  </r>
  <r>
    <x v="200"/>
    <s v="Becker, Rice and White"/>
    <s v="Reduced dedicated capability"/>
    <n v="100"/>
    <n v="2"/>
    <n v="2"/>
    <x v="0"/>
    <n v="1"/>
    <n v="2"/>
    <x v="0"/>
    <s v="CAD"/>
    <n v="1269493200"/>
    <x v="194"/>
    <b v="0"/>
    <b v="0"/>
    <s v="theater/plays"/>
    <x v="3"/>
    <x v="3"/>
  </r>
  <r>
    <x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5"/>
    <b v="0"/>
    <b v="0"/>
    <s v="technology/web"/>
    <x v="2"/>
    <x v="2"/>
  </r>
  <r>
    <x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6"/>
    <b v="0"/>
    <b v="0"/>
    <s v="food/food trucks"/>
    <x v="0"/>
    <x v="0"/>
  </r>
  <r>
    <x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7"/>
    <b v="0"/>
    <b v="0"/>
    <s v="theater/plays"/>
    <x v="3"/>
    <x v="3"/>
  </r>
  <r>
    <x v="204"/>
    <s v="Daniel-Luna"/>
    <s v="Mandatory multimedia leverage"/>
    <n v="75000"/>
    <n v="2529"/>
    <n v="3.3719999999999999"/>
    <x v="0"/>
    <n v="40"/>
    <n v="63.225000000000001"/>
    <x v="1"/>
    <s v="USD"/>
    <n v="1301806800"/>
    <x v="198"/>
    <b v="0"/>
    <b v="0"/>
    <s v="music/jazz"/>
    <x v="1"/>
    <x v="17"/>
  </r>
  <r>
    <x v="205"/>
    <s v="Weaver-Marquez"/>
    <s v="Focused analyzing circuit"/>
    <n v="1300"/>
    <n v="5614"/>
    <n v="431.84615384615387"/>
    <x v="1"/>
    <n v="80"/>
    <n v="70.174999999999997"/>
    <x v="1"/>
    <s v="USD"/>
    <n v="1539752400"/>
    <x v="199"/>
    <b v="1"/>
    <b v="0"/>
    <s v="theater/plays"/>
    <x v="3"/>
    <x v="3"/>
  </r>
  <r>
    <x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0"/>
    <b v="0"/>
    <b v="0"/>
    <s v="publishing/fiction"/>
    <x v="5"/>
    <x v="13"/>
  </r>
  <r>
    <x v="207"/>
    <s v="Carney-Anderson"/>
    <s v="Digitized 5thgeneration knowledgebase"/>
    <n v="1000"/>
    <n v="4257"/>
    <n v="425.7"/>
    <x v="1"/>
    <n v="43"/>
    <n v="99"/>
    <x v="1"/>
    <s v="USD"/>
    <n v="1535432400"/>
    <x v="201"/>
    <b v="0"/>
    <b v="1"/>
    <s v="music/rock"/>
    <x v="1"/>
    <x v="1"/>
  </r>
  <r>
    <x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2"/>
    <b v="0"/>
    <b v="0"/>
    <s v="film &amp; video/documentary"/>
    <x v="4"/>
    <x v="4"/>
  </r>
  <r>
    <x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3"/>
    <b v="0"/>
    <b v="0"/>
    <s v="film &amp; video/documentary"/>
    <x v="4"/>
    <x v="4"/>
  </r>
  <r>
    <x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4"/>
    <b v="0"/>
    <b v="0"/>
    <s v="film &amp; video/science fiction"/>
    <x v="4"/>
    <x v="22"/>
  </r>
  <r>
    <x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5"/>
    <b v="0"/>
    <b v="0"/>
    <s v="theater/plays"/>
    <x v="3"/>
    <x v="3"/>
  </r>
  <r>
    <x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6"/>
    <b v="0"/>
    <b v="0"/>
    <s v="theater/plays"/>
    <x v="3"/>
    <x v="3"/>
  </r>
  <r>
    <x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7"/>
    <b v="0"/>
    <b v="1"/>
    <s v="music/indie rock"/>
    <x v="1"/>
    <x v="7"/>
  </r>
  <r>
    <x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8"/>
    <b v="0"/>
    <b v="0"/>
    <s v="music/rock"/>
    <x v="1"/>
    <x v="1"/>
  </r>
  <r>
    <x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09"/>
    <b v="0"/>
    <b v="0"/>
    <s v="theater/plays"/>
    <x v="3"/>
    <x v="3"/>
  </r>
  <r>
    <x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0"/>
    <b v="0"/>
    <b v="0"/>
    <s v="theater/plays"/>
    <x v="3"/>
    <x v="3"/>
  </r>
  <r>
    <x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1"/>
    <b v="0"/>
    <b v="0"/>
    <s v="film &amp; video/science fiction"/>
    <x v="4"/>
    <x v="22"/>
  </r>
  <r>
    <x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2"/>
    <b v="0"/>
    <b v="1"/>
    <s v="film &amp; video/shorts"/>
    <x v="4"/>
    <x v="12"/>
  </r>
  <r>
    <x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3"/>
    <b v="0"/>
    <b v="0"/>
    <s v="film &amp; video/animation"/>
    <x v="4"/>
    <x v="10"/>
  </r>
  <r>
    <x v="220"/>
    <s v="Owens-Le"/>
    <s v="Focused composite approach"/>
    <n v="7900"/>
    <n v="667"/>
    <n v="8.4430379746835449"/>
    <x v="0"/>
    <n v="17"/>
    <n v="39.235294117647058"/>
    <x v="1"/>
    <s v="USD"/>
    <n v="1309496400"/>
    <x v="214"/>
    <b v="1"/>
    <b v="0"/>
    <s v="theater/plays"/>
    <x v="3"/>
    <x v="3"/>
  </r>
  <r>
    <x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5"/>
    <b v="1"/>
    <b v="0"/>
    <s v="food/food trucks"/>
    <x v="0"/>
    <x v="0"/>
  </r>
  <r>
    <x v="222"/>
    <s v="Johnson LLC"/>
    <s v="Cross-group cohesive circuit"/>
    <n v="4800"/>
    <n v="6623"/>
    <n v="137.97916666666669"/>
    <x v="1"/>
    <n v="138"/>
    <n v="47.992753623188406"/>
    <x v="1"/>
    <s v="USD"/>
    <n v="1412226000"/>
    <x v="216"/>
    <b v="0"/>
    <b v="0"/>
    <s v="photography/photography books"/>
    <x v="7"/>
    <x v="14"/>
  </r>
  <r>
    <x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7"/>
    <b v="0"/>
    <b v="0"/>
    <s v="theater/plays"/>
    <x v="3"/>
    <x v="3"/>
  </r>
  <r>
    <x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8"/>
    <b v="0"/>
    <b v="0"/>
    <s v="film &amp; video/science fiction"/>
    <x v="4"/>
    <x v="22"/>
  </r>
  <r>
    <x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19"/>
    <b v="1"/>
    <b v="0"/>
    <s v="music/rock"/>
    <x v="1"/>
    <x v="1"/>
  </r>
  <r>
    <x v="226"/>
    <s v="Garcia Inc"/>
    <s v="Progressive neutral middleware"/>
    <n v="3000"/>
    <n v="10999"/>
    <n v="366.63333333333333"/>
    <x v="1"/>
    <n v="112"/>
    <n v="98.205357142857139"/>
    <x v="1"/>
    <s v="USD"/>
    <n v="1270702800"/>
    <x v="122"/>
    <b v="0"/>
    <b v="0"/>
    <s v="photography/photography books"/>
    <x v="7"/>
    <x v="14"/>
  </r>
  <r>
    <x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0"/>
    <b v="0"/>
    <b v="0"/>
    <s v="games/mobile games"/>
    <x v="6"/>
    <x v="20"/>
  </r>
  <r>
    <x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221"/>
    <b v="0"/>
    <b v="0"/>
    <s v="film &amp; video/animation"/>
    <x v="4"/>
    <x v="10"/>
  </r>
  <r>
    <x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2"/>
    <b v="0"/>
    <b v="1"/>
    <s v="games/mobile games"/>
    <x v="6"/>
    <x v="20"/>
  </r>
  <r>
    <x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3"/>
    <b v="0"/>
    <b v="0"/>
    <s v="games/video games"/>
    <x v="6"/>
    <x v="11"/>
  </r>
  <r>
    <x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4"/>
    <b v="0"/>
    <b v="0"/>
    <s v="theater/plays"/>
    <x v="3"/>
    <x v="3"/>
  </r>
  <r>
    <x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5"/>
    <b v="0"/>
    <b v="0"/>
    <s v="theater/plays"/>
    <x v="3"/>
    <x v="3"/>
  </r>
  <r>
    <x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6"/>
    <b v="0"/>
    <b v="0"/>
    <s v="film &amp; video/animation"/>
    <x v="4"/>
    <x v="10"/>
  </r>
  <r>
    <x v="234"/>
    <s v="Mendoza-Parker"/>
    <s v="Enterprise-wide motivating matrices"/>
    <n v="7500"/>
    <n v="8181"/>
    <n v="109.08"/>
    <x v="1"/>
    <n v="149"/>
    <n v="54.906040268456373"/>
    <x v="6"/>
    <s v="EUR"/>
    <n v="1503378000"/>
    <x v="227"/>
    <b v="0"/>
    <b v="1"/>
    <s v="games/video games"/>
    <x v="6"/>
    <x v="11"/>
  </r>
  <r>
    <x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8"/>
    <b v="0"/>
    <b v="0"/>
    <s v="film &amp; video/animation"/>
    <x v="4"/>
    <x v="10"/>
  </r>
  <r>
    <x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29"/>
    <b v="0"/>
    <b v="1"/>
    <s v="music/rock"/>
    <x v="1"/>
    <x v="1"/>
  </r>
  <r>
    <x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0"/>
    <b v="0"/>
    <b v="0"/>
    <s v="film &amp; video/animation"/>
    <x v="4"/>
    <x v="10"/>
  </r>
  <r>
    <x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1"/>
    <b v="0"/>
    <b v="1"/>
    <s v="theater/plays"/>
    <x v="3"/>
    <x v="3"/>
  </r>
  <r>
    <x v="239"/>
    <s v="Mason-Sanders"/>
    <s v="Networked web-enabled instruction set"/>
    <n v="3200"/>
    <n v="3127"/>
    <n v="97.71875"/>
    <x v="0"/>
    <n v="41"/>
    <n v="76.268292682926827"/>
    <x v="1"/>
    <s v="USD"/>
    <n v="1440824400"/>
    <x v="232"/>
    <b v="0"/>
    <b v="0"/>
    <s v="technology/wearables"/>
    <x v="2"/>
    <x v="8"/>
  </r>
  <r>
    <x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233"/>
    <b v="0"/>
    <b v="0"/>
    <s v="theater/plays"/>
    <x v="3"/>
    <x v="3"/>
  </r>
  <r>
    <x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b v="0"/>
    <b v="1"/>
    <s v="publishing/nonfiction"/>
    <x v="5"/>
    <x v="9"/>
  </r>
  <r>
    <x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b v="0"/>
    <b v="1"/>
    <s v="music/rock"/>
    <x v="1"/>
    <x v="1"/>
  </r>
  <r>
    <x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b v="0"/>
    <b v="0"/>
    <s v="theater/plays"/>
    <x v="3"/>
    <x v="3"/>
  </r>
  <r>
    <x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b v="0"/>
    <b v="0"/>
    <s v="theater/plays"/>
    <x v="3"/>
    <x v="3"/>
  </r>
  <r>
    <x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b v="0"/>
    <b v="0"/>
    <s v="theater/plays"/>
    <x v="3"/>
    <x v="3"/>
  </r>
  <r>
    <x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b v="0"/>
    <b v="0"/>
    <s v="technology/web"/>
    <x v="2"/>
    <x v="2"/>
  </r>
  <r>
    <x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b v="0"/>
    <b v="1"/>
    <s v="publishing/fiction"/>
    <x v="5"/>
    <x v="13"/>
  </r>
  <r>
    <x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b v="0"/>
    <b v="0"/>
    <s v="games/mobile games"/>
    <x v="6"/>
    <x v="20"/>
  </r>
  <r>
    <x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b v="0"/>
    <b v="0"/>
    <s v="publishing/translations"/>
    <x v="5"/>
    <x v="18"/>
  </r>
  <r>
    <x v="250"/>
    <s v="Robbins and Sons"/>
    <s v="Future-proofed directional synergy"/>
    <n v="100"/>
    <n v="3"/>
    <n v="3"/>
    <x v="0"/>
    <n v="1"/>
    <n v="3"/>
    <x v="1"/>
    <s v="USD"/>
    <n v="1264399200"/>
    <x v="243"/>
    <b v="0"/>
    <b v="0"/>
    <s v="music/rock"/>
    <x v="1"/>
    <x v="1"/>
  </r>
  <r>
    <x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4"/>
    <b v="0"/>
    <b v="0"/>
    <s v="theater/plays"/>
    <x v="3"/>
    <x v="3"/>
  </r>
  <r>
    <x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5"/>
    <b v="0"/>
    <b v="0"/>
    <s v="theater/plays"/>
    <x v="3"/>
    <x v="3"/>
  </r>
  <r>
    <x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6"/>
    <b v="0"/>
    <b v="0"/>
    <s v="film &amp; video/drama"/>
    <x v="4"/>
    <x v="6"/>
  </r>
  <r>
    <x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7"/>
    <b v="0"/>
    <b v="0"/>
    <s v="publishing/nonfiction"/>
    <x v="5"/>
    <x v="9"/>
  </r>
  <r>
    <x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8"/>
    <b v="0"/>
    <b v="1"/>
    <s v="music/rock"/>
    <x v="1"/>
    <x v="1"/>
  </r>
  <r>
    <x v="256"/>
    <s v="Smith-Reid"/>
    <s v="Optimized actuating toolset"/>
    <n v="4100"/>
    <n v="959"/>
    <n v="23.390243902439025"/>
    <x v="0"/>
    <n v="15"/>
    <n v="63.93333333333333"/>
    <x v="4"/>
    <s v="GBP"/>
    <n v="1453615200"/>
    <x v="249"/>
    <b v="0"/>
    <b v="0"/>
    <s v="music/rock"/>
    <x v="1"/>
    <x v="1"/>
  </r>
  <r>
    <x v="257"/>
    <s v="Williams Inc"/>
    <s v="Decentralized exuding strategy"/>
    <n v="5700"/>
    <n v="8322"/>
    <n v="146"/>
    <x v="1"/>
    <n v="92"/>
    <n v="90.456521739130437"/>
    <x v="1"/>
    <s v="USD"/>
    <n v="1362463200"/>
    <x v="250"/>
    <b v="0"/>
    <b v="0"/>
    <s v="theater/plays"/>
    <x v="3"/>
    <x v="3"/>
  </r>
  <r>
    <x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1"/>
    <b v="0"/>
    <b v="1"/>
    <s v="theater/plays"/>
    <x v="3"/>
    <x v="3"/>
  </r>
  <r>
    <x v="259"/>
    <s v="Watkins Ltd"/>
    <s v="Multi-channeled responsive implementation"/>
    <n v="1800"/>
    <n v="10755"/>
    <n v="597.5"/>
    <x v="1"/>
    <n v="138"/>
    <n v="77.934782608695656"/>
    <x v="1"/>
    <s v="USD"/>
    <n v="1354946400"/>
    <x v="252"/>
    <b v="1"/>
    <b v="0"/>
    <s v="photography/photography books"/>
    <x v="7"/>
    <x v="14"/>
  </r>
  <r>
    <x v="260"/>
    <s v="Allen-Jones"/>
    <s v="Centralized modular initiative"/>
    <n v="6300"/>
    <n v="9935"/>
    <n v="157.69841269841268"/>
    <x v="1"/>
    <n v="261"/>
    <n v="38.065134099616856"/>
    <x v="1"/>
    <s v="USD"/>
    <n v="1348808400"/>
    <x v="253"/>
    <b v="0"/>
    <b v="0"/>
    <s v="music/rock"/>
    <x v="1"/>
    <x v="1"/>
  </r>
  <r>
    <x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4"/>
    <b v="0"/>
    <b v="1"/>
    <s v="music/rock"/>
    <x v="1"/>
    <x v="1"/>
  </r>
  <r>
    <x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5"/>
    <b v="0"/>
    <b v="1"/>
    <s v="music/indie rock"/>
    <x v="1"/>
    <x v="7"/>
  </r>
  <r>
    <x v="263"/>
    <s v="Walker Ltd"/>
    <s v="Organic eco-centric success"/>
    <n v="2900"/>
    <n v="10756"/>
    <n v="370.89655172413791"/>
    <x v="1"/>
    <n v="199"/>
    <n v="54.050251256281406"/>
    <x v="1"/>
    <s v="USD"/>
    <n v="1263016800"/>
    <x v="256"/>
    <b v="0"/>
    <b v="0"/>
    <s v="photography/photography books"/>
    <x v="7"/>
    <x v="14"/>
  </r>
  <r>
    <x v="264"/>
    <s v="Gordon PLC"/>
    <s v="Virtual reciprocal policy"/>
    <n v="45600"/>
    <n v="165375"/>
    <n v="362.66447368421052"/>
    <x v="1"/>
    <n v="5512"/>
    <n v="30.002721335268504"/>
    <x v="1"/>
    <s v="USD"/>
    <n v="1360648800"/>
    <x v="257"/>
    <b v="0"/>
    <b v="0"/>
    <s v="theater/plays"/>
    <x v="3"/>
    <x v="3"/>
  </r>
  <r>
    <x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8"/>
    <b v="0"/>
    <b v="0"/>
    <s v="theater/plays"/>
    <x v="3"/>
    <x v="3"/>
  </r>
  <r>
    <x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9"/>
    <b v="0"/>
    <b v="1"/>
    <s v="music/jazz"/>
    <x v="1"/>
    <x v="17"/>
  </r>
  <r>
    <x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60"/>
    <b v="0"/>
    <b v="0"/>
    <s v="theater/plays"/>
    <x v="3"/>
    <x v="3"/>
  </r>
  <r>
    <x v="268"/>
    <s v="Brown-Mckee"/>
    <s v="Networked optimal productivity"/>
    <n v="1500"/>
    <n v="2708"/>
    <n v="180.53333333333333"/>
    <x v="1"/>
    <n v="48"/>
    <n v="56.416666666666664"/>
    <x v="1"/>
    <s v="USD"/>
    <n v="1349326800"/>
    <x v="261"/>
    <b v="0"/>
    <b v="0"/>
    <s v="film &amp; video/documentary"/>
    <x v="4"/>
    <x v="4"/>
  </r>
  <r>
    <x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2"/>
    <b v="0"/>
    <b v="0"/>
    <s v="film &amp; video/television"/>
    <x v="4"/>
    <x v="19"/>
  </r>
  <r>
    <x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3"/>
    <b v="0"/>
    <b v="0"/>
    <s v="games/video games"/>
    <x v="6"/>
    <x v="11"/>
  </r>
  <r>
    <x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4"/>
    <b v="0"/>
    <b v="0"/>
    <s v="photography/photography books"/>
    <x v="7"/>
    <x v="14"/>
  </r>
  <r>
    <x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5"/>
    <b v="0"/>
    <b v="1"/>
    <s v="theater/plays"/>
    <x v="3"/>
    <x v="3"/>
  </r>
  <r>
    <x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6"/>
    <b v="0"/>
    <b v="0"/>
    <s v="theater/plays"/>
    <x v="3"/>
    <x v="3"/>
  </r>
  <r>
    <x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7"/>
    <b v="0"/>
    <b v="0"/>
    <s v="theater/plays"/>
    <x v="3"/>
    <x v="3"/>
  </r>
  <r>
    <x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153"/>
    <b v="0"/>
    <b v="0"/>
    <s v="publishing/translations"/>
    <x v="5"/>
    <x v="18"/>
  </r>
  <r>
    <x v="276"/>
    <s v="Fields Ltd"/>
    <s v="Front-line foreground project"/>
    <n v="5500"/>
    <n v="5324"/>
    <n v="96.8"/>
    <x v="0"/>
    <n v="133"/>
    <n v="40.030075187969928"/>
    <x v="1"/>
    <s v="USD"/>
    <n v="1334811600"/>
    <x v="268"/>
    <b v="0"/>
    <b v="1"/>
    <s v="games/video games"/>
    <x v="6"/>
    <x v="11"/>
  </r>
  <r>
    <x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9"/>
    <b v="0"/>
    <b v="0"/>
    <s v="theater/plays"/>
    <x v="3"/>
    <x v="3"/>
  </r>
  <r>
    <x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70"/>
    <b v="0"/>
    <b v="0"/>
    <s v="technology/web"/>
    <x v="2"/>
    <x v="2"/>
  </r>
  <r>
    <x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1"/>
    <b v="0"/>
    <b v="0"/>
    <s v="theater/plays"/>
    <x v="3"/>
    <x v="3"/>
  </r>
  <r>
    <x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2"/>
    <b v="0"/>
    <b v="0"/>
    <s v="film &amp; video/animation"/>
    <x v="4"/>
    <x v="10"/>
  </r>
  <r>
    <x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3"/>
    <b v="0"/>
    <b v="1"/>
    <s v="theater/plays"/>
    <x v="3"/>
    <x v="3"/>
  </r>
  <r>
    <x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274"/>
    <b v="0"/>
    <b v="1"/>
    <s v="film &amp; video/television"/>
    <x v="4"/>
    <x v="19"/>
  </r>
  <r>
    <x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148"/>
    <b v="0"/>
    <b v="0"/>
    <s v="music/rock"/>
    <x v="1"/>
    <x v="1"/>
  </r>
  <r>
    <x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5"/>
    <b v="0"/>
    <b v="0"/>
    <s v="technology/web"/>
    <x v="2"/>
    <x v="2"/>
  </r>
  <r>
    <x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6"/>
    <b v="0"/>
    <b v="0"/>
    <s v="theater/plays"/>
    <x v="3"/>
    <x v="3"/>
  </r>
  <r>
    <x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72"/>
    <b v="0"/>
    <b v="0"/>
    <s v="theater/plays"/>
    <x v="3"/>
    <x v="3"/>
  </r>
  <r>
    <x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b v="0"/>
    <b v="0"/>
    <s v="music/electric music"/>
    <x v="1"/>
    <x v="5"/>
  </r>
  <r>
    <x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b v="0"/>
    <b v="1"/>
    <s v="music/metal"/>
    <x v="1"/>
    <x v="16"/>
  </r>
  <r>
    <x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71"/>
    <b v="0"/>
    <b v="0"/>
    <s v="theater/plays"/>
    <x v="3"/>
    <x v="3"/>
  </r>
  <r>
    <x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79"/>
    <b v="0"/>
    <b v="1"/>
    <s v="film &amp; video/documentary"/>
    <x v="4"/>
    <x v="4"/>
  </r>
  <r>
    <x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0"/>
    <b v="1"/>
    <b v="0"/>
    <s v="technology/web"/>
    <x v="2"/>
    <x v="2"/>
  </r>
  <r>
    <x v="292"/>
    <s v="Ho-Harris"/>
    <s v="Versatile cohesive encoding"/>
    <n v="7300"/>
    <n v="717"/>
    <n v="9.8219178082191778"/>
    <x v="0"/>
    <n v="10"/>
    <n v="71.7"/>
    <x v="1"/>
    <s v="USD"/>
    <n v="1331874000"/>
    <x v="281"/>
    <b v="0"/>
    <b v="0"/>
    <s v="food/food trucks"/>
    <x v="0"/>
    <x v="0"/>
  </r>
  <r>
    <x v="293"/>
    <s v="Ross Group"/>
    <s v="Organized executive solution"/>
    <n v="6500"/>
    <n v="1065"/>
    <n v="16.384615384615383"/>
    <x v="3"/>
    <n v="32"/>
    <n v="33.28125"/>
    <x v="6"/>
    <s v="EUR"/>
    <n v="1286254800"/>
    <x v="282"/>
    <b v="0"/>
    <b v="0"/>
    <s v="theater/plays"/>
    <x v="3"/>
    <x v="3"/>
  </r>
  <r>
    <x v="294"/>
    <s v="Turner-Davis"/>
    <s v="Automated local emulation"/>
    <n v="600"/>
    <n v="8038"/>
    <n v="1339.6666666666667"/>
    <x v="1"/>
    <n v="183"/>
    <n v="43.923497267759565"/>
    <x v="1"/>
    <s v="USD"/>
    <n v="1540530000"/>
    <x v="283"/>
    <b v="0"/>
    <b v="0"/>
    <s v="theater/plays"/>
    <x v="3"/>
    <x v="3"/>
  </r>
  <r>
    <x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4"/>
    <b v="0"/>
    <b v="0"/>
    <s v="theater/plays"/>
    <x v="3"/>
    <x v="3"/>
  </r>
  <r>
    <x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5"/>
    <b v="0"/>
    <b v="0"/>
    <s v="theater/plays"/>
    <x v="3"/>
    <x v="3"/>
  </r>
  <r>
    <x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6"/>
    <b v="0"/>
    <b v="1"/>
    <s v="theater/plays"/>
    <x v="3"/>
    <x v="3"/>
  </r>
  <r>
    <x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7"/>
    <b v="0"/>
    <b v="1"/>
    <s v="music/rock"/>
    <x v="1"/>
    <x v="1"/>
  </r>
  <r>
    <x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8"/>
    <b v="0"/>
    <b v="0"/>
    <s v="food/food trucks"/>
    <x v="0"/>
    <x v="0"/>
  </r>
  <r>
    <x v="300"/>
    <s v="Cooke PLC"/>
    <s v="Focused executive core"/>
    <n v="100"/>
    <n v="5"/>
    <n v="5"/>
    <x v="0"/>
    <n v="1"/>
    <n v="5"/>
    <x v="3"/>
    <s v="DKK"/>
    <n v="1504069200"/>
    <x v="289"/>
    <b v="0"/>
    <b v="1"/>
    <s v="publishing/nonfiction"/>
    <x v="5"/>
    <x v="9"/>
  </r>
  <r>
    <x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0"/>
    <b v="0"/>
    <b v="0"/>
    <s v="film &amp; video/documentary"/>
    <x v="4"/>
    <x v="4"/>
  </r>
  <r>
    <x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18"/>
    <b v="0"/>
    <b v="0"/>
    <s v="theater/plays"/>
    <x v="3"/>
    <x v="3"/>
  </r>
  <r>
    <x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1"/>
    <b v="0"/>
    <b v="0"/>
    <s v="music/indie rock"/>
    <x v="1"/>
    <x v="7"/>
  </r>
  <r>
    <x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2"/>
    <b v="0"/>
    <b v="0"/>
    <s v="film &amp; video/documentary"/>
    <x v="4"/>
    <x v="4"/>
  </r>
  <r>
    <x v="305"/>
    <s v="Townsend Ltd"/>
    <s v="Grass-roots actuating policy"/>
    <n v="2800"/>
    <n v="8014"/>
    <n v="286.21428571428572"/>
    <x v="1"/>
    <n v="85"/>
    <n v="94.28235294117647"/>
    <x v="1"/>
    <s v="USD"/>
    <n v="1458363600"/>
    <x v="293"/>
    <b v="0"/>
    <b v="0"/>
    <s v="theater/plays"/>
    <x v="3"/>
    <x v="3"/>
  </r>
  <r>
    <x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4"/>
    <b v="0"/>
    <b v="1"/>
    <s v="theater/plays"/>
    <x v="3"/>
    <x v="3"/>
  </r>
  <r>
    <x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5"/>
    <b v="0"/>
    <b v="1"/>
    <s v="publishing/fiction"/>
    <x v="5"/>
    <x v="13"/>
  </r>
  <r>
    <x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6"/>
    <b v="0"/>
    <b v="0"/>
    <s v="theater/plays"/>
    <x v="3"/>
    <x v="3"/>
  </r>
  <r>
    <x v="309"/>
    <s v="Harris-Perry"/>
    <s v="User-centric 6thgeneration attitude"/>
    <n v="4100"/>
    <n v="3087"/>
    <n v="75.292682926829272"/>
    <x v="3"/>
    <n v="75"/>
    <n v="41.16"/>
    <x v="1"/>
    <s v="USD"/>
    <n v="1316581200"/>
    <x v="297"/>
    <b v="0"/>
    <b v="1"/>
    <s v="music/indie rock"/>
    <x v="1"/>
    <x v="7"/>
  </r>
  <r>
    <x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298"/>
    <b v="0"/>
    <b v="0"/>
    <s v="games/video games"/>
    <x v="6"/>
    <x v="11"/>
  </r>
  <r>
    <x v="311"/>
    <s v="Flores PLC"/>
    <s v="Focused real-time help-desk"/>
    <n v="6300"/>
    <n v="12812"/>
    <n v="203.36507936507937"/>
    <x v="1"/>
    <n v="121"/>
    <n v="105.88429752066116"/>
    <x v="1"/>
    <s v="USD"/>
    <n v="1297836000"/>
    <x v="299"/>
    <b v="0"/>
    <b v="0"/>
    <s v="theater/plays"/>
    <x v="3"/>
    <x v="3"/>
  </r>
  <r>
    <x v="312"/>
    <s v="Martinez LLC"/>
    <s v="Robust impactful approach"/>
    <n v="59100"/>
    <n v="183345"/>
    <n v="310.2284263959391"/>
    <x v="1"/>
    <n v="3742"/>
    <n v="48.996525921966864"/>
    <x v="1"/>
    <s v="USD"/>
    <n v="1382677200"/>
    <x v="300"/>
    <b v="0"/>
    <b v="0"/>
    <s v="theater/plays"/>
    <x v="3"/>
    <x v="3"/>
  </r>
  <r>
    <x v="313"/>
    <s v="Miller-Irwin"/>
    <s v="Secured maximized policy"/>
    <n v="2200"/>
    <n v="8697"/>
    <n v="395.31818181818181"/>
    <x v="1"/>
    <n v="223"/>
    <n v="39"/>
    <x v="1"/>
    <s v="USD"/>
    <n v="1330322400"/>
    <x v="301"/>
    <b v="0"/>
    <b v="0"/>
    <s v="music/rock"/>
    <x v="1"/>
    <x v="1"/>
  </r>
  <r>
    <x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62"/>
    <b v="0"/>
    <b v="1"/>
    <s v="film &amp; video/documentary"/>
    <x v="4"/>
    <x v="4"/>
  </r>
  <r>
    <x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b v="0"/>
    <b v="0"/>
    <s v="theater/plays"/>
    <x v="3"/>
    <x v="3"/>
  </r>
  <r>
    <x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b v="0"/>
    <b v="1"/>
    <s v="food/food trucks"/>
    <x v="0"/>
    <x v="0"/>
  </r>
  <r>
    <x v="317"/>
    <s v="Summers PLC"/>
    <s v="Cross-group coherent hierarchy"/>
    <n v="6600"/>
    <n v="1269"/>
    <n v="19.227272727272727"/>
    <x v="0"/>
    <n v="30"/>
    <n v="42.3"/>
    <x v="1"/>
    <s v="USD"/>
    <n v="1494738000"/>
    <x v="304"/>
    <b v="0"/>
    <b v="0"/>
    <s v="theater/plays"/>
    <x v="3"/>
    <x v="3"/>
  </r>
  <r>
    <x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b v="0"/>
    <b v="0"/>
    <s v="music/rock"/>
    <x v="1"/>
    <x v="1"/>
  </r>
  <r>
    <x v="319"/>
    <s v="Mills Group"/>
    <s v="Advanced empowering matrix"/>
    <n v="8400"/>
    <n v="3251"/>
    <n v="38.702380952380956"/>
    <x v="3"/>
    <n v="64"/>
    <n v="50.796875"/>
    <x v="1"/>
    <s v="USD"/>
    <n v="1281589200"/>
    <x v="306"/>
    <b v="0"/>
    <b v="0"/>
    <s v="technology/web"/>
    <x v="2"/>
    <x v="2"/>
  </r>
  <r>
    <x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b v="0"/>
    <b v="0"/>
    <s v="publishing/fiction"/>
    <x v="5"/>
    <x v="13"/>
  </r>
  <r>
    <x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b v="0"/>
    <b v="0"/>
    <s v="film &amp; video/shorts"/>
    <x v="4"/>
    <x v="12"/>
  </r>
  <r>
    <x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b v="0"/>
    <b v="0"/>
    <s v="theater/plays"/>
    <x v="3"/>
    <x v="3"/>
  </r>
  <r>
    <x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b v="0"/>
    <b v="0"/>
    <s v="film &amp; video/documentary"/>
    <x v="4"/>
    <x v="4"/>
  </r>
  <r>
    <x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b v="0"/>
    <b v="1"/>
    <s v="theater/plays"/>
    <x v="3"/>
    <x v="3"/>
  </r>
  <r>
    <x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312"/>
    <b v="0"/>
    <b v="1"/>
    <s v="theater/plays"/>
    <x v="3"/>
    <x v="3"/>
  </r>
  <r>
    <x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3"/>
    <b v="0"/>
    <b v="0"/>
    <s v="film &amp; video/animation"/>
    <x v="4"/>
    <x v="10"/>
  </r>
  <r>
    <x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4"/>
    <b v="0"/>
    <b v="1"/>
    <s v="theater/plays"/>
    <x v="3"/>
    <x v="3"/>
  </r>
  <r>
    <x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5"/>
    <b v="0"/>
    <b v="0"/>
    <s v="music/rock"/>
    <x v="1"/>
    <x v="1"/>
  </r>
  <r>
    <x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6"/>
    <b v="0"/>
    <b v="0"/>
    <s v="games/video games"/>
    <x v="6"/>
    <x v="11"/>
  </r>
  <r>
    <x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7"/>
    <b v="0"/>
    <b v="0"/>
    <s v="film &amp; video/documentary"/>
    <x v="4"/>
    <x v="4"/>
  </r>
  <r>
    <x v="331"/>
    <s v="Rose-Silva"/>
    <s v="Intuitive static portal"/>
    <n v="3300"/>
    <n v="14643"/>
    <n v="443.72727272727275"/>
    <x v="1"/>
    <n v="190"/>
    <n v="77.068421052631578"/>
    <x v="1"/>
    <s v="USD"/>
    <n v="1324274400"/>
    <x v="318"/>
    <b v="0"/>
    <b v="0"/>
    <s v="food/food trucks"/>
    <x v="0"/>
    <x v="0"/>
  </r>
  <r>
    <x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9"/>
    <b v="0"/>
    <b v="0"/>
    <s v="technology/wearables"/>
    <x v="2"/>
    <x v="8"/>
  </r>
  <r>
    <x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20"/>
    <b v="0"/>
    <b v="0"/>
    <s v="theater/plays"/>
    <x v="3"/>
    <x v="3"/>
  </r>
  <r>
    <x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1"/>
    <b v="0"/>
    <b v="0"/>
    <s v="music/rock"/>
    <x v="1"/>
    <x v="1"/>
  </r>
  <r>
    <x v="335"/>
    <s v="Jordan-Acosta"/>
    <s v="Operative uniform hub"/>
    <n v="173800"/>
    <n v="198628"/>
    <n v="114.28538550057536"/>
    <x v="1"/>
    <n v="2283"/>
    <n v="87.003066141042481"/>
    <x v="1"/>
    <s v="USD"/>
    <n v="1573797600"/>
    <x v="322"/>
    <b v="0"/>
    <b v="0"/>
    <s v="music/rock"/>
    <x v="1"/>
    <x v="1"/>
  </r>
  <r>
    <x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3"/>
    <b v="0"/>
    <b v="1"/>
    <s v="music/rock"/>
    <x v="1"/>
    <x v="1"/>
  </r>
  <r>
    <x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4"/>
    <b v="0"/>
    <b v="0"/>
    <s v="theater/plays"/>
    <x v="3"/>
    <x v="3"/>
  </r>
  <r>
    <x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5"/>
    <b v="0"/>
    <b v="0"/>
    <s v="theater/plays"/>
    <x v="3"/>
    <x v="3"/>
  </r>
  <r>
    <x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6"/>
    <b v="0"/>
    <b v="0"/>
    <s v="theater/plays"/>
    <x v="3"/>
    <x v="3"/>
  </r>
  <r>
    <x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7"/>
    <b v="0"/>
    <b v="0"/>
    <s v="photography/photography books"/>
    <x v="7"/>
    <x v="14"/>
  </r>
  <r>
    <x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8"/>
    <b v="0"/>
    <b v="0"/>
    <s v="music/indie rock"/>
    <x v="1"/>
    <x v="7"/>
  </r>
  <r>
    <x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9"/>
    <b v="0"/>
    <b v="0"/>
    <s v="theater/plays"/>
    <x v="3"/>
    <x v="3"/>
  </r>
  <r>
    <x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151"/>
    <b v="0"/>
    <b v="0"/>
    <s v="theater/plays"/>
    <x v="3"/>
    <x v="3"/>
  </r>
  <r>
    <x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30"/>
    <b v="0"/>
    <b v="0"/>
    <s v="games/video games"/>
    <x v="6"/>
    <x v="11"/>
  </r>
  <r>
    <x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1"/>
    <b v="0"/>
    <b v="0"/>
    <s v="film &amp; video/drama"/>
    <x v="4"/>
    <x v="6"/>
  </r>
  <r>
    <x v="346"/>
    <s v="Little-Marsh"/>
    <s v="Virtual attitude-oriented migration"/>
    <n v="8000"/>
    <n v="2758"/>
    <n v="34.475000000000001"/>
    <x v="0"/>
    <n v="25"/>
    <n v="110.32"/>
    <x v="1"/>
    <s v="USD"/>
    <n v="1503550800"/>
    <x v="332"/>
    <b v="0"/>
    <b v="1"/>
    <s v="music/indie rock"/>
    <x v="1"/>
    <x v="7"/>
  </r>
  <r>
    <x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3"/>
    <b v="0"/>
    <b v="0"/>
    <s v="technology/web"/>
    <x v="2"/>
    <x v="2"/>
  </r>
  <r>
    <x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4"/>
    <b v="0"/>
    <b v="0"/>
    <s v="food/food trucks"/>
    <x v="0"/>
    <x v="0"/>
  </r>
  <r>
    <x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335"/>
    <b v="0"/>
    <b v="0"/>
    <s v="theater/plays"/>
    <x v="3"/>
    <x v="3"/>
  </r>
  <r>
    <x v="350"/>
    <s v="Shannon Ltd"/>
    <s v="Pre-emptive neutral capacity"/>
    <n v="100"/>
    <n v="5"/>
    <n v="5"/>
    <x v="0"/>
    <n v="1"/>
    <n v="5"/>
    <x v="1"/>
    <s v="USD"/>
    <n v="1432098000"/>
    <x v="336"/>
    <b v="0"/>
    <b v="1"/>
    <s v="music/jazz"/>
    <x v="1"/>
    <x v="17"/>
  </r>
  <r>
    <x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7"/>
    <b v="0"/>
    <b v="0"/>
    <s v="music/rock"/>
    <x v="1"/>
    <x v="1"/>
  </r>
  <r>
    <x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8"/>
    <b v="0"/>
    <b v="0"/>
    <s v="theater/plays"/>
    <x v="3"/>
    <x v="3"/>
  </r>
  <r>
    <x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9"/>
    <b v="0"/>
    <b v="0"/>
    <s v="theater/plays"/>
    <x v="3"/>
    <x v="3"/>
  </r>
  <r>
    <x v="354"/>
    <s v="Brown Group"/>
    <s v="Profit-focused transitional capability"/>
    <n v="6100"/>
    <n v="7548"/>
    <n v="123.73770491803278"/>
    <x v="1"/>
    <n v="80"/>
    <n v="94.35"/>
    <x v="3"/>
    <s v="DKK"/>
    <n v="1378184400"/>
    <x v="340"/>
    <b v="0"/>
    <b v="0"/>
    <s v="film &amp; video/documentary"/>
    <x v="4"/>
    <x v="4"/>
  </r>
  <r>
    <x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41"/>
    <b v="0"/>
    <b v="0"/>
    <s v="technology/wearables"/>
    <x v="2"/>
    <x v="8"/>
  </r>
  <r>
    <x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2"/>
    <b v="0"/>
    <b v="0"/>
    <s v="theater/plays"/>
    <x v="3"/>
    <x v="3"/>
  </r>
  <r>
    <x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3"/>
    <b v="0"/>
    <b v="0"/>
    <s v="games/video games"/>
    <x v="6"/>
    <x v="11"/>
  </r>
  <r>
    <x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4"/>
    <b v="1"/>
    <b v="0"/>
    <s v="photography/photography books"/>
    <x v="7"/>
    <x v="14"/>
  </r>
  <r>
    <x v="359"/>
    <s v="Salazar-Moon"/>
    <s v="Compatible needs-based architecture"/>
    <n v="4000"/>
    <n v="11948"/>
    <n v="298.7"/>
    <x v="1"/>
    <n v="187"/>
    <n v="63.893048128342244"/>
    <x v="1"/>
    <s v="USD"/>
    <n v="1314421200"/>
    <x v="127"/>
    <b v="0"/>
    <b v="0"/>
    <s v="film &amp; video/animation"/>
    <x v="4"/>
    <x v="10"/>
  </r>
  <r>
    <x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5"/>
    <b v="0"/>
    <b v="1"/>
    <s v="theater/plays"/>
    <x v="3"/>
    <x v="3"/>
  </r>
  <r>
    <x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6"/>
    <b v="0"/>
    <b v="0"/>
    <s v="theater/plays"/>
    <x v="3"/>
    <x v="3"/>
  </r>
  <r>
    <x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347"/>
    <b v="0"/>
    <b v="0"/>
    <s v="music/rock"/>
    <x v="1"/>
    <x v="1"/>
  </r>
  <r>
    <x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8"/>
    <b v="0"/>
    <b v="0"/>
    <s v="music/rock"/>
    <x v="1"/>
    <x v="1"/>
  </r>
  <r>
    <x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9"/>
    <b v="0"/>
    <b v="0"/>
    <s v="music/indie rock"/>
    <x v="1"/>
    <x v="7"/>
  </r>
  <r>
    <x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50"/>
    <b v="0"/>
    <b v="0"/>
    <s v="theater/plays"/>
    <x v="3"/>
    <x v="3"/>
  </r>
  <r>
    <x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51"/>
    <b v="0"/>
    <b v="1"/>
    <s v="theater/plays"/>
    <x v="3"/>
    <x v="3"/>
  </r>
  <r>
    <x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3"/>
    <b v="0"/>
    <b v="1"/>
    <s v="theater/plays"/>
    <x v="3"/>
    <x v="3"/>
  </r>
  <r>
    <x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2"/>
    <b v="0"/>
    <b v="1"/>
    <s v="film &amp; video/documentary"/>
    <x v="4"/>
    <x v="4"/>
  </r>
  <r>
    <x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3"/>
    <b v="0"/>
    <b v="1"/>
    <s v="film &amp; video/television"/>
    <x v="4"/>
    <x v="19"/>
  </r>
  <r>
    <x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4"/>
    <b v="0"/>
    <b v="0"/>
    <s v="theater/plays"/>
    <x v="3"/>
    <x v="3"/>
  </r>
  <r>
    <x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5"/>
    <b v="0"/>
    <b v="0"/>
    <s v="theater/plays"/>
    <x v="3"/>
    <x v="3"/>
  </r>
  <r>
    <x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6"/>
    <b v="0"/>
    <b v="1"/>
    <s v="film &amp; video/documentary"/>
    <x v="4"/>
    <x v="4"/>
  </r>
  <r>
    <x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7"/>
    <b v="0"/>
    <b v="0"/>
    <s v="theater/plays"/>
    <x v="3"/>
    <x v="3"/>
  </r>
  <r>
    <x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8"/>
    <b v="0"/>
    <b v="1"/>
    <s v="film &amp; video/documentary"/>
    <x v="4"/>
    <x v="4"/>
  </r>
  <r>
    <x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9"/>
    <b v="0"/>
    <b v="0"/>
    <s v="music/indie rock"/>
    <x v="1"/>
    <x v="7"/>
  </r>
  <r>
    <x v="376"/>
    <s v="Perry PLC"/>
    <s v="Mandatory uniform matrix"/>
    <n v="3400"/>
    <n v="12275"/>
    <n v="361.02941176470591"/>
    <x v="1"/>
    <n v="131"/>
    <n v="93.702290076335885"/>
    <x v="1"/>
    <s v="USD"/>
    <n v="1404622800"/>
    <x v="360"/>
    <b v="0"/>
    <b v="0"/>
    <s v="music/rock"/>
    <x v="1"/>
    <x v="1"/>
  </r>
  <r>
    <x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361"/>
    <b v="0"/>
    <b v="0"/>
    <s v="theater/plays"/>
    <x v="3"/>
    <x v="3"/>
  </r>
  <r>
    <x v="378"/>
    <s v="Fleming-Oliver"/>
    <s v="Managed stable function"/>
    <n v="178200"/>
    <n v="24882"/>
    <n v="13.962962962962964"/>
    <x v="0"/>
    <n v="355"/>
    <n v="70.090140845070422"/>
    <x v="1"/>
    <s v="USD"/>
    <n v="1526878800"/>
    <x v="362"/>
    <b v="0"/>
    <b v="0"/>
    <s v="film &amp; video/documentary"/>
    <x v="4"/>
    <x v="4"/>
  </r>
  <r>
    <x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3"/>
    <b v="0"/>
    <b v="0"/>
    <s v="theater/plays"/>
    <x v="3"/>
    <x v="3"/>
  </r>
  <r>
    <x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4"/>
    <b v="0"/>
    <b v="0"/>
    <s v="theater/plays"/>
    <x v="3"/>
    <x v="3"/>
  </r>
  <r>
    <x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5"/>
    <b v="0"/>
    <b v="0"/>
    <s v="theater/plays"/>
    <x v="3"/>
    <x v="3"/>
  </r>
  <r>
    <x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6"/>
    <b v="0"/>
    <b v="0"/>
    <s v="photography/photography books"/>
    <x v="7"/>
    <x v="14"/>
  </r>
  <r>
    <x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85"/>
    <b v="0"/>
    <b v="1"/>
    <s v="food/food trucks"/>
    <x v="0"/>
    <x v="0"/>
  </r>
  <r>
    <x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7"/>
    <b v="1"/>
    <b v="1"/>
    <s v="film &amp; video/documentary"/>
    <x v="4"/>
    <x v="4"/>
  </r>
  <r>
    <x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8"/>
    <b v="0"/>
    <b v="0"/>
    <s v="publishing/nonfiction"/>
    <x v="5"/>
    <x v="9"/>
  </r>
  <r>
    <x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9"/>
    <b v="0"/>
    <b v="0"/>
    <s v="theater/plays"/>
    <x v="3"/>
    <x v="3"/>
  </r>
  <r>
    <x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70"/>
    <b v="0"/>
    <b v="0"/>
    <s v="technology/wearables"/>
    <x v="2"/>
    <x v="8"/>
  </r>
  <r>
    <x v="388"/>
    <s v="Cruz Ltd"/>
    <s v="Exclusive dynamic adapter"/>
    <n v="114800"/>
    <n v="12938"/>
    <n v="11.270034843205574"/>
    <x v="3"/>
    <n v="145"/>
    <n v="89.227586206896547"/>
    <x v="5"/>
    <s v="CHF"/>
    <n v="1325656800"/>
    <x v="371"/>
    <b v="0"/>
    <b v="0"/>
    <s v="music/indie rock"/>
    <x v="1"/>
    <x v="7"/>
  </r>
  <r>
    <x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2"/>
    <b v="0"/>
    <b v="0"/>
    <s v="theater/plays"/>
    <x v="3"/>
    <x v="3"/>
  </r>
  <r>
    <x v="390"/>
    <s v="Davis-Allen"/>
    <s v="Digitized eco-centric core"/>
    <n v="2400"/>
    <n v="4477"/>
    <n v="186.54166666666669"/>
    <x v="1"/>
    <n v="50"/>
    <n v="89.54"/>
    <x v="1"/>
    <s v="USD"/>
    <n v="1379048400"/>
    <x v="373"/>
    <b v="0"/>
    <b v="0"/>
    <s v="photography/photography books"/>
    <x v="7"/>
    <x v="14"/>
  </r>
  <r>
    <x v="391"/>
    <s v="Miller-Patel"/>
    <s v="Mandatory uniform strategy"/>
    <n v="60400"/>
    <n v="4393"/>
    <n v="7.2731788079470201"/>
    <x v="0"/>
    <n v="151"/>
    <n v="29.09271523178808"/>
    <x v="1"/>
    <s v="USD"/>
    <n v="1389679200"/>
    <x v="374"/>
    <b v="0"/>
    <b v="0"/>
    <s v="publishing/nonfiction"/>
    <x v="5"/>
    <x v="9"/>
  </r>
  <r>
    <x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5"/>
    <b v="0"/>
    <b v="0"/>
    <s v="technology/wearables"/>
    <x v="2"/>
    <x v="8"/>
  </r>
  <r>
    <x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6"/>
    <b v="0"/>
    <b v="0"/>
    <s v="music/jazz"/>
    <x v="1"/>
    <x v="17"/>
  </r>
  <r>
    <x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7"/>
    <b v="0"/>
    <b v="1"/>
    <s v="film &amp; video/documentary"/>
    <x v="4"/>
    <x v="4"/>
  </r>
  <r>
    <x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8"/>
    <b v="1"/>
    <b v="0"/>
    <s v="theater/plays"/>
    <x v="3"/>
    <x v="3"/>
  </r>
  <r>
    <x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9"/>
    <b v="0"/>
    <b v="0"/>
    <s v="film &amp; video/drama"/>
    <x v="4"/>
    <x v="6"/>
  </r>
  <r>
    <x v="397"/>
    <s v="Jones-Martin"/>
    <s v="Virtual systematic monitoring"/>
    <n v="8100"/>
    <n v="14083"/>
    <n v="173.8641975308642"/>
    <x v="1"/>
    <n v="454"/>
    <n v="31.019823788546255"/>
    <x v="1"/>
    <s v="USD"/>
    <n v="1369285200"/>
    <x v="380"/>
    <b v="0"/>
    <b v="0"/>
    <s v="music/rock"/>
    <x v="1"/>
    <x v="1"/>
  </r>
  <r>
    <x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103"/>
    <b v="0"/>
    <b v="1"/>
    <s v="film &amp; video/animation"/>
    <x v="4"/>
    <x v="10"/>
  </r>
  <r>
    <x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81"/>
    <b v="0"/>
    <b v="0"/>
    <s v="music/indie rock"/>
    <x v="1"/>
    <x v="7"/>
  </r>
  <r>
    <x v="400"/>
    <s v="Bell PLC"/>
    <s v="Ergonomic eco-centric open architecture"/>
    <n v="100"/>
    <n v="2"/>
    <n v="2"/>
    <x v="0"/>
    <n v="1"/>
    <n v="2"/>
    <x v="1"/>
    <s v="USD"/>
    <n v="1376629200"/>
    <x v="382"/>
    <b v="0"/>
    <b v="1"/>
    <s v="photography/photography books"/>
    <x v="7"/>
    <x v="14"/>
  </r>
  <r>
    <x v="401"/>
    <s v="Smith-Schmidt"/>
    <s v="Inverse radical hierarchy"/>
    <n v="900"/>
    <n v="13772"/>
    <n v="1530.2222222222222"/>
    <x v="1"/>
    <n v="299"/>
    <n v="46.060200668896321"/>
    <x v="1"/>
    <s v="USD"/>
    <n v="1572152400"/>
    <x v="383"/>
    <b v="0"/>
    <b v="0"/>
    <s v="theater/plays"/>
    <x v="3"/>
    <x v="3"/>
  </r>
  <r>
    <x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4"/>
    <b v="0"/>
    <b v="1"/>
    <s v="film &amp; video/shorts"/>
    <x v="4"/>
    <x v="12"/>
  </r>
  <r>
    <x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385"/>
    <b v="0"/>
    <b v="1"/>
    <s v="theater/plays"/>
    <x v="3"/>
    <x v="3"/>
  </r>
  <r>
    <x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6"/>
    <b v="0"/>
    <b v="0"/>
    <s v="theater/plays"/>
    <x v="3"/>
    <x v="3"/>
  </r>
  <r>
    <x v="405"/>
    <s v="Lee LLC"/>
    <s v="Synchronized secondary analyzer"/>
    <n v="29600"/>
    <n v="26527"/>
    <n v="89.618243243243242"/>
    <x v="0"/>
    <n v="435"/>
    <n v="60.981609195402299"/>
    <x v="1"/>
    <s v="USD"/>
    <n v="1528088400"/>
    <x v="387"/>
    <b v="0"/>
    <b v="0"/>
    <s v="theater/plays"/>
    <x v="3"/>
    <x v="3"/>
  </r>
  <r>
    <x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8"/>
    <b v="1"/>
    <b v="0"/>
    <s v="film &amp; video/documentary"/>
    <x v="4"/>
    <x v="4"/>
  </r>
  <r>
    <x v="407"/>
    <s v="Herrera-Wilson"/>
    <s v="Organized bandwidth-monitored core"/>
    <n v="3400"/>
    <n v="12100"/>
    <n v="355.88235294117646"/>
    <x v="1"/>
    <n v="484"/>
    <n v="25"/>
    <x v="3"/>
    <s v="DKK"/>
    <n v="1570942800"/>
    <x v="389"/>
    <b v="0"/>
    <b v="0"/>
    <s v="theater/plays"/>
    <x v="3"/>
    <x v="3"/>
  </r>
  <r>
    <x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90"/>
    <b v="0"/>
    <b v="0"/>
    <s v="film &amp; video/documentary"/>
    <x v="4"/>
    <x v="4"/>
  </r>
  <r>
    <x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91"/>
    <b v="0"/>
    <b v="0"/>
    <s v="music/rock"/>
    <x v="1"/>
    <x v="1"/>
  </r>
  <r>
    <x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b v="0"/>
    <b v="0"/>
    <s v="games/mobile games"/>
    <x v="6"/>
    <x v="20"/>
  </r>
  <r>
    <x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92"/>
    <b v="0"/>
    <b v="0"/>
    <s v="theater/plays"/>
    <x v="3"/>
    <x v="3"/>
  </r>
  <r>
    <x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3"/>
    <b v="0"/>
    <b v="0"/>
    <s v="publishing/fiction"/>
    <x v="5"/>
    <x v="13"/>
  </r>
  <r>
    <x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4"/>
    <b v="0"/>
    <b v="0"/>
    <s v="film &amp; video/animation"/>
    <x v="4"/>
    <x v="10"/>
  </r>
  <r>
    <x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5"/>
    <b v="0"/>
    <b v="1"/>
    <s v="food/food trucks"/>
    <x v="0"/>
    <x v="0"/>
  </r>
  <r>
    <x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6"/>
    <b v="0"/>
    <b v="0"/>
    <s v="theater/plays"/>
    <x v="3"/>
    <x v="3"/>
  </r>
  <r>
    <x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7"/>
    <b v="0"/>
    <b v="1"/>
    <s v="film &amp; video/documentary"/>
    <x v="4"/>
    <x v="4"/>
  </r>
  <r>
    <x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8"/>
    <b v="0"/>
    <b v="0"/>
    <s v="theater/plays"/>
    <x v="3"/>
    <x v="3"/>
  </r>
  <r>
    <x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9"/>
    <b v="0"/>
    <b v="0"/>
    <s v="film &amp; video/documentary"/>
    <x v="4"/>
    <x v="4"/>
  </r>
  <r>
    <x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48"/>
    <b v="0"/>
    <b v="0"/>
    <s v="technology/web"/>
    <x v="2"/>
    <x v="2"/>
  </r>
  <r>
    <x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400"/>
    <b v="0"/>
    <b v="0"/>
    <s v="theater/plays"/>
    <x v="3"/>
    <x v="3"/>
  </r>
  <r>
    <x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401"/>
    <b v="0"/>
    <b v="1"/>
    <s v="technology/wearables"/>
    <x v="2"/>
    <x v="8"/>
  </r>
  <r>
    <x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2"/>
    <b v="0"/>
    <b v="1"/>
    <s v="theater/plays"/>
    <x v="3"/>
    <x v="3"/>
  </r>
  <r>
    <x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403"/>
    <b v="0"/>
    <b v="1"/>
    <s v="food/food trucks"/>
    <x v="0"/>
    <x v="0"/>
  </r>
  <r>
    <x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4"/>
    <b v="0"/>
    <b v="0"/>
    <s v="music/indie rock"/>
    <x v="1"/>
    <x v="7"/>
  </r>
  <r>
    <x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5"/>
    <b v="0"/>
    <b v="0"/>
    <s v="photography/photography books"/>
    <x v="7"/>
    <x v="14"/>
  </r>
  <r>
    <x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6"/>
    <b v="0"/>
    <b v="0"/>
    <s v="theater/plays"/>
    <x v="3"/>
    <x v="3"/>
  </r>
  <r>
    <x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7"/>
    <b v="0"/>
    <b v="1"/>
    <s v="theater/plays"/>
    <x v="3"/>
    <x v="3"/>
  </r>
  <r>
    <x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8"/>
    <b v="0"/>
    <b v="0"/>
    <s v="film &amp; video/animation"/>
    <x v="4"/>
    <x v="10"/>
  </r>
  <r>
    <x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9"/>
    <b v="0"/>
    <b v="1"/>
    <s v="photography/photography books"/>
    <x v="7"/>
    <x v="14"/>
  </r>
  <r>
    <x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10"/>
    <b v="0"/>
    <b v="0"/>
    <s v="theater/plays"/>
    <x v="3"/>
    <x v="3"/>
  </r>
  <r>
    <x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312"/>
    <b v="1"/>
    <b v="0"/>
    <s v="theater/plays"/>
    <x v="3"/>
    <x v="3"/>
  </r>
  <r>
    <x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11"/>
    <b v="0"/>
    <b v="0"/>
    <s v="theater/plays"/>
    <x v="3"/>
    <x v="3"/>
  </r>
  <r>
    <x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2"/>
    <b v="0"/>
    <b v="1"/>
    <s v="film &amp; video/documentary"/>
    <x v="4"/>
    <x v="4"/>
  </r>
  <r>
    <x v="434"/>
    <s v="Floyd-Sims"/>
    <s v="Cloned transitional hierarchy"/>
    <n v="5400"/>
    <n v="903"/>
    <n v="16.722222222222221"/>
    <x v="3"/>
    <n v="10"/>
    <n v="90.3"/>
    <x v="0"/>
    <s v="CAD"/>
    <n v="1480572000"/>
    <x v="413"/>
    <b v="1"/>
    <b v="0"/>
    <s v="theater/plays"/>
    <x v="3"/>
    <x v="3"/>
  </r>
  <r>
    <x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4"/>
    <b v="0"/>
    <b v="1"/>
    <s v="theater/plays"/>
    <x v="3"/>
    <x v="3"/>
  </r>
  <r>
    <x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354"/>
    <b v="0"/>
    <b v="0"/>
    <s v="music/jazz"/>
    <x v="1"/>
    <x v="17"/>
  </r>
  <r>
    <x v="437"/>
    <s v="Hansen Group"/>
    <s v="Centralized regional interface"/>
    <n v="8100"/>
    <n v="9969"/>
    <n v="123.07407407407408"/>
    <x v="1"/>
    <n v="192"/>
    <n v="51.921875"/>
    <x v="1"/>
    <s v="USD"/>
    <n v="1442120400"/>
    <x v="415"/>
    <b v="0"/>
    <b v="1"/>
    <s v="film &amp; video/animation"/>
    <x v="4"/>
    <x v="10"/>
  </r>
  <r>
    <x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6"/>
    <b v="0"/>
    <b v="0"/>
    <s v="theater/plays"/>
    <x v="3"/>
    <x v="3"/>
  </r>
  <r>
    <x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7"/>
    <b v="0"/>
    <b v="0"/>
    <s v="film &amp; video/science fiction"/>
    <x v="4"/>
    <x v="22"/>
  </r>
  <r>
    <x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8"/>
    <b v="0"/>
    <b v="0"/>
    <s v="film &amp; video/television"/>
    <x v="4"/>
    <x v="19"/>
  </r>
  <r>
    <x v="441"/>
    <s v="Rodriguez-West"/>
    <s v="Automated optimal function"/>
    <n v="7000"/>
    <n v="1744"/>
    <n v="24.914285714285715"/>
    <x v="0"/>
    <n v="32"/>
    <n v="54.5"/>
    <x v="1"/>
    <s v="USD"/>
    <n v="1335416400"/>
    <x v="419"/>
    <b v="0"/>
    <b v="0"/>
    <s v="technology/wearables"/>
    <x v="2"/>
    <x v="8"/>
  </r>
  <r>
    <x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20"/>
    <b v="0"/>
    <b v="0"/>
    <s v="theater/plays"/>
    <x v="3"/>
    <x v="3"/>
  </r>
  <r>
    <x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1"/>
    <b v="0"/>
    <b v="0"/>
    <s v="theater/plays"/>
    <x v="3"/>
    <x v="3"/>
  </r>
  <r>
    <x v="444"/>
    <s v="Hensley Ltd"/>
    <s v="Versatile global attitude"/>
    <n v="6200"/>
    <n v="10938"/>
    <n v="176.41935483870967"/>
    <x v="1"/>
    <n v="296"/>
    <n v="36.952702702702702"/>
    <x v="1"/>
    <s v="USD"/>
    <n v="1311483600"/>
    <x v="422"/>
    <b v="0"/>
    <b v="1"/>
    <s v="music/indie rock"/>
    <x v="1"/>
    <x v="7"/>
  </r>
  <r>
    <x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3"/>
    <b v="0"/>
    <b v="1"/>
    <s v="theater/plays"/>
    <x v="3"/>
    <x v="3"/>
  </r>
  <r>
    <x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4"/>
    <b v="0"/>
    <b v="0"/>
    <s v="technology/wearables"/>
    <x v="2"/>
    <x v="8"/>
  </r>
  <r>
    <x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5"/>
    <b v="0"/>
    <b v="0"/>
    <s v="film &amp; video/television"/>
    <x v="4"/>
    <x v="19"/>
  </r>
  <r>
    <x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6"/>
    <b v="0"/>
    <b v="1"/>
    <s v="games/video games"/>
    <x v="6"/>
    <x v="11"/>
  </r>
  <r>
    <x v="449"/>
    <s v="Cuevas-Morales"/>
    <s v="Public-key coherent ability"/>
    <n v="900"/>
    <n v="8703"/>
    <n v="967"/>
    <x v="1"/>
    <n v="86"/>
    <n v="101.19767441860465"/>
    <x v="3"/>
    <s v="DKK"/>
    <n v="1551852000"/>
    <x v="427"/>
    <b v="0"/>
    <b v="0"/>
    <s v="games/video games"/>
    <x v="6"/>
    <x v="11"/>
  </r>
  <r>
    <x v="450"/>
    <s v="Delgado-Hatfield"/>
    <s v="Up-sized composite success"/>
    <n v="100"/>
    <n v="4"/>
    <n v="4"/>
    <x v="0"/>
    <n v="1"/>
    <n v="4"/>
    <x v="0"/>
    <s v="CAD"/>
    <n v="1540098000"/>
    <x v="428"/>
    <b v="0"/>
    <b v="0"/>
    <s v="film &amp; video/animation"/>
    <x v="4"/>
    <x v="10"/>
  </r>
  <r>
    <x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9"/>
    <b v="0"/>
    <b v="0"/>
    <s v="music/rock"/>
    <x v="1"/>
    <x v="1"/>
  </r>
  <r>
    <x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30"/>
    <b v="0"/>
    <b v="0"/>
    <s v="film &amp; video/drama"/>
    <x v="4"/>
    <x v="6"/>
  </r>
  <r>
    <x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31"/>
    <b v="0"/>
    <b v="0"/>
    <s v="film &amp; video/science fiction"/>
    <x v="4"/>
    <x v="22"/>
  </r>
  <r>
    <x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2"/>
    <b v="0"/>
    <b v="1"/>
    <s v="film &amp; video/drama"/>
    <x v="4"/>
    <x v="6"/>
  </r>
  <r>
    <x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3"/>
    <b v="0"/>
    <b v="0"/>
    <s v="theater/plays"/>
    <x v="3"/>
    <x v="3"/>
  </r>
  <r>
    <x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4"/>
    <b v="0"/>
    <b v="1"/>
    <s v="music/indie rock"/>
    <x v="1"/>
    <x v="7"/>
  </r>
  <r>
    <x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5"/>
    <b v="0"/>
    <b v="0"/>
    <s v="theater/plays"/>
    <x v="3"/>
    <x v="3"/>
  </r>
  <r>
    <x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6"/>
    <b v="0"/>
    <b v="0"/>
    <s v="theater/plays"/>
    <x v="3"/>
    <x v="3"/>
  </r>
  <r>
    <x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7"/>
    <b v="0"/>
    <b v="0"/>
    <s v="film &amp; video/documentary"/>
    <x v="4"/>
    <x v="4"/>
  </r>
  <r>
    <x v="460"/>
    <s v="Rich, Alvarez and King"/>
    <s v="Business-focused static ability"/>
    <n v="2400"/>
    <n v="4119"/>
    <n v="171.625"/>
    <x v="1"/>
    <n v="50"/>
    <n v="82.38"/>
    <x v="1"/>
    <s v="USD"/>
    <n v="1281330000"/>
    <x v="438"/>
    <b v="0"/>
    <b v="0"/>
    <s v="theater/plays"/>
    <x v="3"/>
    <x v="3"/>
  </r>
  <r>
    <x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9"/>
    <b v="0"/>
    <b v="0"/>
    <s v="film &amp; video/drama"/>
    <x v="4"/>
    <x v="6"/>
  </r>
  <r>
    <x v="462"/>
    <s v="Wang-Rodriguez"/>
    <s v="Total multimedia website"/>
    <n v="188800"/>
    <n v="57734"/>
    <n v="30.57944915254237"/>
    <x v="0"/>
    <n v="535"/>
    <n v="107.91401869158878"/>
    <x v="1"/>
    <s v="USD"/>
    <n v="1359525600"/>
    <x v="440"/>
    <b v="0"/>
    <b v="0"/>
    <s v="games/mobile games"/>
    <x v="6"/>
    <x v="20"/>
  </r>
  <r>
    <x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41"/>
    <b v="0"/>
    <b v="0"/>
    <s v="film &amp; video/animation"/>
    <x v="4"/>
    <x v="10"/>
  </r>
  <r>
    <x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42"/>
    <b v="0"/>
    <b v="0"/>
    <s v="theater/plays"/>
    <x v="3"/>
    <x v="3"/>
  </r>
  <r>
    <x v="465"/>
    <s v="Gonzalez-Robbins"/>
    <s v="Up-sized responsive protocol"/>
    <n v="4700"/>
    <n v="8829"/>
    <n v="187.85106382978722"/>
    <x v="1"/>
    <n v="80"/>
    <n v="110.3625"/>
    <x v="1"/>
    <s v="USD"/>
    <n v="1517032800"/>
    <x v="443"/>
    <b v="0"/>
    <b v="0"/>
    <s v="publishing/translations"/>
    <x v="5"/>
    <x v="18"/>
  </r>
  <r>
    <x v="466"/>
    <s v="Obrien and Sons"/>
    <s v="Pre-emptive transitional frame"/>
    <n v="1200"/>
    <n v="3984"/>
    <n v="332"/>
    <x v="1"/>
    <n v="42"/>
    <n v="94.857142857142861"/>
    <x v="1"/>
    <s v="USD"/>
    <n v="1368594000"/>
    <x v="444"/>
    <b v="0"/>
    <b v="1"/>
    <s v="technology/wearables"/>
    <x v="2"/>
    <x v="8"/>
  </r>
  <r>
    <x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5"/>
    <b v="0"/>
    <b v="1"/>
    <s v="technology/web"/>
    <x v="2"/>
    <x v="2"/>
  </r>
  <r>
    <x v="468"/>
    <s v="Hughes Inc"/>
    <s v="Streamlined neutral analyzer"/>
    <n v="4000"/>
    <n v="1620"/>
    <n v="40.5"/>
    <x v="0"/>
    <n v="16"/>
    <n v="101.25"/>
    <x v="1"/>
    <s v="USD"/>
    <n v="1555218000"/>
    <x v="368"/>
    <b v="0"/>
    <b v="0"/>
    <s v="theater/plays"/>
    <x v="3"/>
    <x v="3"/>
  </r>
  <r>
    <x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6"/>
    <b v="0"/>
    <b v="0"/>
    <s v="film &amp; video/drama"/>
    <x v="4"/>
    <x v="6"/>
  </r>
  <r>
    <x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447"/>
    <b v="0"/>
    <b v="0"/>
    <s v="technology/wearables"/>
    <x v="2"/>
    <x v="8"/>
  </r>
  <r>
    <x v="471"/>
    <s v="Perry and Sons"/>
    <s v="Configurable static help-desk"/>
    <n v="3100"/>
    <n v="9889"/>
    <n v="319"/>
    <x v="1"/>
    <n v="194"/>
    <n v="50.97422680412371"/>
    <x v="4"/>
    <s v="GBP"/>
    <n v="1335934800"/>
    <x v="448"/>
    <b v="0"/>
    <b v="1"/>
    <s v="food/food trucks"/>
    <x v="0"/>
    <x v="0"/>
  </r>
  <r>
    <x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178"/>
    <b v="0"/>
    <b v="0"/>
    <s v="music/rock"/>
    <x v="1"/>
    <x v="1"/>
  </r>
  <r>
    <x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9"/>
    <b v="0"/>
    <b v="0"/>
    <s v="music/electric music"/>
    <x v="1"/>
    <x v="5"/>
  </r>
  <r>
    <x v="474"/>
    <s v="Santos-Young"/>
    <s v="Enhanced neutral ability"/>
    <n v="4000"/>
    <n v="14606"/>
    <n v="365.15"/>
    <x v="1"/>
    <n v="142"/>
    <n v="102.85915492957747"/>
    <x v="1"/>
    <s v="USD"/>
    <n v="1418709600"/>
    <x v="450"/>
    <b v="0"/>
    <b v="0"/>
    <s v="film &amp; video/television"/>
    <x v="4"/>
    <x v="19"/>
  </r>
  <r>
    <x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51"/>
    <b v="0"/>
    <b v="1"/>
    <s v="publishing/translations"/>
    <x v="5"/>
    <x v="18"/>
  </r>
  <r>
    <x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452"/>
    <b v="0"/>
    <b v="0"/>
    <s v="publishing/fiction"/>
    <x v="5"/>
    <x v="13"/>
  </r>
  <r>
    <x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53"/>
    <b v="0"/>
    <b v="0"/>
    <s v="film &amp; video/science fiction"/>
    <x v="4"/>
    <x v="22"/>
  </r>
  <r>
    <x v="478"/>
    <s v="Lyons LLC"/>
    <s v="Balanced impactful circuit"/>
    <n v="68800"/>
    <n v="162603"/>
    <n v="236.34156976744185"/>
    <x v="1"/>
    <n v="2756"/>
    <n v="58.999637155297535"/>
    <x v="1"/>
    <s v="USD"/>
    <n v="1425877200"/>
    <x v="454"/>
    <b v="0"/>
    <b v="0"/>
    <s v="technology/wearables"/>
    <x v="2"/>
    <x v="8"/>
  </r>
  <r>
    <x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5"/>
    <b v="0"/>
    <b v="0"/>
    <s v="food/food trucks"/>
    <x v="0"/>
    <x v="0"/>
  </r>
  <r>
    <x v="480"/>
    <s v="Robles-Hudson"/>
    <s v="Balanced bifurcated leverage"/>
    <n v="8600"/>
    <n v="8656"/>
    <n v="100.65116279069768"/>
    <x v="1"/>
    <n v="87"/>
    <n v="99.494252873563212"/>
    <x v="1"/>
    <s v="USD"/>
    <n v="1268287200"/>
    <x v="456"/>
    <b v="0"/>
    <b v="1"/>
    <s v="photography/photography books"/>
    <x v="7"/>
    <x v="14"/>
  </r>
  <r>
    <x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7"/>
    <b v="0"/>
    <b v="1"/>
    <s v="theater/plays"/>
    <x v="3"/>
    <x v="3"/>
  </r>
  <r>
    <x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8"/>
    <b v="0"/>
    <b v="1"/>
    <s v="publishing/fiction"/>
    <x v="5"/>
    <x v="13"/>
  </r>
  <r>
    <x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9"/>
    <b v="0"/>
    <b v="0"/>
    <s v="theater/plays"/>
    <x v="3"/>
    <x v="3"/>
  </r>
  <r>
    <x v="484"/>
    <s v="Landry Inc"/>
    <s v="Synergistic cohesive adapter"/>
    <n v="29600"/>
    <n v="77021"/>
    <n v="260.20608108108109"/>
    <x v="1"/>
    <n v="1572"/>
    <n v="48.99554707379135"/>
    <x v="4"/>
    <s v="GBP"/>
    <n v="1407128400"/>
    <x v="460"/>
    <b v="0"/>
    <b v="1"/>
    <s v="food/food trucks"/>
    <x v="0"/>
    <x v="0"/>
  </r>
  <r>
    <x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61"/>
    <b v="0"/>
    <b v="0"/>
    <s v="theater/plays"/>
    <x v="3"/>
    <x v="3"/>
  </r>
  <r>
    <x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62"/>
    <b v="0"/>
    <b v="1"/>
    <s v="publishing/translations"/>
    <x v="5"/>
    <x v="18"/>
  </r>
  <r>
    <x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63"/>
    <b v="0"/>
    <b v="0"/>
    <s v="theater/plays"/>
    <x v="3"/>
    <x v="3"/>
  </r>
  <r>
    <x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4"/>
    <b v="0"/>
    <b v="0"/>
    <s v="theater/plays"/>
    <x v="3"/>
    <x v="3"/>
  </r>
  <r>
    <x v="489"/>
    <s v="Clark Inc"/>
    <s v="Down-sized mobile time-frame"/>
    <n v="9200"/>
    <n v="9339"/>
    <n v="101.5108695652174"/>
    <x v="1"/>
    <n v="85"/>
    <n v="109.87058823529412"/>
    <x v="6"/>
    <s v="EUR"/>
    <n v="1281934800"/>
    <x v="465"/>
    <b v="0"/>
    <b v="0"/>
    <s v="technology/wearables"/>
    <x v="2"/>
    <x v="8"/>
  </r>
  <r>
    <x v="490"/>
    <s v="Young and Sons"/>
    <s v="Innovative disintermediate encryption"/>
    <n v="2400"/>
    <n v="4596"/>
    <n v="191.5"/>
    <x v="1"/>
    <n v="144"/>
    <n v="31.916666666666668"/>
    <x v="1"/>
    <s v="USD"/>
    <n v="1573970400"/>
    <x v="466"/>
    <b v="0"/>
    <b v="0"/>
    <s v="journalism/audio"/>
    <x v="8"/>
    <x v="23"/>
  </r>
  <r>
    <x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7"/>
    <b v="0"/>
    <b v="1"/>
    <s v="food/food trucks"/>
    <x v="0"/>
    <x v="0"/>
  </r>
  <r>
    <x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8"/>
    <b v="1"/>
    <b v="1"/>
    <s v="film &amp; video/shorts"/>
    <x v="4"/>
    <x v="12"/>
  </r>
  <r>
    <x v="493"/>
    <s v="Adams, Walker and Wong"/>
    <s v="Seamless background framework"/>
    <n v="900"/>
    <n v="6514"/>
    <n v="723.77777777777771"/>
    <x v="1"/>
    <n v="64"/>
    <n v="101.78125"/>
    <x v="1"/>
    <s v="USD"/>
    <n v="1561784400"/>
    <x v="469"/>
    <b v="0"/>
    <b v="0"/>
    <s v="photography/photography books"/>
    <x v="7"/>
    <x v="14"/>
  </r>
  <r>
    <x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70"/>
    <b v="0"/>
    <b v="0"/>
    <s v="technology/wearables"/>
    <x v="2"/>
    <x v="8"/>
  </r>
  <r>
    <x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71"/>
    <b v="0"/>
    <b v="0"/>
    <s v="theater/plays"/>
    <x v="3"/>
    <x v="3"/>
  </r>
  <r>
    <x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72"/>
    <b v="0"/>
    <b v="0"/>
    <s v="film &amp; video/animation"/>
    <x v="4"/>
    <x v="10"/>
  </r>
  <r>
    <x v="497"/>
    <s v="Lucero Group"/>
    <s v="Intuitive actuating benchmark"/>
    <n v="9800"/>
    <n v="3349"/>
    <n v="34.173469387755098"/>
    <x v="0"/>
    <n v="120"/>
    <n v="27.908333333333335"/>
    <x v="1"/>
    <s v="USD"/>
    <n v="1482213600"/>
    <x v="473"/>
    <b v="0"/>
    <b v="1"/>
    <s v="technology/wearables"/>
    <x v="2"/>
    <x v="8"/>
  </r>
  <r>
    <x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4"/>
    <b v="0"/>
    <b v="0"/>
    <s v="technology/web"/>
    <x v="2"/>
    <x v="2"/>
  </r>
  <r>
    <x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5"/>
    <b v="0"/>
    <b v="1"/>
    <s v="film &amp; video/documentary"/>
    <x v="4"/>
    <x v="4"/>
  </r>
  <r>
    <x v="500"/>
    <s v="Valdez Ltd"/>
    <s v="Team-oriented clear-thinking matrix"/>
    <n v="100"/>
    <n v="0"/>
    <n v="0"/>
    <x v="0"/>
    <n v="0"/>
    <e v="#DIV/0!"/>
    <x v="1"/>
    <s v="USD"/>
    <n v="1367384400"/>
    <x v="380"/>
    <b v="0"/>
    <b v="1"/>
    <s v="theater/plays"/>
    <x v="3"/>
    <x v="3"/>
  </r>
  <r>
    <x v="501"/>
    <s v="Mccann-Le"/>
    <s v="Focused coherent methodology"/>
    <n v="153600"/>
    <n v="107743"/>
    <n v="70.145182291666657"/>
    <x v="0"/>
    <n v="1796"/>
    <n v="59.990534521158132"/>
    <x v="1"/>
    <s v="USD"/>
    <n v="1363064400"/>
    <x v="353"/>
    <b v="0"/>
    <b v="0"/>
    <s v="film &amp; video/documentary"/>
    <x v="4"/>
    <x v="4"/>
  </r>
  <r>
    <x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6"/>
    <b v="0"/>
    <b v="1"/>
    <s v="games/video games"/>
    <x v="6"/>
    <x v="11"/>
  </r>
  <r>
    <x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477"/>
    <b v="0"/>
    <b v="0"/>
    <s v="film &amp; video/drama"/>
    <x v="4"/>
    <x v="6"/>
  </r>
  <r>
    <x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78"/>
    <b v="0"/>
    <b v="0"/>
    <s v="music/rock"/>
    <x v="1"/>
    <x v="1"/>
  </r>
  <r>
    <x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9"/>
    <b v="0"/>
    <b v="1"/>
    <s v="publishing/radio &amp; podcasts"/>
    <x v="5"/>
    <x v="15"/>
  </r>
  <r>
    <x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480"/>
    <b v="0"/>
    <b v="1"/>
    <s v="theater/plays"/>
    <x v="3"/>
    <x v="3"/>
  </r>
  <r>
    <x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81"/>
    <b v="0"/>
    <b v="1"/>
    <s v="technology/web"/>
    <x v="2"/>
    <x v="2"/>
  </r>
  <r>
    <x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482"/>
    <b v="0"/>
    <b v="0"/>
    <s v="theater/plays"/>
    <x v="3"/>
    <x v="3"/>
  </r>
  <r>
    <x v="509"/>
    <s v="White LLC"/>
    <s v="Robust zero-defect project"/>
    <n v="168500"/>
    <n v="119510"/>
    <n v="70.925816023738875"/>
    <x v="0"/>
    <n v="1258"/>
    <n v="95"/>
    <x v="1"/>
    <s v="USD"/>
    <n v="1336194000"/>
    <x v="483"/>
    <b v="0"/>
    <b v="0"/>
    <s v="theater/plays"/>
    <x v="3"/>
    <x v="3"/>
  </r>
  <r>
    <x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84"/>
    <b v="0"/>
    <b v="0"/>
    <s v="film &amp; video/drama"/>
    <x v="4"/>
    <x v="6"/>
  </r>
  <r>
    <x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265"/>
    <b v="0"/>
    <b v="0"/>
    <s v="theater/plays"/>
    <x v="3"/>
    <x v="3"/>
  </r>
  <r>
    <x v="512"/>
    <s v="Williams-Walsh"/>
    <s v="Organized explicit core"/>
    <n v="9100"/>
    <n v="12678"/>
    <n v="139.31868131868131"/>
    <x v="1"/>
    <n v="239"/>
    <n v="53.046025104602514"/>
    <x v="1"/>
    <s v="USD"/>
    <n v="1404536400"/>
    <x v="485"/>
    <b v="0"/>
    <b v="1"/>
    <s v="games/video games"/>
    <x v="6"/>
    <x v="11"/>
  </r>
  <r>
    <x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486"/>
    <b v="0"/>
    <b v="0"/>
    <s v="film &amp; video/television"/>
    <x v="4"/>
    <x v="19"/>
  </r>
  <r>
    <x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12"/>
    <b v="0"/>
    <b v="1"/>
    <s v="music/rock"/>
    <x v="1"/>
    <x v="1"/>
  </r>
  <r>
    <x v="515"/>
    <s v="Cox LLC"/>
    <s v="Phased 24hour flexibility"/>
    <n v="8600"/>
    <n v="4797"/>
    <n v="55.779069767441861"/>
    <x v="0"/>
    <n v="133"/>
    <n v="36.067669172932334"/>
    <x v="0"/>
    <s v="CAD"/>
    <n v="1324620000"/>
    <x v="487"/>
    <b v="0"/>
    <b v="1"/>
    <s v="theater/plays"/>
    <x v="3"/>
    <x v="3"/>
  </r>
  <r>
    <x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488"/>
    <b v="0"/>
    <b v="0"/>
    <s v="publishing/nonfiction"/>
    <x v="5"/>
    <x v="9"/>
  </r>
  <r>
    <x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9"/>
    <b v="0"/>
    <b v="0"/>
    <s v="food/food trucks"/>
    <x v="0"/>
    <x v="0"/>
  </r>
  <r>
    <x v="518"/>
    <s v="Ramirez Group"/>
    <s v="Open-architected uniform instruction set"/>
    <n v="8800"/>
    <n v="622"/>
    <n v="7.0681818181818183"/>
    <x v="0"/>
    <n v="10"/>
    <n v="62.2"/>
    <x v="1"/>
    <s v="USD"/>
    <n v="1519365600"/>
    <x v="442"/>
    <b v="0"/>
    <b v="1"/>
    <s v="film &amp; video/animation"/>
    <x v="4"/>
    <x v="10"/>
  </r>
  <r>
    <x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437"/>
    <b v="0"/>
    <b v="1"/>
    <s v="music/rock"/>
    <x v="1"/>
    <x v="1"/>
  </r>
  <r>
    <x v="520"/>
    <s v="Frederick, Jenkins and Collins"/>
    <s v="Organic radical collaboration"/>
    <n v="800"/>
    <n v="3406"/>
    <n v="425.75"/>
    <x v="1"/>
    <n v="32"/>
    <n v="106.4375"/>
    <x v="1"/>
    <s v="USD"/>
    <n v="1555650000"/>
    <x v="490"/>
    <b v="0"/>
    <b v="0"/>
    <s v="theater/plays"/>
    <x v="3"/>
    <x v="3"/>
  </r>
  <r>
    <x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91"/>
    <b v="0"/>
    <b v="1"/>
    <s v="film &amp; video/drama"/>
    <x v="4"/>
    <x v="6"/>
  </r>
  <r>
    <x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163"/>
    <b v="0"/>
    <b v="0"/>
    <s v="film &amp; video/shorts"/>
    <x v="4"/>
    <x v="12"/>
  </r>
  <r>
    <x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92"/>
    <b v="0"/>
    <b v="0"/>
    <s v="film &amp; video/shorts"/>
    <x v="4"/>
    <x v="12"/>
  </r>
  <r>
    <x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93"/>
    <b v="0"/>
    <b v="0"/>
    <s v="theater/plays"/>
    <x v="3"/>
    <x v="3"/>
  </r>
  <r>
    <x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4"/>
    <b v="0"/>
    <b v="0"/>
    <s v="technology/wearables"/>
    <x v="2"/>
    <x v="8"/>
  </r>
  <r>
    <x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495"/>
    <b v="0"/>
    <b v="1"/>
    <s v="theater/plays"/>
    <x v="3"/>
    <x v="3"/>
  </r>
  <r>
    <x v="527"/>
    <s v="Rosario-Smith"/>
    <s v="Enterprise-wide intermediate portal"/>
    <n v="189200"/>
    <n v="188480"/>
    <n v="99.619450317124731"/>
    <x v="0"/>
    <n v="6080"/>
    <n v="31"/>
    <x v="0"/>
    <s v="CAD"/>
    <n v="1454652000"/>
    <x v="496"/>
    <b v="0"/>
    <b v="0"/>
    <s v="film &amp; video/animation"/>
    <x v="4"/>
    <x v="10"/>
  </r>
  <r>
    <x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7"/>
    <b v="0"/>
    <b v="0"/>
    <s v="music/indie rock"/>
    <x v="1"/>
    <x v="7"/>
  </r>
  <r>
    <x v="529"/>
    <s v="Gallegos Inc"/>
    <s v="Seamless logistical encryption"/>
    <n v="5100"/>
    <n v="574"/>
    <n v="11.254901960784313"/>
    <x v="0"/>
    <n v="9"/>
    <n v="63.777777777777779"/>
    <x v="1"/>
    <s v="USD"/>
    <n v="1399698000"/>
    <x v="180"/>
    <b v="0"/>
    <b v="0"/>
    <s v="games/video games"/>
    <x v="6"/>
    <x v="11"/>
  </r>
  <r>
    <x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8"/>
    <b v="0"/>
    <b v="1"/>
    <s v="publishing/fiction"/>
    <x v="5"/>
    <x v="13"/>
  </r>
  <r>
    <x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9"/>
    <b v="0"/>
    <b v="0"/>
    <s v="games/video games"/>
    <x v="6"/>
    <x v="11"/>
  </r>
  <r>
    <x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500"/>
    <b v="0"/>
    <b v="0"/>
    <s v="theater/plays"/>
    <x v="3"/>
    <x v="3"/>
  </r>
  <r>
    <x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50"/>
    <b v="0"/>
    <b v="0"/>
    <s v="music/indie rock"/>
    <x v="1"/>
    <x v="7"/>
  </r>
  <r>
    <x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501"/>
    <b v="0"/>
    <b v="1"/>
    <s v="film &amp; video/drama"/>
    <x v="4"/>
    <x v="6"/>
  </r>
  <r>
    <x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502"/>
    <b v="0"/>
    <b v="1"/>
    <s v="theater/plays"/>
    <x v="3"/>
    <x v="3"/>
  </r>
  <r>
    <x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2"/>
    <b v="0"/>
    <b v="0"/>
    <s v="publishing/fiction"/>
    <x v="5"/>
    <x v="13"/>
  </r>
  <r>
    <x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3"/>
    <b v="1"/>
    <b v="1"/>
    <s v="film &amp; video/documentary"/>
    <x v="4"/>
    <x v="4"/>
  </r>
  <r>
    <x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4"/>
    <b v="0"/>
    <b v="0"/>
    <s v="games/mobile games"/>
    <x v="6"/>
    <x v="20"/>
  </r>
  <r>
    <x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5"/>
    <b v="0"/>
    <b v="1"/>
    <s v="food/food trucks"/>
    <x v="0"/>
    <x v="0"/>
  </r>
  <r>
    <x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6"/>
    <b v="0"/>
    <b v="0"/>
    <s v="photography/photography books"/>
    <x v="7"/>
    <x v="14"/>
  </r>
  <r>
    <x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7"/>
    <b v="0"/>
    <b v="0"/>
    <s v="games/mobile games"/>
    <x v="6"/>
    <x v="20"/>
  </r>
  <r>
    <x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8"/>
    <b v="0"/>
    <b v="0"/>
    <s v="music/indie rock"/>
    <x v="1"/>
    <x v="7"/>
  </r>
  <r>
    <x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9"/>
    <b v="0"/>
    <b v="0"/>
    <s v="games/video games"/>
    <x v="6"/>
    <x v="11"/>
  </r>
  <r>
    <x v="544"/>
    <s v="Taylor Inc"/>
    <s v="Public-key 3rdgeneration system engine"/>
    <n v="2800"/>
    <n v="7742"/>
    <n v="276.5"/>
    <x v="1"/>
    <n v="84"/>
    <n v="92.166666666666671"/>
    <x v="1"/>
    <s v="USD"/>
    <n v="1452232800"/>
    <x v="510"/>
    <b v="0"/>
    <b v="0"/>
    <s v="music/rock"/>
    <x v="1"/>
    <x v="1"/>
  </r>
  <r>
    <x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11"/>
    <b v="0"/>
    <b v="0"/>
    <s v="theater/plays"/>
    <x v="3"/>
    <x v="3"/>
  </r>
  <r>
    <x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2"/>
    <b v="0"/>
    <b v="1"/>
    <s v="theater/plays"/>
    <x v="3"/>
    <x v="3"/>
  </r>
  <r>
    <x v="547"/>
    <s v="Hardin-Dixon"/>
    <s v="Focused solution-oriented matrix"/>
    <n v="1300"/>
    <n v="12597"/>
    <n v="969"/>
    <x v="1"/>
    <n v="156"/>
    <n v="80.75"/>
    <x v="1"/>
    <s v="USD"/>
    <n v="1422165600"/>
    <x v="513"/>
    <b v="0"/>
    <b v="0"/>
    <s v="film &amp; video/drama"/>
    <x v="4"/>
    <x v="6"/>
  </r>
  <r>
    <x v="548"/>
    <s v="York-Pitts"/>
    <s v="Monitored discrete toolset"/>
    <n v="66100"/>
    <n v="179074"/>
    <n v="270.91376701966715"/>
    <x v="1"/>
    <n v="2985"/>
    <n v="59.991289782244557"/>
    <x v="1"/>
    <s v="USD"/>
    <n v="1459486800"/>
    <x v="514"/>
    <b v="0"/>
    <b v="0"/>
    <s v="theater/plays"/>
    <x v="3"/>
    <x v="3"/>
  </r>
  <r>
    <x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5"/>
    <b v="0"/>
    <b v="0"/>
    <s v="technology/wearables"/>
    <x v="2"/>
    <x v="8"/>
  </r>
  <r>
    <x v="550"/>
    <s v="Morrison-Henderson"/>
    <s v="De-engineered disintermediate encoding"/>
    <n v="100"/>
    <n v="4"/>
    <n v="4"/>
    <x v="3"/>
    <n v="1"/>
    <n v="4"/>
    <x v="5"/>
    <s v="CHF"/>
    <n v="1330495200"/>
    <x v="516"/>
    <b v="0"/>
    <b v="0"/>
    <s v="music/indie rock"/>
    <x v="1"/>
    <x v="7"/>
  </r>
  <r>
    <x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7"/>
    <b v="0"/>
    <b v="1"/>
    <s v="technology/web"/>
    <x v="2"/>
    <x v="2"/>
  </r>
  <r>
    <x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8"/>
    <b v="0"/>
    <b v="0"/>
    <s v="theater/plays"/>
    <x v="3"/>
    <x v="3"/>
  </r>
  <r>
    <x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9"/>
    <b v="0"/>
    <b v="0"/>
    <s v="music/rock"/>
    <x v="1"/>
    <x v="1"/>
  </r>
  <r>
    <x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20"/>
    <b v="0"/>
    <b v="0"/>
    <s v="music/indie rock"/>
    <x v="1"/>
    <x v="7"/>
  </r>
  <r>
    <x v="555"/>
    <s v="Anderson Group"/>
    <s v="Organic maximized database"/>
    <n v="6300"/>
    <n v="14089"/>
    <n v="223.63492063492063"/>
    <x v="1"/>
    <n v="135"/>
    <n v="104.36296296296297"/>
    <x v="3"/>
    <s v="DKK"/>
    <n v="1396414800"/>
    <x v="219"/>
    <b v="0"/>
    <b v="0"/>
    <s v="music/rock"/>
    <x v="1"/>
    <x v="1"/>
  </r>
  <r>
    <x v="556"/>
    <s v="Smith and Sons"/>
    <s v="Grass-roots 24/7 attitude"/>
    <n v="5200"/>
    <n v="12467"/>
    <n v="239.75"/>
    <x v="1"/>
    <n v="122"/>
    <n v="102.18852459016394"/>
    <x v="1"/>
    <s v="USD"/>
    <n v="1315285200"/>
    <x v="521"/>
    <b v="0"/>
    <b v="1"/>
    <s v="publishing/translations"/>
    <x v="5"/>
    <x v="18"/>
  </r>
  <r>
    <x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2"/>
    <b v="0"/>
    <b v="1"/>
    <s v="film &amp; video/science fiction"/>
    <x v="4"/>
    <x v="22"/>
  </r>
  <r>
    <x v="558"/>
    <s v="Ho Ltd"/>
    <s v="Enhanced client-driven capacity"/>
    <n v="5800"/>
    <n v="7966"/>
    <n v="137.34482758620689"/>
    <x v="1"/>
    <n v="126"/>
    <n v="63.222222222222221"/>
    <x v="1"/>
    <s v="USD"/>
    <n v="1456293600"/>
    <x v="523"/>
    <b v="0"/>
    <b v="0"/>
    <s v="theater/plays"/>
    <x v="3"/>
    <x v="3"/>
  </r>
  <r>
    <x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4"/>
    <b v="0"/>
    <b v="0"/>
    <s v="theater/plays"/>
    <x v="3"/>
    <x v="3"/>
  </r>
  <r>
    <x v="560"/>
    <s v="Hunt LLC"/>
    <s v="Re-engineered radical policy"/>
    <n v="20000"/>
    <n v="158832"/>
    <n v="794.16"/>
    <x v="1"/>
    <n v="3177"/>
    <n v="49.994334277620396"/>
    <x v="1"/>
    <s v="USD"/>
    <n v="1321596000"/>
    <x v="348"/>
    <b v="0"/>
    <b v="0"/>
    <s v="film &amp; video/animation"/>
    <x v="4"/>
    <x v="10"/>
  </r>
  <r>
    <x v="561"/>
    <s v="Fowler-Smith"/>
    <s v="Down-sized logistical adapter"/>
    <n v="3000"/>
    <n v="11091"/>
    <n v="369.7"/>
    <x v="1"/>
    <n v="198"/>
    <n v="56.015151515151516"/>
    <x v="5"/>
    <s v="CHF"/>
    <n v="1318827600"/>
    <x v="280"/>
    <b v="0"/>
    <b v="0"/>
    <s v="theater/plays"/>
    <x v="3"/>
    <x v="3"/>
  </r>
  <r>
    <x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525"/>
    <b v="0"/>
    <b v="0"/>
    <s v="music/rock"/>
    <x v="1"/>
    <x v="1"/>
  </r>
  <r>
    <x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b v="0"/>
    <b v="0"/>
    <s v="film &amp; video/documentary"/>
    <x v="4"/>
    <x v="4"/>
  </r>
  <r>
    <x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b v="0"/>
    <b v="0"/>
    <s v="theater/plays"/>
    <x v="3"/>
    <x v="3"/>
  </r>
  <r>
    <x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b v="0"/>
    <b v="0"/>
    <s v="theater/plays"/>
    <x v="3"/>
    <x v="3"/>
  </r>
  <r>
    <x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9"/>
    <b v="0"/>
    <b v="1"/>
    <s v="music/electric music"/>
    <x v="1"/>
    <x v="5"/>
  </r>
  <r>
    <x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360"/>
    <b v="0"/>
    <b v="0"/>
    <s v="music/rock"/>
    <x v="1"/>
    <x v="1"/>
  </r>
  <r>
    <x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254"/>
    <b v="0"/>
    <b v="0"/>
    <s v="theater/plays"/>
    <x v="3"/>
    <x v="3"/>
  </r>
  <r>
    <x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0"/>
    <b v="0"/>
    <b v="0"/>
    <s v="film &amp; video/animation"/>
    <x v="4"/>
    <x v="10"/>
  </r>
  <r>
    <x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31"/>
    <b v="0"/>
    <b v="1"/>
    <s v="music/rock"/>
    <x v="1"/>
    <x v="1"/>
  </r>
  <r>
    <x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b v="0"/>
    <b v="0"/>
    <s v="film &amp; video/shorts"/>
    <x v="4"/>
    <x v="12"/>
  </r>
  <r>
    <x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b v="0"/>
    <b v="1"/>
    <s v="music/rock"/>
    <x v="1"/>
    <x v="1"/>
  </r>
  <r>
    <x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534"/>
    <b v="0"/>
    <b v="0"/>
    <s v="journalism/audio"/>
    <x v="8"/>
    <x v="23"/>
  </r>
  <r>
    <x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5"/>
    <b v="0"/>
    <b v="1"/>
    <s v="food/food trucks"/>
    <x v="0"/>
    <x v="0"/>
  </r>
  <r>
    <x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6"/>
    <b v="0"/>
    <b v="1"/>
    <s v="theater/plays"/>
    <x v="3"/>
    <x v="3"/>
  </r>
  <r>
    <x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7"/>
    <b v="0"/>
    <b v="0"/>
    <s v="theater/plays"/>
    <x v="3"/>
    <x v="3"/>
  </r>
  <r>
    <x v="577"/>
    <s v="Stevens Inc"/>
    <s v="Adaptive 24hour projection"/>
    <n v="8200"/>
    <n v="1546"/>
    <n v="18.853658536585368"/>
    <x v="3"/>
    <n v="37"/>
    <n v="41.783783783783782"/>
    <x v="1"/>
    <s v="USD"/>
    <n v="1299823200"/>
    <x v="538"/>
    <b v="0"/>
    <b v="0"/>
    <s v="music/jazz"/>
    <x v="1"/>
    <x v="17"/>
  </r>
  <r>
    <x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9"/>
    <b v="0"/>
    <b v="0"/>
    <s v="film &amp; video/science fiction"/>
    <x v="4"/>
    <x v="22"/>
  </r>
  <r>
    <x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40"/>
    <b v="0"/>
    <b v="0"/>
    <s v="music/jazz"/>
    <x v="1"/>
    <x v="17"/>
  </r>
  <r>
    <x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41"/>
    <b v="0"/>
    <b v="0"/>
    <s v="theater/plays"/>
    <x v="3"/>
    <x v="3"/>
  </r>
  <r>
    <x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2"/>
    <b v="0"/>
    <b v="0"/>
    <s v="technology/web"/>
    <x v="2"/>
    <x v="2"/>
  </r>
  <r>
    <x v="582"/>
    <s v="Pineda Ltd"/>
    <s v="Cross-group global system engine"/>
    <n v="8700"/>
    <n v="4531"/>
    <n v="52.080459770114942"/>
    <x v="0"/>
    <n v="42"/>
    <n v="107.88095238095238"/>
    <x v="1"/>
    <s v="USD"/>
    <n v="1433912400"/>
    <x v="543"/>
    <b v="0"/>
    <b v="1"/>
    <s v="games/video games"/>
    <x v="6"/>
    <x v="11"/>
  </r>
  <r>
    <x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4"/>
    <b v="0"/>
    <b v="0"/>
    <s v="film &amp; video/documentary"/>
    <x v="4"/>
    <x v="4"/>
  </r>
  <r>
    <x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5"/>
    <b v="0"/>
    <b v="0"/>
    <s v="technology/web"/>
    <x v="2"/>
    <x v="2"/>
  </r>
  <r>
    <x v="585"/>
    <s v="Pugh LLC"/>
    <s v="Reactive analyzing function"/>
    <n v="8900"/>
    <n v="13065"/>
    <n v="146.79775280898878"/>
    <x v="1"/>
    <n v="136"/>
    <n v="96.066176470588232"/>
    <x v="1"/>
    <s v="USD"/>
    <n v="1268888400"/>
    <x v="546"/>
    <b v="0"/>
    <b v="0"/>
    <s v="publishing/translations"/>
    <x v="5"/>
    <x v="18"/>
  </r>
  <r>
    <x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7"/>
    <b v="0"/>
    <b v="0"/>
    <s v="music/rock"/>
    <x v="1"/>
    <x v="1"/>
  </r>
  <r>
    <x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548"/>
    <b v="0"/>
    <b v="1"/>
    <s v="food/food trucks"/>
    <x v="0"/>
    <x v="0"/>
  </r>
  <r>
    <x v="588"/>
    <s v="Weber Inc"/>
    <s v="Up-sized discrete firmware"/>
    <n v="157600"/>
    <n v="124517"/>
    <n v="79.008248730964468"/>
    <x v="0"/>
    <n v="1368"/>
    <n v="91.021198830409361"/>
    <x v="4"/>
    <s v="GBP"/>
    <n v="1269493200"/>
    <x v="298"/>
    <b v="0"/>
    <b v="0"/>
    <s v="theater/plays"/>
    <x v="3"/>
    <x v="3"/>
  </r>
  <r>
    <x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9"/>
    <b v="0"/>
    <b v="0"/>
    <s v="film &amp; video/documentary"/>
    <x v="4"/>
    <x v="4"/>
  </r>
  <r>
    <x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50"/>
    <b v="0"/>
    <b v="0"/>
    <s v="publishing/radio &amp; podcasts"/>
    <x v="5"/>
    <x v="15"/>
  </r>
  <r>
    <x v="591"/>
    <s v="Jensen LLC"/>
    <s v="Realigned dedicated system engine"/>
    <n v="600"/>
    <n v="6226"/>
    <n v="1037.6666666666667"/>
    <x v="1"/>
    <n v="102"/>
    <n v="61.03921568627451"/>
    <x v="1"/>
    <s v="USD"/>
    <n v="1279083600"/>
    <x v="551"/>
    <b v="0"/>
    <b v="0"/>
    <s v="games/video games"/>
    <x v="6"/>
    <x v="11"/>
  </r>
  <r>
    <x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52"/>
    <b v="0"/>
    <b v="0"/>
    <s v="theater/plays"/>
    <x v="3"/>
    <x v="3"/>
  </r>
  <r>
    <x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238"/>
    <b v="0"/>
    <b v="0"/>
    <s v="film &amp; video/animation"/>
    <x v="4"/>
    <x v="10"/>
  </r>
  <r>
    <x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3"/>
    <b v="0"/>
    <b v="1"/>
    <s v="theater/plays"/>
    <x v="3"/>
    <x v="3"/>
  </r>
  <r>
    <x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4"/>
    <b v="0"/>
    <b v="1"/>
    <s v="theater/plays"/>
    <x v="3"/>
    <x v="3"/>
  </r>
  <r>
    <x v="596"/>
    <s v="Becker-Scott"/>
    <s v="Managed optimizing archive"/>
    <n v="7900"/>
    <n v="7875"/>
    <n v="99.683544303797461"/>
    <x v="0"/>
    <n v="183"/>
    <n v="43.032786885245905"/>
    <x v="1"/>
    <s v="USD"/>
    <n v="1457157600"/>
    <x v="496"/>
    <b v="0"/>
    <b v="1"/>
    <s v="film &amp; video/drama"/>
    <x v="4"/>
    <x v="6"/>
  </r>
  <r>
    <x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555"/>
    <b v="0"/>
    <b v="0"/>
    <s v="theater/plays"/>
    <x v="3"/>
    <x v="3"/>
  </r>
  <r>
    <x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6"/>
    <b v="0"/>
    <b v="0"/>
    <s v="music/rock"/>
    <x v="1"/>
    <x v="1"/>
  </r>
  <r>
    <x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7"/>
    <b v="0"/>
    <b v="0"/>
    <s v="film &amp; video/documentary"/>
    <x v="4"/>
    <x v="4"/>
  </r>
  <r>
    <x v="600"/>
    <s v="Brown-George"/>
    <s v="Cross-platform tertiary array"/>
    <n v="100"/>
    <n v="5"/>
    <n v="5"/>
    <x v="0"/>
    <n v="1"/>
    <n v="5"/>
    <x v="4"/>
    <s v="GBP"/>
    <n v="1375160400"/>
    <x v="558"/>
    <b v="0"/>
    <b v="0"/>
    <s v="food/food trucks"/>
    <x v="0"/>
    <x v="0"/>
  </r>
  <r>
    <x v="601"/>
    <s v="Waters and Sons"/>
    <s v="Inverse neutral structure"/>
    <n v="6300"/>
    <n v="13018"/>
    <n v="206.63492063492063"/>
    <x v="1"/>
    <n v="194"/>
    <n v="67.103092783505161"/>
    <x v="1"/>
    <s v="USD"/>
    <n v="1401426000"/>
    <x v="559"/>
    <b v="1"/>
    <b v="0"/>
    <s v="technology/wearables"/>
    <x v="2"/>
    <x v="8"/>
  </r>
  <r>
    <x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560"/>
    <b v="0"/>
    <b v="0"/>
    <s v="theater/plays"/>
    <x v="3"/>
    <x v="3"/>
  </r>
  <r>
    <x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61"/>
    <b v="0"/>
    <b v="0"/>
    <s v="theater/plays"/>
    <x v="3"/>
    <x v="3"/>
  </r>
  <r>
    <x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62"/>
    <b v="0"/>
    <b v="0"/>
    <s v="theater/plays"/>
    <x v="3"/>
    <x v="3"/>
  </r>
  <r>
    <x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563"/>
    <b v="0"/>
    <b v="0"/>
    <s v="publishing/nonfiction"/>
    <x v="5"/>
    <x v="9"/>
  </r>
  <r>
    <x v="606"/>
    <s v="Valencia PLC"/>
    <s v="Extended asynchronous initiative"/>
    <n v="3400"/>
    <n v="6405"/>
    <n v="188.38235294117646"/>
    <x v="1"/>
    <n v="160"/>
    <n v="40.03125"/>
    <x v="4"/>
    <s v="GBP"/>
    <n v="1457330400"/>
    <x v="529"/>
    <b v="0"/>
    <b v="0"/>
    <s v="music/rock"/>
    <x v="1"/>
    <x v="1"/>
  </r>
  <r>
    <x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64"/>
    <b v="0"/>
    <b v="0"/>
    <s v="food/food trucks"/>
    <x v="0"/>
    <x v="0"/>
  </r>
  <r>
    <x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565"/>
    <b v="0"/>
    <b v="1"/>
    <s v="music/jazz"/>
    <x v="1"/>
    <x v="17"/>
  </r>
  <r>
    <x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6"/>
    <b v="0"/>
    <b v="0"/>
    <s v="film &amp; video/science fiction"/>
    <x v="4"/>
    <x v="22"/>
  </r>
  <r>
    <x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7"/>
    <b v="0"/>
    <b v="0"/>
    <s v="theater/plays"/>
    <x v="3"/>
    <x v="3"/>
  </r>
  <r>
    <x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8"/>
    <b v="0"/>
    <b v="0"/>
    <s v="theater/plays"/>
    <x v="3"/>
    <x v="3"/>
  </r>
  <r>
    <x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9"/>
    <b v="0"/>
    <b v="0"/>
    <s v="music/electric music"/>
    <x v="1"/>
    <x v="5"/>
  </r>
  <r>
    <x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70"/>
    <b v="0"/>
    <b v="0"/>
    <s v="theater/plays"/>
    <x v="3"/>
    <x v="3"/>
  </r>
  <r>
    <x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71"/>
    <b v="0"/>
    <b v="0"/>
    <s v="theater/plays"/>
    <x v="3"/>
    <x v="3"/>
  </r>
  <r>
    <x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72"/>
    <b v="0"/>
    <b v="0"/>
    <s v="theater/plays"/>
    <x v="3"/>
    <x v="3"/>
  </r>
  <r>
    <x v="616"/>
    <s v="Burnett-Mora"/>
    <s v="Quality-focused 24/7 superstructure"/>
    <n v="6400"/>
    <n v="12129"/>
    <n v="189.515625"/>
    <x v="1"/>
    <n v="238"/>
    <n v="50.962184873949582"/>
    <x v="4"/>
    <s v="GBP"/>
    <n v="1379653200"/>
    <x v="573"/>
    <b v="0"/>
    <b v="1"/>
    <s v="music/indie rock"/>
    <x v="1"/>
    <x v="7"/>
  </r>
  <r>
    <x v="617"/>
    <s v="King LLC"/>
    <s v="Multi-channeled local intranet"/>
    <n v="1400"/>
    <n v="3496"/>
    <n v="249.71428571428572"/>
    <x v="1"/>
    <n v="55"/>
    <n v="63.563636363636363"/>
    <x v="1"/>
    <s v="USD"/>
    <n v="1401858000"/>
    <x v="471"/>
    <b v="0"/>
    <b v="0"/>
    <s v="theater/plays"/>
    <x v="3"/>
    <x v="3"/>
  </r>
  <r>
    <x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74"/>
    <b v="0"/>
    <b v="0"/>
    <s v="publishing/nonfiction"/>
    <x v="5"/>
    <x v="9"/>
  </r>
  <r>
    <x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5"/>
    <b v="1"/>
    <b v="1"/>
    <s v="theater/plays"/>
    <x v="3"/>
    <x v="3"/>
  </r>
  <r>
    <x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6"/>
    <b v="0"/>
    <b v="0"/>
    <s v="photography/photography books"/>
    <x v="7"/>
    <x v="14"/>
  </r>
  <r>
    <x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7"/>
    <b v="0"/>
    <b v="0"/>
    <s v="theater/plays"/>
    <x v="3"/>
    <x v="3"/>
  </r>
  <r>
    <x v="622"/>
    <s v="Smith-Smith"/>
    <s v="Total leadingedge neural-net"/>
    <n v="189000"/>
    <n v="5916"/>
    <n v="3.1301587301587301"/>
    <x v="0"/>
    <n v="64"/>
    <n v="92.4375"/>
    <x v="1"/>
    <s v="USD"/>
    <n v="1523768400"/>
    <x v="578"/>
    <b v="0"/>
    <b v="0"/>
    <s v="music/indie rock"/>
    <x v="1"/>
    <x v="7"/>
  </r>
  <r>
    <x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477"/>
    <b v="0"/>
    <b v="0"/>
    <s v="theater/plays"/>
    <x v="3"/>
    <x v="3"/>
  </r>
  <r>
    <x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79"/>
    <b v="0"/>
    <b v="0"/>
    <s v="photography/photography books"/>
    <x v="7"/>
    <x v="14"/>
  </r>
  <r>
    <x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80"/>
    <b v="0"/>
    <b v="0"/>
    <s v="theater/plays"/>
    <x v="3"/>
    <x v="3"/>
  </r>
  <r>
    <x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81"/>
    <b v="0"/>
    <b v="1"/>
    <s v="theater/plays"/>
    <x v="3"/>
    <x v="3"/>
  </r>
  <r>
    <x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82"/>
    <b v="1"/>
    <b v="0"/>
    <s v="food/food trucks"/>
    <x v="0"/>
    <x v="0"/>
  </r>
  <r>
    <x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81"/>
    <b v="0"/>
    <b v="0"/>
    <s v="music/indie rock"/>
    <x v="1"/>
    <x v="7"/>
  </r>
  <r>
    <x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83"/>
    <b v="0"/>
    <b v="1"/>
    <s v="theater/plays"/>
    <x v="3"/>
    <x v="3"/>
  </r>
  <r>
    <x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4"/>
    <b v="0"/>
    <b v="1"/>
    <s v="theater/plays"/>
    <x v="3"/>
    <x v="3"/>
  </r>
  <r>
    <x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5"/>
    <b v="0"/>
    <b v="0"/>
    <s v="theater/plays"/>
    <x v="3"/>
    <x v="3"/>
  </r>
  <r>
    <x v="632"/>
    <s v="Parker PLC"/>
    <s v="Reduced interactive matrix"/>
    <n v="72100"/>
    <n v="30902"/>
    <n v="42.859916782246884"/>
    <x v="2"/>
    <n v="278"/>
    <n v="111.15827338129496"/>
    <x v="1"/>
    <s v="USD"/>
    <n v="1414904400"/>
    <x v="586"/>
    <b v="0"/>
    <b v="0"/>
    <s v="theater/plays"/>
    <x v="3"/>
    <x v="3"/>
  </r>
  <r>
    <x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587"/>
    <b v="0"/>
    <b v="0"/>
    <s v="film &amp; video/animation"/>
    <x v="4"/>
    <x v="10"/>
  </r>
  <r>
    <x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8"/>
    <b v="0"/>
    <b v="0"/>
    <s v="film &amp; video/television"/>
    <x v="4"/>
    <x v="19"/>
  </r>
  <r>
    <x v="635"/>
    <s v="Mack Ltd"/>
    <s v="Reactive regional access"/>
    <n v="139000"/>
    <n v="158590"/>
    <n v="114.09352517985612"/>
    <x v="1"/>
    <n v="2266"/>
    <n v="69.986760812003524"/>
    <x v="1"/>
    <s v="USD"/>
    <n v="1360389600"/>
    <x v="589"/>
    <b v="0"/>
    <b v="0"/>
    <s v="film &amp; video/television"/>
    <x v="4"/>
    <x v="19"/>
  </r>
  <r>
    <x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90"/>
    <b v="0"/>
    <b v="1"/>
    <s v="film &amp; video/animation"/>
    <x v="4"/>
    <x v="10"/>
  </r>
  <r>
    <x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91"/>
    <b v="0"/>
    <b v="0"/>
    <s v="theater/plays"/>
    <x v="3"/>
    <x v="3"/>
  </r>
  <r>
    <x v="638"/>
    <s v="Weaver Ltd"/>
    <s v="Monitored 24/7 approach"/>
    <n v="81600"/>
    <n v="9318"/>
    <n v="11.419117647058824"/>
    <x v="0"/>
    <n v="94"/>
    <n v="99.127659574468083"/>
    <x v="1"/>
    <s v="USD"/>
    <n v="1280206800"/>
    <x v="592"/>
    <b v="0"/>
    <b v="1"/>
    <s v="theater/plays"/>
    <x v="3"/>
    <x v="3"/>
  </r>
  <r>
    <x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93"/>
    <b v="0"/>
    <b v="1"/>
    <s v="film &amp; video/drama"/>
    <x v="4"/>
    <x v="6"/>
  </r>
  <r>
    <x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10"/>
    <b v="0"/>
    <b v="0"/>
    <s v="theater/plays"/>
    <x v="3"/>
    <x v="3"/>
  </r>
  <r>
    <x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4"/>
    <b v="0"/>
    <b v="0"/>
    <s v="theater/plays"/>
    <x v="3"/>
    <x v="3"/>
  </r>
  <r>
    <x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5"/>
    <b v="0"/>
    <b v="0"/>
    <s v="technology/wearables"/>
    <x v="2"/>
    <x v="8"/>
  </r>
  <r>
    <x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6"/>
    <b v="0"/>
    <b v="0"/>
    <s v="theater/plays"/>
    <x v="3"/>
    <x v="3"/>
  </r>
  <r>
    <x v="644"/>
    <s v="Peters-Nelson"/>
    <s v="Distributed real-time algorithm"/>
    <n v="169400"/>
    <n v="81984"/>
    <n v="48.396694214876035"/>
    <x v="0"/>
    <n v="2928"/>
    <n v="28"/>
    <x v="0"/>
    <s v="CAD"/>
    <n v="1545112800"/>
    <x v="597"/>
    <b v="0"/>
    <b v="0"/>
    <s v="theater/plays"/>
    <x v="3"/>
    <x v="3"/>
  </r>
  <r>
    <x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8"/>
    <b v="0"/>
    <b v="1"/>
    <s v="music/rock"/>
    <x v="1"/>
    <x v="1"/>
  </r>
  <r>
    <x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9"/>
    <b v="0"/>
    <b v="0"/>
    <s v="games/video games"/>
    <x v="6"/>
    <x v="11"/>
  </r>
  <r>
    <x v="647"/>
    <s v="Jordan-Wolfe"/>
    <s v="Inverse multimedia Graphic Interface"/>
    <n v="4500"/>
    <n v="1863"/>
    <n v="41.4"/>
    <x v="0"/>
    <n v="18"/>
    <n v="103.5"/>
    <x v="1"/>
    <s v="USD"/>
    <n v="1523250000"/>
    <x v="600"/>
    <b v="0"/>
    <b v="0"/>
    <s v="publishing/translations"/>
    <x v="5"/>
    <x v="18"/>
  </r>
  <r>
    <x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601"/>
    <b v="1"/>
    <b v="0"/>
    <s v="food/food trucks"/>
    <x v="0"/>
    <x v="0"/>
  </r>
  <r>
    <x v="649"/>
    <s v="Yang and Sons"/>
    <s v="Reactive 6thgeneration hub"/>
    <n v="121700"/>
    <n v="59003"/>
    <n v="48.482333607230892"/>
    <x v="0"/>
    <n v="602"/>
    <n v="98.011627906976742"/>
    <x v="5"/>
    <s v="CHF"/>
    <n v="1287550800"/>
    <x v="602"/>
    <b v="1"/>
    <b v="1"/>
    <s v="theater/plays"/>
    <x v="3"/>
    <x v="3"/>
  </r>
  <r>
    <x v="650"/>
    <s v="Wilson, Wilson and Mathis"/>
    <s v="Optional asymmetric success"/>
    <n v="100"/>
    <n v="2"/>
    <n v="2"/>
    <x v="0"/>
    <n v="1"/>
    <n v="2"/>
    <x v="1"/>
    <s v="USD"/>
    <n v="1404795600"/>
    <x v="603"/>
    <b v="0"/>
    <b v="0"/>
    <s v="music/jazz"/>
    <x v="1"/>
    <x v="17"/>
  </r>
  <r>
    <x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4"/>
    <b v="0"/>
    <b v="0"/>
    <s v="film &amp; video/shorts"/>
    <x v="4"/>
    <x v="12"/>
  </r>
  <r>
    <x v="652"/>
    <s v="Cisneros Ltd"/>
    <s v="Vision-oriented regional hub"/>
    <n v="10000"/>
    <n v="12684"/>
    <n v="126.84"/>
    <x v="1"/>
    <n v="409"/>
    <n v="31.012224938875306"/>
    <x v="1"/>
    <s v="USD"/>
    <n v="1470373200"/>
    <x v="292"/>
    <b v="0"/>
    <b v="0"/>
    <s v="technology/web"/>
    <x v="2"/>
    <x v="2"/>
  </r>
  <r>
    <x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5"/>
    <b v="0"/>
    <b v="0"/>
    <s v="technology/web"/>
    <x v="2"/>
    <x v="2"/>
  </r>
  <r>
    <x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606"/>
    <b v="0"/>
    <b v="0"/>
    <s v="music/metal"/>
    <x v="1"/>
    <x v="16"/>
  </r>
  <r>
    <x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7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8"/>
    <b v="0"/>
    <b v="0"/>
    <s v="food/food trucks"/>
    <x v="0"/>
    <x v="0"/>
  </r>
  <r>
    <x v="657"/>
    <s v="Russo, Kim and Mccoy"/>
    <s v="Balanced optimal hardware"/>
    <n v="10000"/>
    <n v="824"/>
    <n v="8.24"/>
    <x v="0"/>
    <n v="14"/>
    <n v="58.857142857142854"/>
    <x v="1"/>
    <s v="USD"/>
    <n v="1514354400"/>
    <x v="609"/>
    <b v="0"/>
    <b v="0"/>
    <s v="film &amp; video/science fiction"/>
    <x v="4"/>
    <x v="22"/>
  </r>
  <r>
    <x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10"/>
    <b v="0"/>
    <b v="0"/>
    <s v="music/rock"/>
    <x v="1"/>
    <x v="1"/>
  </r>
  <r>
    <x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11"/>
    <b v="0"/>
    <b v="0"/>
    <s v="film &amp; video/documentary"/>
    <x v="4"/>
    <x v="4"/>
  </r>
  <r>
    <x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12"/>
    <b v="1"/>
    <b v="0"/>
    <s v="theater/plays"/>
    <x v="3"/>
    <x v="3"/>
  </r>
  <r>
    <x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13"/>
    <b v="0"/>
    <b v="0"/>
    <s v="music/jazz"/>
    <x v="1"/>
    <x v="17"/>
  </r>
  <r>
    <x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14"/>
    <b v="0"/>
    <b v="0"/>
    <s v="theater/plays"/>
    <x v="3"/>
    <x v="3"/>
  </r>
  <r>
    <x v="663"/>
    <s v="Everett-Wolfe"/>
    <s v="Total optimizing software"/>
    <n v="10000"/>
    <n v="7724"/>
    <n v="77.239999999999995"/>
    <x v="0"/>
    <n v="87"/>
    <n v="88.781609195402297"/>
    <x v="1"/>
    <s v="USD"/>
    <n v="1286427600"/>
    <x v="615"/>
    <b v="0"/>
    <b v="0"/>
    <s v="theater/plays"/>
    <x v="3"/>
    <x v="3"/>
  </r>
  <r>
    <x v="664"/>
    <s v="Young PLC"/>
    <s v="Optional maximized attitude"/>
    <n v="79400"/>
    <n v="26571"/>
    <n v="33.464735516372798"/>
    <x v="0"/>
    <n v="1063"/>
    <n v="24.99623706491063"/>
    <x v="1"/>
    <s v="USD"/>
    <n v="1329717600"/>
    <x v="616"/>
    <b v="0"/>
    <b v="0"/>
    <s v="music/jazz"/>
    <x v="1"/>
    <x v="17"/>
  </r>
  <r>
    <x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453"/>
    <b v="0"/>
    <b v="1"/>
    <s v="film &amp; video/documentary"/>
    <x v="4"/>
    <x v="4"/>
  </r>
  <r>
    <x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7"/>
    <b v="0"/>
    <b v="1"/>
    <s v="theater/plays"/>
    <x v="3"/>
    <x v="3"/>
  </r>
  <r>
    <x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8"/>
    <b v="0"/>
    <b v="0"/>
    <s v="journalism/audio"/>
    <x v="8"/>
    <x v="23"/>
  </r>
  <r>
    <x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9"/>
    <b v="0"/>
    <b v="0"/>
    <s v="theater/plays"/>
    <x v="3"/>
    <x v="3"/>
  </r>
  <r>
    <x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20"/>
    <b v="0"/>
    <b v="0"/>
    <s v="theater/plays"/>
    <x v="3"/>
    <x v="3"/>
  </r>
  <r>
    <x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621"/>
    <b v="0"/>
    <b v="0"/>
    <s v="music/indie rock"/>
    <x v="1"/>
    <x v="7"/>
  </r>
  <r>
    <x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22"/>
    <b v="0"/>
    <b v="1"/>
    <s v="theater/plays"/>
    <x v="3"/>
    <x v="3"/>
  </r>
  <r>
    <x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23"/>
    <b v="0"/>
    <b v="0"/>
    <s v="theater/plays"/>
    <x v="3"/>
    <x v="3"/>
  </r>
  <r>
    <x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24"/>
    <b v="0"/>
    <b v="0"/>
    <s v="music/indie rock"/>
    <x v="1"/>
    <x v="7"/>
  </r>
  <r>
    <x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25"/>
    <b v="0"/>
    <b v="0"/>
    <s v="photography/photography books"/>
    <x v="7"/>
    <x v="14"/>
  </r>
  <r>
    <x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6"/>
    <b v="0"/>
    <b v="0"/>
    <s v="journalism/audio"/>
    <x v="8"/>
    <x v="23"/>
  </r>
  <r>
    <x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7"/>
    <b v="0"/>
    <b v="0"/>
    <s v="photography/photography books"/>
    <x v="7"/>
    <x v="14"/>
  </r>
  <r>
    <x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491"/>
    <b v="0"/>
    <b v="0"/>
    <s v="publishing/fiction"/>
    <x v="5"/>
    <x v="13"/>
  </r>
  <r>
    <x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628"/>
    <b v="0"/>
    <b v="0"/>
    <s v="film &amp; video/drama"/>
    <x v="4"/>
    <x v="6"/>
  </r>
  <r>
    <x v="679"/>
    <s v="Davis Ltd"/>
    <s v="Synchronized motivating solution"/>
    <n v="1400"/>
    <n v="14511"/>
    <n v="1036.5"/>
    <x v="1"/>
    <n v="363"/>
    <n v="39.97520661157025"/>
    <x v="1"/>
    <s v="USD"/>
    <n v="1571374800"/>
    <x v="629"/>
    <b v="0"/>
    <b v="1"/>
    <s v="food/food trucks"/>
    <x v="0"/>
    <x v="0"/>
  </r>
  <r>
    <x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30"/>
    <b v="0"/>
    <b v="1"/>
    <s v="games/mobile games"/>
    <x v="6"/>
    <x v="20"/>
  </r>
  <r>
    <x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31"/>
    <b v="0"/>
    <b v="0"/>
    <s v="theater/plays"/>
    <x v="3"/>
    <x v="3"/>
  </r>
  <r>
    <x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32"/>
    <b v="0"/>
    <b v="0"/>
    <s v="theater/plays"/>
    <x v="3"/>
    <x v="3"/>
  </r>
  <r>
    <x v="683"/>
    <s v="Jones PLC"/>
    <s v="Virtual systemic intranet"/>
    <n v="2300"/>
    <n v="8244"/>
    <n v="358.43478260869563"/>
    <x v="1"/>
    <n v="147"/>
    <n v="56.081632653061227"/>
    <x v="1"/>
    <s v="USD"/>
    <n v="1537074000"/>
    <x v="633"/>
    <b v="0"/>
    <b v="0"/>
    <s v="theater/plays"/>
    <x v="3"/>
    <x v="3"/>
  </r>
  <r>
    <x v="684"/>
    <s v="Gilmore LLC"/>
    <s v="Optimized systemic algorithm"/>
    <n v="1400"/>
    <n v="7600"/>
    <n v="542.85714285714289"/>
    <x v="1"/>
    <n v="110"/>
    <n v="69.090909090909093"/>
    <x v="0"/>
    <s v="CAD"/>
    <n v="1277787600"/>
    <x v="634"/>
    <b v="0"/>
    <b v="0"/>
    <s v="publishing/nonfiction"/>
    <x v="5"/>
    <x v="9"/>
  </r>
  <r>
    <x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415"/>
    <b v="0"/>
    <b v="0"/>
    <s v="theater/plays"/>
    <x v="3"/>
    <x v="3"/>
  </r>
  <r>
    <x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5"/>
    <b v="0"/>
    <b v="0"/>
    <s v="technology/wearables"/>
    <x v="2"/>
    <x v="8"/>
  </r>
  <r>
    <x v="687"/>
    <s v="Martin, Gates and Holt"/>
    <s v="Distributed holistic neural-net"/>
    <n v="1500"/>
    <n v="13980"/>
    <n v="932"/>
    <x v="1"/>
    <n v="269"/>
    <n v="51.970260223048328"/>
    <x v="1"/>
    <s v="USD"/>
    <n v="1489298400"/>
    <x v="607"/>
    <b v="0"/>
    <b v="0"/>
    <s v="theater/plays"/>
    <x v="3"/>
    <x v="3"/>
  </r>
  <r>
    <x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6"/>
    <b v="0"/>
    <b v="1"/>
    <s v="film &amp; video/television"/>
    <x v="4"/>
    <x v="19"/>
  </r>
  <r>
    <x v="689"/>
    <s v="Nguyen Inc"/>
    <s v="Seamless directional capacity"/>
    <n v="7300"/>
    <n v="7348"/>
    <n v="100.65753424657535"/>
    <x v="1"/>
    <n v="69"/>
    <n v="106.49275362318841"/>
    <x v="1"/>
    <s v="USD"/>
    <n v="1383022800"/>
    <x v="637"/>
    <b v="0"/>
    <b v="0"/>
    <s v="technology/web"/>
    <x v="2"/>
    <x v="2"/>
  </r>
  <r>
    <x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8"/>
    <b v="0"/>
    <b v="1"/>
    <s v="film &amp; video/documentary"/>
    <x v="4"/>
    <x v="4"/>
  </r>
  <r>
    <x v="691"/>
    <s v="Ray, Li and Li"/>
    <s v="Front-line disintermediate hub"/>
    <n v="5000"/>
    <n v="7119"/>
    <n v="142.38"/>
    <x v="1"/>
    <n v="237"/>
    <n v="30.037974683544302"/>
    <x v="1"/>
    <s v="USD"/>
    <n v="1349240400"/>
    <x v="639"/>
    <b v="1"/>
    <b v="1"/>
    <s v="film &amp; video/documentary"/>
    <x v="4"/>
    <x v="4"/>
  </r>
  <r>
    <x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40"/>
    <b v="0"/>
    <b v="0"/>
    <s v="music/rock"/>
    <x v="1"/>
    <x v="1"/>
  </r>
  <r>
    <x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41"/>
    <b v="0"/>
    <b v="0"/>
    <s v="theater/plays"/>
    <x v="3"/>
    <x v="3"/>
  </r>
  <r>
    <x v="694"/>
    <s v="Mora-Bradley"/>
    <s v="Programmable tangible ability"/>
    <n v="9100"/>
    <n v="7656"/>
    <n v="84.131868131868131"/>
    <x v="0"/>
    <n v="79"/>
    <n v="96.911392405063296"/>
    <x v="1"/>
    <s v="USD"/>
    <n v="1511762400"/>
    <x v="642"/>
    <b v="0"/>
    <b v="0"/>
    <s v="theater/plays"/>
    <x v="3"/>
    <x v="3"/>
  </r>
  <r>
    <x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445"/>
    <b v="1"/>
    <b v="0"/>
    <s v="music/rock"/>
    <x v="1"/>
    <x v="1"/>
  </r>
  <r>
    <x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116"/>
    <b v="0"/>
    <b v="1"/>
    <s v="theater/plays"/>
    <x v="3"/>
    <x v="3"/>
  </r>
  <r>
    <x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3"/>
    <b v="0"/>
    <b v="0"/>
    <s v="music/electric music"/>
    <x v="1"/>
    <x v="5"/>
  </r>
  <r>
    <x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4"/>
    <b v="0"/>
    <b v="0"/>
    <s v="technology/wearables"/>
    <x v="2"/>
    <x v="8"/>
  </r>
  <r>
    <x v="699"/>
    <s v="King Inc"/>
    <s v="Ergonomic dedicated focus group"/>
    <n v="7400"/>
    <n v="6245"/>
    <n v="84.391891891891888"/>
    <x v="0"/>
    <n v="56"/>
    <n v="111.51785714285714"/>
    <x v="1"/>
    <s v="USD"/>
    <n v="1561438800"/>
    <x v="645"/>
    <b v="0"/>
    <b v="0"/>
    <s v="film &amp; video/drama"/>
    <x v="4"/>
    <x v="6"/>
  </r>
  <r>
    <x v="700"/>
    <s v="Cole, Petty and Cameron"/>
    <s v="Realigned zero administration paradigm"/>
    <n v="100"/>
    <n v="3"/>
    <n v="3"/>
    <x v="0"/>
    <n v="1"/>
    <n v="3"/>
    <x v="1"/>
    <s v="USD"/>
    <n v="1264399200"/>
    <x v="646"/>
    <b v="0"/>
    <b v="0"/>
    <s v="technology/wearables"/>
    <x v="2"/>
    <x v="8"/>
  </r>
  <r>
    <x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7"/>
    <b v="1"/>
    <b v="0"/>
    <s v="theater/plays"/>
    <x v="3"/>
    <x v="3"/>
  </r>
  <r>
    <x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467"/>
    <b v="0"/>
    <b v="0"/>
    <s v="technology/wearables"/>
    <x v="2"/>
    <x v="8"/>
  </r>
  <r>
    <x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8"/>
    <b v="1"/>
    <b v="1"/>
    <s v="publishing/translations"/>
    <x v="5"/>
    <x v="18"/>
  </r>
  <r>
    <x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9"/>
    <b v="0"/>
    <b v="0"/>
    <s v="film &amp; video/animation"/>
    <x v="4"/>
    <x v="10"/>
  </r>
  <r>
    <x v="705"/>
    <s v="Ford LLC"/>
    <s v="Centralized tangible success"/>
    <n v="169700"/>
    <n v="168048"/>
    <n v="99.026517383618156"/>
    <x v="0"/>
    <n v="2025"/>
    <n v="82.986666666666665"/>
    <x v="4"/>
    <s v="GBP"/>
    <n v="1386741600"/>
    <x v="650"/>
    <b v="0"/>
    <b v="0"/>
    <s v="publishing/nonfiction"/>
    <x v="5"/>
    <x v="9"/>
  </r>
  <r>
    <x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51"/>
    <b v="0"/>
    <b v="1"/>
    <s v="technology/web"/>
    <x v="2"/>
    <x v="2"/>
  </r>
  <r>
    <x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652"/>
    <b v="0"/>
    <b v="0"/>
    <s v="film &amp; video/drama"/>
    <x v="4"/>
    <x v="6"/>
  </r>
  <r>
    <x v="708"/>
    <s v="Ortega LLC"/>
    <s v="Secured bifurcated intranet"/>
    <n v="1700"/>
    <n v="12020"/>
    <n v="707.05882352941171"/>
    <x v="1"/>
    <n v="137"/>
    <n v="87.737226277372258"/>
    <x v="5"/>
    <s v="CHF"/>
    <n v="1495429200"/>
    <x v="653"/>
    <b v="0"/>
    <b v="0"/>
    <s v="theater/plays"/>
    <x v="3"/>
    <x v="3"/>
  </r>
  <r>
    <x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654"/>
    <b v="0"/>
    <b v="0"/>
    <s v="theater/plays"/>
    <x v="3"/>
    <x v="3"/>
  </r>
  <r>
    <x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55"/>
    <b v="0"/>
    <b v="1"/>
    <s v="theater/plays"/>
    <x v="3"/>
    <x v="3"/>
  </r>
  <r>
    <x v="711"/>
    <s v="Anderson LLC"/>
    <s v="Customizable full-range artificial intelligence"/>
    <n v="6200"/>
    <n v="1260"/>
    <n v="20.322580645161288"/>
    <x v="0"/>
    <n v="14"/>
    <n v="90"/>
    <x v="6"/>
    <s v="EUR"/>
    <n v="1453615200"/>
    <x v="656"/>
    <b v="1"/>
    <b v="1"/>
    <s v="theater/plays"/>
    <x v="3"/>
    <x v="3"/>
  </r>
  <r>
    <x v="712"/>
    <s v="Garza-Bryant"/>
    <s v="Programmable leadingedge contingency"/>
    <n v="800"/>
    <n v="14725"/>
    <n v="1840.625"/>
    <x v="1"/>
    <n v="202"/>
    <n v="72.896039603960389"/>
    <x v="1"/>
    <s v="USD"/>
    <n v="1467954000"/>
    <x v="657"/>
    <b v="0"/>
    <b v="0"/>
    <s v="theater/plays"/>
    <x v="3"/>
    <x v="3"/>
  </r>
  <r>
    <x v="713"/>
    <s v="Mays LLC"/>
    <s v="Multi-layered global groupware"/>
    <n v="6900"/>
    <n v="11174"/>
    <n v="161.94202898550725"/>
    <x v="1"/>
    <n v="103"/>
    <n v="108.48543689320388"/>
    <x v="1"/>
    <s v="USD"/>
    <n v="1471842000"/>
    <x v="89"/>
    <b v="0"/>
    <b v="0"/>
    <s v="publishing/radio &amp; podcasts"/>
    <x v="5"/>
    <x v="15"/>
  </r>
  <r>
    <x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658"/>
    <b v="0"/>
    <b v="0"/>
    <s v="music/rock"/>
    <x v="1"/>
    <x v="1"/>
  </r>
  <r>
    <x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438"/>
    <b v="0"/>
    <b v="0"/>
    <s v="games/mobile games"/>
    <x v="6"/>
    <x v="20"/>
  </r>
  <r>
    <x v="716"/>
    <s v="Tapia, Kramer and Hicks"/>
    <s v="Advanced modular moderator"/>
    <n v="2000"/>
    <n v="10353"/>
    <n v="517.65"/>
    <x v="1"/>
    <n v="157"/>
    <n v="65.942675159235662"/>
    <x v="1"/>
    <s v="USD"/>
    <n v="1373432400"/>
    <x v="659"/>
    <b v="0"/>
    <b v="1"/>
    <s v="theater/plays"/>
    <x v="3"/>
    <x v="3"/>
  </r>
  <r>
    <x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60"/>
    <b v="0"/>
    <b v="0"/>
    <s v="film &amp; video/documentary"/>
    <x v="4"/>
    <x v="4"/>
  </r>
  <r>
    <x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61"/>
    <b v="0"/>
    <b v="0"/>
    <s v="technology/wearables"/>
    <x v="2"/>
    <x v="8"/>
  </r>
  <r>
    <x v="719"/>
    <s v="Pace, Simpson and Watkins"/>
    <s v="Down-sized uniform ability"/>
    <n v="6900"/>
    <n v="10557"/>
    <n v="153"/>
    <x v="1"/>
    <n v="123"/>
    <n v="85.829268292682926"/>
    <x v="1"/>
    <s v="USD"/>
    <n v="1338267600"/>
    <x v="662"/>
    <b v="0"/>
    <b v="0"/>
    <s v="publishing/fiction"/>
    <x v="5"/>
    <x v="13"/>
  </r>
  <r>
    <x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236"/>
    <b v="0"/>
    <b v="1"/>
    <s v="theater/plays"/>
    <x v="3"/>
    <x v="3"/>
  </r>
  <r>
    <x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63"/>
    <b v="0"/>
    <b v="0"/>
    <s v="music/rock"/>
    <x v="1"/>
    <x v="1"/>
  </r>
  <r>
    <x v="722"/>
    <s v="Thomas-Simmons"/>
    <s v="Proactive 24hour frame"/>
    <n v="48500"/>
    <n v="75906"/>
    <n v="156.50721649484535"/>
    <x v="1"/>
    <n v="3036"/>
    <n v="25.00197628458498"/>
    <x v="1"/>
    <s v="USD"/>
    <n v="1509948000"/>
    <x v="202"/>
    <b v="0"/>
    <b v="0"/>
    <s v="film &amp; video/documentary"/>
    <x v="4"/>
    <x v="4"/>
  </r>
  <r>
    <x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64"/>
    <b v="0"/>
    <b v="0"/>
    <s v="theater/plays"/>
    <x v="3"/>
    <x v="3"/>
  </r>
  <r>
    <x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65"/>
    <b v="0"/>
    <b v="1"/>
    <s v="theater/plays"/>
    <x v="3"/>
    <x v="3"/>
  </r>
  <r>
    <x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6"/>
    <b v="0"/>
    <b v="0"/>
    <s v="games/mobile games"/>
    <x v="6"/>
    <x v="20"/>
  </r>
  <r>
    <x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02"/>
    <b v="0"/>
    <b v="1"/>
    <s v="theater/plays"/>
    <x v="3"/>
    <x v="3"/>
  </r>
  <r>
    <x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667"/>
    <b v="0"/>
    <b v="0"/>
    <s v="technology/web"/>
    <x v="2"/>
    <x v="2"/>
  </r>
  <r>
    <x v="728"/>
    <s v="Stewart Inc"/>
    <s v="Versatile mission-critical knowledgebase"/>
    <n v="4200"/>
    <n v="735"/>
    <n v="17.5"/>
    <x v="0"/>
    <n v="10"/>
    <n v="73.5"/>
    <x v="1"/>
    <s v="USD"/>
    <n v="1464152400"/>
    <x v="668"/>
    <b v="0"/>
    <b v="0"/>
    <s v="theater/plays"/>
    <x v="3"/>
    <x v="3"/>
  </r>
  <r>
    <x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9"/>
    <b v="0"/>
    <b v="0"/>
    <s v="film &amp; video/drama"/>
    <x v="4"/>
    <x v="6"/>
  </r>
  <r>
    <x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70"/>
    <b v="0"/>
    <b v="0"/>
    <s v="technology/wearables"/>
    <x v="2"/>
    <x v="8"/>
  </r>
  <r>
    <x v="731"/>
    <s v="Cruz, Hall and Mason"/>
    <s v="Synergized content-based hierarchy"/>
    <n v="8000"/>
    <n v="7220"/>
    <n v="90.25"/>
    <x v="3"/>
    <n v="219"/>
    <n v="32.968036529680369"/>
    <x v="1"/>
    <s v="USD"/>
    <n v="1500786000"/>
    <x v="601"/>
    <b v="0"/>
    <b v="0"/>
    <s v="technology/web"/>
    <x v="2"/>
    <x v="2"/>
  </r>
  <r>
    <x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71"/>
    <b v="0"/>
    <b v="1"/>
    <s v="music/rock"/>
    <x v="1"/>
    <x v="1"/>
  </r>
  <r>
    <x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672"/>
    <b v="0"/>
    <b v="0"/>
    <s v="music/metal"/>
    <x v="1"/>
    <x v="16"/>
  </r>
  <r>
    <x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73"/>
    <b v="0"/>
    <b v="1"/>
    <s v="theater/plays"/>
    <x v="3"/>
    <x v="3"/>
  </r>
  <r>
    <x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74"/>
    <b v="0"/>
    <b v="0"/>
    <s v="photography/photography books"/>
    <x v="7"/>
    <x v="14"/>
  </r>
  <r>
    <x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75"/>
    <b v="0"/>
    <b v="0"/>
    <s v="publishing/nonfiction"/>
    <x v="5"/>
    <x v="9"/>
  </r>
  <r>
    <x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6"/>
    <b v="0"/>
    <b v="0"/>
    <s v="music/indie rock"/>
    <x v="1"/>
    <x v="7"/>
  </r>
  <r>
    <x v="738"/>
    <s v="Garcia Group"/>
    <s v="Extended zero administration software"/>
    <n v="74700"/>
    <n v="1557"/>
    <n v="2.0843373493975905"/>
    <x v="0"/>
    <n v="15"/>
    <n v="103.8"/>
    <x v="1"/>
    <s v="USD"/>
    <n v="1416117600"/>
    <x v="677"/>
    <b v="0"/>
    <b v="1"/>
    <s v="theater/plays"/>
    <x v="3"/>
    <x v="3"/>
  </r>
  <r>
    <x v="739"/>
    <s v="Meyer-Avila"/>
    <s v="Multi-tiered discrete support"/>
    <n v="10000"/>
    <n v="6100"/>
    <n v="61"/>
    <x v="0"/>
    <n v="191"/>
    <n v="31.937172774869111"/>
    <x v="1"/>
    <s v="USD"/>
    <n v="1340946000"/>
    <x v="678"/>
    <b v="0"/>
    <b v="0"/>
    <s v="music/indie rock"/>
    <x v="1"/>
    <x v="7"/>
  </r>
  <r>
    <x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9"/>
    <b v="0"/>
    <b v="0"/>
    <s v="theater/plays"/>
    <x v="3"/>
    <x v="3"/>
  </r>
  <r>
    <x v="741"/>
    <s v="Garcia Ltd"/>
    <s v="Balanced mobile alliance"/>
    <n v="1200"/>
    <n v="14150"/>
    <n v="1179.1666666666665"/>
    <x v="1"/>
    <n v="130"/>
    <n v="108.84615384615384"/>
    <x v="1"/>
    <s v="USD"/>
    <n v="1274590800"/>
    <x v="680"/>
    <b v="0"/>
    <b v="0"/>
    <s v="theater/plays"/>
    <x v="3"/>
    <x v="3"/>
  </r>
  <r>
    <x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81"/>
    <b v="0"/>
    <b v="0"/>
    <s v="music/electric music"/>
    <x v="1"/>
    <x v="5"/>
  </r>
  <r>
    <x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82"/>
    <b v="0"/>
    <b v="1"/>
    <s v="theater/plays"/>
    <x v="3"/>
    <x v="3"/>
  </r>
  <r>
    <x v="744"/>
    <s v="Fitzgerald Group"/>
    <s v="Intuitive exuding initiative"/>
    <n v="2000"/>
    <n v="14240"/>
    <n v="712"/>
    <x v="1"/>
    <n v="140"/>
    <n v="101.71428571428571"/>
    <x v="1"/>
    <s v="USD"/>
    <n v="1533877200"/>
    <x v="683"/>
    <b v="0"/>
    <b v="1"/>
    <s v="theater/plays"/>
    <x v="3"/>
    <x v="3"/>
  </r>
  <r>
    <x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84"/>
    <b v="0"/>
    <b v="0"/>
    <s v="technology/wearables"/>
    <x v="2"/>
    <x v="8"/>
  </r>
  <r>
    <x v="746"/>
    <s v="Edwards LLC"/>
    <s v="Automated system-worthy structure"/>
    <n v="55800"/>
    <n v="118580"/>
    <n v="212.50896057347671"/>
    <x v="1"/>
    <n v="3388"/>
    <n v="35"/>
    <x v="1"/>
    <s v="USD"/>
    <n v="1318136400"/>
    <x v="685"/>
    <b v="0"/>
    <b v="0"/>
    <s v="technology/web"/>
    <x v="2"/>
    <x v="2"/>
  </r>
  <r>
    <x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488"/>
    <b v="0"/>
    <b v="0"/>
    <s v="theater/plays"/>
    <x v="3"/>
    <x v="3"/>
  </r>
  <r>
    <x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6"/>
    <b v="0"/>
    <b v="1"/>
    <s v="film &amp; video/animation"/>
    <x v="4"/>
    <x v="10"/>
  </r>
  <r>
    <x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7"/>
    <b v="0"/>
    <b v="1"/>
    <s v="technology/wearables"/>
    <x v="2"/>
    <x v="8"/>
  </r>
  <r>
    <x v="750"/>
    <s v="Ramos and Sons"/>
    <s v="Extended responsive Internet solution"/>
    <n v="100"/>
    <n v="1"/>
    <n v="1"/>
    <x v="0"/>
    <n v="1"/>
    <n v="1"/>
    <x v="4"/>
    <s v="GBP"/>
    <n v="1277960400"/>
    <x v="688"/>
    <b v="0"/>
    <b v="0"/>
    <s v="music/electric music"/>
    <x v="1"/>
    <x v="5"/>
  </r>
  <r>
    <x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9"/>
    <b v="1"/>
    <b v="1"/>
    <s v="publishing/nonfiction"/>
    <x v="5"/>
    <x v="9"/>
  </r>
  <r>
    <x v="752"/>
    <s v="Lowery Group"/>
    <s v="Sharable motivating emulation"/>
    <n v="5800"/>
    <n v="5362"/>
    <n v="92.448275862068968"/>
    <x v="3"/>
    <n v="114"/>
    <n v="47.035087719298247"/>
    <x v="1"/>
    <s v="USD"/>
    <n v="1280984400"/>
    <x v="690"/>
    <b v="0"/>
    <b v="1"/>
    <s v="theater/plays"/>
    <x v="3"/>
    <x v="3"/>
  </r>
  <r>
    <x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91"/>
    <b v="0"/>
    <b v="0"/>
    <s v="photography/photography books"/>
    <x v="7"/>
    <x v="14"/>
  </r>
  <r>
    <x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424"/>
    <b v="0"/>
    <b v="0"/>
    <s v="theater/plays"/>
    <x v="3"/>
    <x v="3"/>
  </r>
  <r>
    <x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231"/>
    <b v="0"/>
    <b v="1"/>
    <s v="theater/plays"/>
    <x v="3"/>
    <x v="3"/>
  </r>
  <r>
    <x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92"/>
    <b v="0"/>
    <b v="0"/>
    <s v="theater/plays"/>
    <x v="3"/>
    <x v="3"/>
  </r>
  <r>
    <x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93"/>
    <b v="0"/>
    <b v="0"/>
    <s v="film &amp; video/drama"/>
    <x v="4"/>
    <x v="6"/>
  </r>
  <r>
    <x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94"/>
    <b v="0"/>
    <b v="0"/>
    <s v="music/rock"/>
    <x v="1"/>
    <x v="1"/>
  </r>
  <r>
    <x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236"/>
    <b v="0"/>
    <b v="0"/>
    <s v="music/electric music"/>
    <x v="1"/>
    <x v="5"/>
  </r>
  <r>
    <x v="760"/>
    <s v="Smith-Kennedy"/>
    <s v="Virtual heuristic hub"/>
    <n v="48300"/>
    <n v="16592"/>
    <n v="34.351966873706004"/>
    <x v="0"/>
    <n v="210"/>
    <n v="79.009523809523813"/>
    <x v="6"/>
    <s v="EUR"/>
    <n v="1564635600"/>
    <x v="695"/>
    <b v="0"/>
    <b v="1"/>
    <s v="games/video games"/>
    <x v="6"/>
    <x v="11"/>
  </r>
  <r>
    <x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6"/>
    <b v="0"/>
    <b v="0"/>
    <s v="music/rock"/>
    <x v="1"/>
    <x v="1"/>
  </r>
  <r>
    <x v="762"/>
    <s v="Davis Ltd"/>
    <s v="Upgradable uniform service-desk"/>
    <n v="3500"/>
    <n v="6204"/>
    <n v="177.25714285714284"/>
    <x v="1"/>
    <n v="100"/>
    <n v="62.04"/>
    <x v="2"/>
    <s v="AUD"/>
    <n v="1354082400"/>
    <x v="697"/>
    <b v="0"/>
    <b v="0"/>
    <s v="music/jazz"/>
    <x v="1"/>
    <x v="17"/>
  </r>
  <r>
    <x v="763"/>
    <s v="Rowland PLC"/>
    <s v="Inverse client-driven product"/>
    <n v="5600"/>
    <n v="6338"/>
    <n v="113.17857142857144"/>
    <x v="1"/>
    <n v="235"/>
    <n v="26.970212765957445"/>
    <x v="1"/>
    <s v="USD"/>
    <n v="1336453200"/>
    <x v="698"/>
    <b v="0"/>
    <b v="1"/>
    <s v="theater/plays"/>
    <x v="3"/>
    <x v="3"/>
  </r>
  <r>
    <x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9"/>
    <b v="0"/>
    <b v="0"/>
    <s v="music/rock"/>
    <x v="1"/>
    <x v="1"/>
  </r>
  <r>
    <x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489"/>
    <b v="1"/>
    <b v="1"/>
    <s v="music/indie rock"/>
    <x v="1"/>
    <x v="7"/>
  </r>
  <r>
    <x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512"/>
    <b v="0"/>
    <b v="0"/>
    <s v="film &amp; video/science fiction"/>
    <x v="4"/>
    <x v="22"/>
  </r>
  <r>
    <x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700"/>
    <b v="0"/>
    <b v="0"/>
    <s v="publishing/translations"/>
    <x v="5"/>
    <x v="18"/>
  </r>
  <r>
    <x v="768"/>
    <s v="Ramirez-Calderon"/>
    <s v="Fundamental zero tolerance alliance"/>
    <n v="4800"/>
    <n v="11088"/>
    <n v="231"/>
    <x v="1"/>
    <n v="150"/>
    <n v="73.92"/>
    <x v="1"/>
    <s v="USD"/>
    <n v="1386741600"/>
    <x v="701"/>
    <b v="0"/>
    <b v="0"/>
    <s v="theater/plays"/>
    <x v="3"/>
    <x v="3"/>
  </r>
  <r>
    <x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340"/>
    <b v="0"/>
    <b v="0"/>
    <s v="games/video games"/>
    <x v="6"/>
    <x v="11"/>
  </r>
  <r>
    <x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702"/>
    <b v="0"/>
    <b v="1"/>
    <s v="theater/plays"/>
    <x v="3"/>
    <x v="3"/>
  </r>
  <r>
    <x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703"/>
    <b v="0"/>
    <b v="0"/>
    <s v="theater/plays"/>
    <x v="3"/>
    <x v="3"/>
  </r>
  <r>
    <x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4"/>
    <b v="0"/>
    <b v="0"/>
    <s v="music/indie rock"/>
    <x v="1"/>
    <x v="7"/>
  </r>
  <r>
    <x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5"/>
    <b v="0"/>
    <b v="0"/>
    <s v="theater/plays"/>
    <x v="3"/>
    <x v="3"/>
  </r>
  <r>
    <x v="774"/>
    <s v="Gonzalez-Snow"/>
    <s v="Polarized user-facing interface"/>
    <n v="5000"/>
    <n v="6775"/>
    <n v="135.5"/>
    <x v="1"/>
    <n v="78"/>
    <n v="86.858974358974365"/>
    <x v="6"/>
    <s v="EUR"/>
    <n v="1463979600"/>
    <x v="706"/>
    <b v="0"/>
    <b v="0"/>
    <s v="technology/web"/>
    <x v="2"/>
    <x v="2"/>
  </r>
  <r>
    <x v="775"/>
    <s v="Murphy LLC"/>
    <s v="Customer-focused non-volatile framework"/>
    <n v="9400"/>
    <n v="968"/>
    <n v="10.297872340425531"/>
    <x v="0"/>
    <n v="10"/>
    <n v="96.8"/>
    <x v="1"/>
    <s v="USD"/>
    <n v="1415253600"/>
    <x v="707"/>
    <b v="0"/>
    <b v="0"/>
    <s v="music/rock"/>
    <x v="1"/>
    <x v="1"/>
  </r>
  <r>
    <x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8"/>
    <b v="0"/>
    <b v="0"/>
    <s v="theater/plays"/>
    <x v="3"/>
    <x v="3"/>
  </r>
  <r>
    <x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709"/>
    <b v="0"/>
    <b v="0"/>
    <s v="theater/plays"/>
    <x v="3"/>
    <x v="3"/>
  </r>
  <r>
    <x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10"/>
    <b v="0"/>
    <b v="0"/>
    <s v="film &amp; video/animation"/>
    <x v="4"/>
    <x v="10"/>
  </r>
  <r>
    <x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11"/>
    <b v="0"/>
    <b v="1"/>
    <s v="theater/plays"/>
    <x v="3"/>
    <x v="3"/>
  </r>
  <r>
    <x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12"/>
    <b v="0"/>
    <b v="1"/>
    <s v="film &amp; video/drama"/>
    <x v="4"/>
    <x v="6"/>
  </r>
  <r>
    <x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"/>
    <b v="0"/>
    <b v="0"/>
    <s v="theater/plays"/>
    <x v="3"/>
    <x v="3"/>
  </r>
  <r>
    <x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13"/>
    <b v="0"/>
    <b v="1"/>
    <s v="film &amp; video/animation"/>
    <x v="4"/>
    <x v="10"/>
  </r>
  <r>
    <x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4"/>
    <b v="0"/>
    <b v="0"/>
    <s v="music/rock"/>
    <x v="1"/>
    <x v="1"/>
  </r>
  <r>
    <x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5"/>
    <b v="0"/>
    <b v="0"/>
    <s v="technology/web"/>
    <x v="2"/>
    <x v="2"/>
  </r>
  <r>
    <x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716"/>
    <b v="0"/>
    <b v="1"/>
    <s v="film &amp; video/animation"/>
    <x v="4"/>
    <x v="10"/>
  </r>
  <r>
    <x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717"/>
    <b v="0"/>
    <b v="1"/>
    <s v="music/jazz"/>
    <x v="1"/>
    <x v="17"/>
  </r>
  <r>
    <x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8"/>
    <b v="0"/>
    <b v="0"/>
    <s v="music/rock"/>
    <x v="1"/>
    <x v="1"/>
  </r>
  <r>
    <x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719"/>
    <b v="0"/>
    <b v="0"/>
    <s v="film &amp; video/animation"/>
    <x v="4"/>
    <x v="10"/>
  </r>
  <r>
    <x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115"/>
    <b v="0"/>
    <b v="0"/>
    <s v="theater/plays"/>
    <x v="3"/>
    <x v="3"/>
  </r>
  <r>
    <x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20"/>
    <b v="0"/>
    <b v="0"/>
    <s v="theater/plays"/>
    <x v="3"/>
    <x v="3"/>
  </r>
  <r>
    <x v="791"/>
    <s v="Stafford, Hess and Raymond"/>
    <s v="Optional web-enabled extranet"/>
    <n v="2100"/>
    <n v="540"/>
    <n v="25.714285714285712"/>
    <x v="0"/>
    <n v="6"/>
    <n v="90"/>
    <x v="1"/>
    <s v="USD"/>
    <n v="1481436000"/>
    <x v="721"/>
    <b v="0"/>
    <b v="0"/>
    <s v="food/food trucks"/>
    <x v="0"/>
    <x v="0"/>
  </r>
  <r>
    <x v="792"/>
    <s v="Jordan, Schneider and Hall"/>
    <s v="Reduced 6thgeneration intranet"/>
    <n v="2000"/>
    <n v="680"/>
    <n v="34"/>
    <x v="0"/>
    <n v="7"/>
    <n v="97.142857142857139"/>
    <x v="1"/>
    <s v="USD"/>
    <n v="1372222800"/>
    <x v="722"/>
    <b v="0"/>
    <b v="1"/>
    <s v="theater/plays"/>
    <x v="3"/>
    <x v="3"/>
  </r>
  <r>
    <x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51"/>
    <b v="0"/>
    <b v="0"/>
    <s v="publishing/nonfiction"/>
    <x v="5"/>
    <x v="9"/>
  </r>
  <r>
    <x v="794"/>
    <s v="Welch Inc"/>
    <s v="Optional optimal website"/>
    <n v="6600"/>
    <n v="8276"/>
    <n v="125.39393939393939"/>
    <x v="1"/>
    <n v="110"/>
    <n v="75.236363636363635"/>
    <x v="1"/>
    <s v="USD"/>
    <n v="1513922400"/>
    <x v="642"/>
    <b v="0"/>
    <b v="0"/>
    <s v="music/rock"/>
    <x v="1"/>
    <x v="1"/>
  </r>
  <r>
    <x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23"/>
    <b v="0"/>
    <b v="0"/>
    <s v="film &amp; video/drama"/>
    <x v="4"/>
    <x v="6"/>
  </r>
  <r>
    <x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24"/>
    <b v="0"/>
    <b v="1"/>
    <s v="games/mobile games"/>
    <x v="6"/>
    <x v="20"/>
  </r>
  <r>
    <x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5"/>
    <b v="0"/>
    <b v="0"/>
    <s v="technology/web"/>
    <x v="2"/>
    <x v="2"/>
  </r>
  <r>
    <x v="798"/>
    <s v="Small-Fuentes"/>
    <s v="Seamless maximized product"/>
    <n v="3400"/>
    <n v="6408"/>
    <n v="188.47058823529412"/>
    <x v="1"/>
    <n v="121"/>
    <n v="52.958677685950413"/>
    <x v="1"/>
    <s v="USD"/>
    <n v="1338440400"/>
    <x v="726"/>
    <b v="0"/>
    <b v="1"/>
    <s v="theater/plays"/>
    <x v="3"/>
    <x v="3"/>
  </r>
  <r>
    <x v="799"/>
    <s v="Reid-Day"/>
    <s v="Devolved tertiary time-frame"/>
    <n v="84500"/>
    <n v="73522"/>
    <n v="87.008284023668637"/>
    <x v="0"/>
    <n v="1225"/>
    <n v="60.017959183673469"/>
    <x v="4"/>
    <s v="GBP"/>
    <n v="1454133600"/>
    <x v="727"/>
    <b v="0"/>
    <b v="0"/>
    <s v="theater/plays"/>
    <x v="3"/>
    <x v="3"/>
  </r>
  <r>
    <x v="800"/>
    <s v="Wallace LLC"/>
    <s v="Centralized regional function"/>
    <n v="100"/>
    <n v="1"/>
    <n v="1"/>
    <x v="0"/>
    <n v="1"/>
    <n v="1"/>
    <x v="5"/>
    <s v="CHF"/>
    <n v="1434085200"/>
    <x v="560"/>
    <b v="0"/>
    <b v="0"/>
    <s v="music/rock"/>
    <x v="1"/>
    <x v="1"/>
  </r>
  <r>
    <x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8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339"/>
    <b v="0"/>
    <b v="0"/>
    <s v="photography/photography books"/>
    <x v="7"/>
    <x v="14"/>
  </r>
  <r>
    <x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35"/>
    <b v="0"/>
    <b v="0"/>
    <s v="theater/plays"/>
    <x v="3"/>
    <x v="3"/>
  </r>
  <r>
    <x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9"/>
    <b v="0"/>
    <b v="0"/>
    <s v="music/rock"/>
    <x v="1"/>
    <x v="1"/>
  </r>
  <r>
    <x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241"/>
    <b v="0"/>
    <b v="0"/>
    <s v="film &amp; video/documentary"/>
    <x v="4"/>
    <x v="4"/>
  </r>
  <r>
    <x v="806"/>
    <s v="Harmon-Madden"/>
    <s v="Adaptive holistic hub"/>
    <n v="700"/>
    <n v="8262"/>
    <n v="1180.2857142857142"/>
    <x v="1"/>
    <n v="76"/>
    <n v="108.71052631578948"/>
    <x v="1"/>
    <s v="USD"/>
    <n v="1330927200"/>
    <x v="730"/>
    <b v="0"/>
    <b v="1"/>
    <s v="film &amp; video/drama"/>
    <x v="4"/>
    <x v="6"/>
  </r>
  <r>
    <x v="807"/>
    <s v="Walker-Taylor"/>
    <s v="Automated uniform concept"/>
    <n v="700"/>
    <n v="1848"/>
    <n v="264"/>
    <x v="1"/>
    <n v="43"/>
    <n v="42.97674418604651"/>
    <x v="1"/>
    <s v="USD"/>
    <n v="1571115600"/>
    <x v="322"/>
    <b v="0"/>
    <b v="1"/>
    <s v="theater/plays"/>
    <x v="3"/>
    <x v="3"/>
  </r>
  <r>
    <x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31"/>
    <b v="0"/>
    <b v="0"/>
    <s v="food/food trucks"/>
    <x v="0"/>
    <x v="0"/>
  </r>
  <r>
    <x v="809"/>
    <s v="Williams and Sons"/>
    <s v="Public-key bottom-line algorithm"/>
    <n v="140800"/>
    <n v="88536"/>
    <n v="62.880681818181813"/>
    <x v="0"/>
    <n v="2108"/>
    <n v="42"/>
    <x v="5"/>
    <s v="CHF"/>
    <n v="1344920400"/>
    <x v="732"/>
    <b v="0"/>
    <b v="0"/>
    <s v="film &amp; video/documentary"/>
    <x v="4"/>
    <x v="4"/>
  </r>
  <r>
    <x v="810"/>
    <s v="Ball-Fisher"/>
    <s v="Multi-layered intangible instruction set"/>
    <n v="6400"/>
    <n v="12360"/>
    <n v="193.125"/>
    <x v="1"/>
    <n v="221"/>
    <n v="55.927601809954751"/>
    <x v="1"/>
    <s v="USD"/>
    <n v="1511848800"/>
    <x v="157"/>
    <b v="0"/>
    <b v="1"/>
    <s v="theater/plays"/>
    <x v="3"/>
    <x v="3"/>
  </r>
  <r>
    <x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3"/>
    <b v="0"/>
    <b v="1"/>
    <s v="games/video games"/>
    <x v="6"/>
    <x v="11"/>
  </r>
  <r>
    <x v="812"/>
    <s v="Landry Group"/>
    <s v="Expanded value-added hardware"/>
    <n v="59700"/>
    <n v="134640"/>
    <n v="225.52763819095478"/>
    <x v="1"/>
    <n v="2805"/>
    <n v="48"/>
    <x v="0"/>
    <s v="CAD"/>
    <n v="1523854800"/>
    <x v="734"/>
    <b v="0"/>
    <b v="0"/>
    <s v="publishing/nonfiction"/>
    <x v="5"/>
    <x v="9"/>
  </r>
  <r>
    <x v="813"/>
    <s v="Buckley Group"/>
    <s v="Diverse high-level attitude"/>
    <n v="3200"/>
    <n v="7661"/>
    <n v="239.40625"/>
    <x v="1"/>
    <n v="68"/>
    <n v="112.66176470588235"/>
    <x v="1"/>
    <s v="USD"/>
    <n v="1346043600"/>
    <x v="735"/>
    <b v="0"/>
    <b v="0"/>
    <s v="games/video games"/>
    <x v="6"/>
    <x v="11"/>
  </r>
  <r>
    <x v="814"/>
    <s v="Vincent PLC"/>
    <s v="Visionary 24hour analyzer"/>
    <n v="3200"/>
    <n v="2950"/>
    <n v="92.1875"/>
    <x v="0"/>
    <n v="36"/>
    <n v="81.944444444444443"/>
    <x v="3"/>
    <s v="DKK"/>
    <n v="1464325200"/>
    <x v="736"/>
    <b v="0"/>
    <b v="1"/>
    <s v="music/rock"/>
    <x v="1"/>
    <x v="1"/>
  </r>
  <r>
    <x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7"/>
    <b v="0"/>
    <b v="0"/>
    <s v="music/rock"/>
    <x v="1"/>
    <x v="1"/>
  </r>
  <r>
    <x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738"/>
    <b v="1"/>
    <b v="1"/>
    <s v="theater/plays"/>
    <x v="3"/>
    <x v="3"/>
  </r>
  <r>
    <x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9"/>
    <b v="0"/>
    <b v="1"/>
    <s v="publishing/nonfiction"/>
    <x v="5"/>
    <x v="9"/>
  </r>
  <r>
    <x v="818"/>
    <s v="Martinez LLC"/>
    <s v="Automated local secured line"/>
    <n v="700"/>
    <n v="7664"/>
    <n v="1094.8571428571429"/>
    <x v="1"/>
    <n v="69"/>
    <n v="111.07246376811594"/>
    <x v="1"/>
    <s v="USD"/>
    <n v="1548050400"/>
    <x v="740"/>
    <b v="0"/>
    <b v="1"/>
    <s v="theater/plays"/>
    <x v="3"/>
    <x v="3"/>
  </r>
  <r>
    <x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697"/>
    <b v="1"/>
    <b v="0"/>
    <s v="games/video games"/>
    <x v="6"/>
    <x v="11"/>
  </r>
  <r>
    <x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741"/>
    <b v="0"/>
    <b v="1"/>
    <s v="music/rock"/>
    <x v="1"/>
    <x v="1"/>
  </r>
  <r>
    <x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42"/>
    <b v="0"/>
    <b v="0"/>
    <s v="film &amp; video/documentary"/>
    <x v="4"/>
    <x v="4"/>
  </r>
  <r>
    <x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43"/>
    <b v="0"/>
    <b v="0"/>
    <s v="music/rock"/>
    <x v="1"/>
    <x v="1"/>
  </r>
  <r>
    <x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744"/>
    <b v="1"/>
    <b v="1"/>
    <s v="music/rock"/>
    <x v="1"/>
    <x v="1"/>
  </r>
  <r>
    <x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269"/>
    <b v="0"/>
    <b v="1"/>
    <s v="publishing/nonfiction"/>
    <x v="5"/>
    <x v="9"/>
  </r>
  <r>
    <x v="825"/>
    <s v="Solomon PLC"/>
    <s v="Open-architected 24/7 infrastructure"/>
    <n v="3600"/>
    <n v="13950"/>
    <n v="387.5"/>
    <x v="1"/>
    <n v="157"/>
    <n v="88.853503184713375"/>
    <x v="4"/>
    <s v="GBP"/>
    <n v="1500958800"/>
    <x v="745"/>
    <b v="0"/>
    <b v="0"/>
    <s v="film &amp; video/shorts"/>
    <x v="4"/>
    <x v="12"/>
  </r>
  <r>
    <x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6"/>
    <b v="0"/>
    <b v="1"/>
    <s v="theater/plays"/>
    <x v="3"/>
    <x v="3"/>
  </r>
  <r>
    <x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7"/>
    <b v="0"/>
    <b v="1"/>
    <s v="film &amp; video/drama"/>
    <x v="4"/>
    <x v="6"/>
  </r>
  <r>
    <x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503"/>
    <b v="0"/>
    <b v="0"/>
    <s v="theater/plays"/>
    <x v="3"/>
    <x v="3"/>
  </r>
  <r>
    <x v="829"/>
    <s v="Baker-Higgins"/>
    <s v="Vision-oriented scalable portal"/>
    <n v="9600"/>
    <n v="4929"/>
    <n v="51.34375"/>
    <x v="0"/>
    <n v="154"/>
    <n v="32.006493506493506"/>
    <x v="1"/>
    <s v="USD"/>
    <n v="1433826000"/>
    <x v="748"/>
    <b v="0"/>
    <b v="0"/>
    <s v="theater/plays"/>
    <x v="3"/>
    <x v="3"/>
  </r>
  <r>
    <x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330"/>
    <b v="0"/>
    <b v="0"/>
    <s v="theater/plays"/>
    <x v="3"/>
    <x v="3"/>
  </r>
  <r>
    <x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9"/>
    <b v="0"/>
    <b v="0"/>
    <s v="photography/photography books"/>
    <x v="7"/>
    <x v="14"/>
  </r>
  <r>
    <x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50"/>
    <b v="1"/>
    <b v="0"/>
    <s v="publishing/translations"/>
    <x v="5"/>
    <x v="18"/>
  </r>
  <r>
    <x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51"/>
    <b v="0"/>
    <b v="0"/>
    <s v="publishing/translations"/>
    <x v="5"/>
    <x v="18"/>
  </r>
  <r>
    <x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451"/>
    <b v="0"/>
    <b v="0"/>
    <s v="theater/plays"/>
    <x v="3"/>
    <x v="3"/>
  </r>
  <r>
    <x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52"/>
    <b v="0"/>
    <b v="0"/>
    <s v="technology/web"/>
    <x v="2"/>
    <x v="2"/>
  </r>
  <r>
    <x v="836"/>
    <s v="Macias Inc"/>
    <s v="Optimized didactic intranet"/>
    <n v="8100"/>
    <n v="6086"/>
    <n v="75.135802469135797"/>
    <x v="0"/>
    <n v="94"/>
    <n v="64.744680851063833"/>
    <x v="1"/>
    <s v="USD"/>
    <n v="1265349600"/>
    <x v="753"/>
    <b v="0"/>
    <b v="0"/>
    <s v="music/indie rock"/>
    <x v="1"/>
    <x v="7"/>
  </r>
  <r>
    <x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754"/>
    <b v="0"/>
    <b v="0"/>
    <s v="music/jazz"/>
    <x v="1"/>
    <x v="17"/>
  </r>
  <r>
    <x v="838"/>
    <s v="Jordan-Fischer"/>
    <s v="Vision-oriented high-level extranet"/>
    <n v="6400"/>
    <n v="8890"/>
    <n v="138.90625"/>
    <x v="1"/>
    <n v="261"/>
    <n v="34.061302681992338"/>
    <x v="1"/>
    <s v="USD"/>
    <n v="1538024400"/>
    <x v="755"/>
    <b v="0"/>
    <b v="0"/>
    <s v="theater/plays"/>
    <x v="3"/>
    <x v="3"/>
  </r>
  <r>
    <x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6"/>
    <b v="0"/>
    <b v="1"/>
    <s v="film &amp; video/documentary"/>
    <x v="4"/>
    <x v="4"/>
  </r>
  <r>
    <x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7"/>
    <b v="0"/>
    <b v="1"/>
    <s v="theater/plays"/>
    <x v="3"/>
    <x v="3"/>
  </r>
  <r>
    <x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8"/>
    <b v="0"/>
    <b v="0"/>
    <s v="technology/web"/>
    <x v="2"/>
    <x v="2"/>
  </r>
  <r>
    <x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9"/>
    <b v="0"/>
    <b v="0"/>
    <s v="technology/wearables"/>
    <x v="2"/>
    <x v="8"/>
  </r>
  <r>
    <x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60"/>
    <b v="0"/>
    <b v="0"/>
    <s v="photography/photography books"/>
    <x v="7"/>
    <x v="14"/>
  </r>
  <r>
    <x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61"/>
    <b v="0"/>
    <b v="0"/>
    <s v="film &amp; video/documentary"/>
    <x v="4"/>
    <x v="4"/>
  </r>
  <r>
    <x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8"/>
    <b v="0"/>
    <b v="0"/>
    <s v="technology/web"/>
    <x v="2"/>
    <x v="2"/>
  </r>
  <r>
    <x v="846"/>
    <s v="Cooper, Stanley and Bryant"/>
    <s v="Phased empowering success"/>
    <n v="1000"/>
    <n v="5085"/>
    <n v="508.5"/>
    <x v="1"/>
    <n v="48"/>
    <n v="105.9375"/>
    <x v="1"/>
    <s v="USD"/>
    <n v="1532149200"/>
    <x v="762"/>
    <b v="1"/>
    <b v="1"/>
    <s v="technology/web"/>
    <x v="2"/>
    <x v="2"/>
  </r>
  <r>
    <x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63"/>
    <b v="0"/>
    <b v="0"/>
    <s v="food/food trucks"/>
    <x v="0"/>
    <x v="0"/>
  </r>
  <r>
    <x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4"/>
    <b v="0"/>
    <b v="0"/>
    <s v="film &amp; video/drama"/>
    <x v="4"/>
    <x v="6"/>
  </r>
  <r>
    <x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5"/>
    <b v="0"/>
    <b v="1"/>
    <s v="music/indie rock"/>
    <x v="1"/>
    <x v="7"/>
  </r>
  <r>
    <x v="850"/>
    <s v="Hood, Perez and Meadows"/>
    <s v="Cross-group upward-trending hierarchy"/>
    <n v="100"/>
    <n v="1"/>
    <n v="1"/>
    <x v="0"/>
    <n v="1"/>
    <n v="1"/>
    <x v="1"/>
    <s v="USD"/>
    <n v="1321682400"/>
    <x v="539"/>
    <b v="1"/>
    <b v="0"/>
    <s v="music/rock"/>
    <x v="1"/>
    <x v="1"/>
  </r>
  <r>
    <x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766"/>
    <b v="0"/>
    <b v="0"/>
    <s v="music/electric music"/>
    <x v="1"/>
    <x v="5"/>
  </r>
  <r>
    <x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422"/>
    <b v="0"/>
    <b v="1"/>
    <s v="games/video games"/>
    <x v="6"/>
    <x v="11"/>
  </r>
  <r>
    <x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7"/>
    <b v="0"/>
    <b v="1"/>
    <s v="music/indie rock"/>
    <x v="1"/>
    <x v="7"/>
  </r>
  <r>
    <x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8"/>
    <b v="0"/>
    <b v="0"/>
    <s v="publishing/fiction"/>
    <x v="5"/>
    <x v="13"/>
  </r>
  <r>
    <x v="855"/>
    <s v="Moses-Terry"/>
    <s v="Horizontal clear-thinking framework"/>
    <n v="23400"/>
    <n v="23956"/>
    <n v="102.37606837606839"/>
    <x v="1"/>
    <n v="452"/>
    <n v="53"/>
    <x v="2"/>
    <s v="AUD"/>
    <n v="1308373200"/>
    <x v="214"/>
    <b v="0"/>
    <b v="0"/>
    <s v="theater/plays"/>
    <x v="3"/>
    <x v="3"/>
  </r>
  <r>
    <x v="856"/>
    <s v="Williams and Sons"/>
    <s v="Profound composite core"/>
    <n v="2400"/>
    <n v="8558"/>
    <n v="356.58333333333331"/>
    <x v="1"/>
    <n v="158"/>
    <n v="54.164556962025316"/>
    <x v="1"/>
    <s v="USD"/>
    <n v="1335243600"/>
    <x v="769"/>
    <b v="0"/>
    <b v="0"/>
    <s v="food/food trucks"/>
    <x v="0"/>
    <x v="0"/>
  </r>
  <r>
    <x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70"/>
    <b v="1"/>
    <b v="0"/>
    <s v="film &amp; video/shorts"/>
    <x v="4"/>
    <x v="12"/>
  </r>
  <r>
    <x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71"/>
    <b v="1"/>
    <b v="0"/>
    <s v="food/food trucks"/>
    <x v="0"/>
    <x v="0"/>
  </r>
  <r>
    <x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250"/>
    <b v="0"/>
    <b v="1"/>
    <s v="theater/plays"/>
    <x v="3"/>
    <x v="3"/>
  </r>
  <r>
    <x v="860"/>
    <s v="Lee PLC"/>
    <s v="Re-contextualized leadingedge firmware"/>
    <n v="2000"/>
    <n v="5033"/>
    <n v="251.65"/>
    <x v="1"/>
    <n v="65"/>
    <n v="77.430769230769229"/>
    <x v="1"/>
    <s v="USD"/>
    <n v="1550556000"/>
    <x v="772"/>
    <b v="0"/>
    <b v="1"/>
    <s v="technology/wearables"/>
    <x v="2"/>
    <x v="8"/>
  </r>
  <r>
    <x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3"/>
    <b v="0"/>
    <b v="0"/>
    <s v="theater/plays"/>
    <x v="3"/>
    <x v="3"/>
  </r>
  <r>
    <x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4"/>
    <b v="0"/>
    <b v="0"/>
    <s v="theater/plays"/>
    <x v="3"/>
    <x v="3"/>
  </r>
  <r>
    <x v="863"/>
    <s v="Davis-Johnson"/>
    <s v="Automated reciprocal protocol"/>
    <n v="1400"/>
    <n v="5415"/>
    <n v="386.78571428571428"/>
    <x v="1"/>
    <n v="217"/>
    <n v="24.953917050691246"/>
    <x v="1"/>
    <s v="USD"/>
    <n v="1434517200"/>
    <x v="331"/>
    <b v="0"/>
    <b v="1"/>
    <s v="film &amp; video/television"/>
    <x v="4"/>
    <x v="19"/>
  </r>
  <r>
    <x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b v="0"/>
    <b v="0"/>
    <s v="film &amp; video/shorts"/>
    <x v="4"/>
    <x v="12"/>
  </r>
  <r>
    <x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b v="0"/>
    <b v="0"/>
    <s v="theater/plays"/>
    <x v="3"/>
    <x v="3"/>
  </r>
  <r>
    <x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b v="0"/>
    <b v="0"/>
    <s v="photography/photography books"/>
    <x v="7"/>
    <x v="14"/>
  </r>
  <r>
    <x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b v="0"/>
    <b v="0"/>
    <s v="food/food trucks"/>
    <x v="0"/>
    <x v="0"/>
  </r>
  <r>
    <x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b v="0"/>
    <b v="0"/>
    <s v="theater/plays"/>
    <x v="3"/>
    <x v="3"/>
  </r>
  <r>
    <x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b v="0"/>
    <b v="0"/>
    <s v="film &amp; video/drama"/>
    <x v="4"/>
    <x v="6"/>
  </r>
  <r>
    <x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781"/>
    <b v="0"/>
    <b v="0"/>
    <s v="theater/plays"/>
    <x v="3"/>
    <x v="3"/>
  </r>
  <r>
    <x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782"/>
    <b v="0"/>
    <b v="1"/>
    <s v="theater/plays"/>
    <x v="3"/>
    <x v="3"/>
  </r>
  <r>
    <x v="872"/>
    <s v="Davis LLC"/>
    <s v="Compatible logistical paradigm"/>
    <n v="4700"/>
    <n v="7992"/>
    <n v="170.04255319148936"/>
    <x v="1"/>
    <n v="81"/>
    <n v="98.666666666666671"/>
    <x v="2"/>
    <s v="AUD"/>
    <n v="1535950800"/>
    <x v="783"/>
    <b v="0"/>
    <b v="0"/>
    <s v="film &amp; video/science fiction"/>
    <x v="4"/>
    <x v="22"/>
  </r>
  <r>
    <x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393"/>
    <b v="0"/>
    <b v="0"/>
    <s v="photography/photography books"/>
    <x v="7"/>
    <x v="14"/>
  </r>
  <r>
    <x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4"/>
    <b v="0"/>
    <b v="1"/>
    <s v="photography/photography books"/>
    <x v="7"/>
    <x v="14"/>
  </r>
  <r>
    <x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5"/>
    <b v="0"/>
    <b v="0"/>
    <s v="music/rock"/>
    <x v="1"/>
    <x v="1"/>
  </r>
  <r>
    <x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229"/>
    <b v="0"/>
    <b v="0"/>
    <s v="photography/photography books"/>
    <x v="7"/>
    <x v="14"/>
  </r>
  <r>
    <x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6"/>
    <b v="0"/>
    <b v="0"/>
    <s v="food/food trucks"/>
    <x v="0"/>
    <x v="0"/>
  </r>
  <r>
    <x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7"/>
    <b v="0"/>
    <b v="0"/>
    <s v="music/metal"/>
    <x v="1"/>
    <x v="16"/>
  </r>
  <r>
    <x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341"/>
    <b v="0"/>
    <b v="0"/>
    <s v="publishing/nonfiction"/>
    <x v="5"/>
    <x v="9"/>
  </r>
  <r>
    <x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b v="0"/>
    <b v="0"/>
    <s v="music/electric music"/>
    <x v="1"/>
    <x v="5"/>
  </r>
  <r>
    <x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789"/>
    <b v="0"/>
    <b v="1"/>
    <s v="theater/plays"/>
    <x v="3"/>
    <x v="3"/>
  </r>
  <r>
    <x v="882"/>
    <s v="White-Rosario"/>
    <s v="Balanced demand-driven definition"/>
    <n v="800"/>
    <n v="2960"/>
    <n v="370"/>
    <x v="1"/>
    <n v="80"/>
    <n v="37"/>
    <x v="1"/>
    <s v="USD"/>
    <n v="1421820000"/>
    <x v="790"/>
    <b v="0"/>
    <b v="0"/>
    <s v="theater/plays"/>
    <x v="3"/>
    <x v="3"/>
  </r>
  <r>
    <x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1"/>
    <b v="0"/>
    <b v="0"/>
    <s v="film &amp; video/shorts"/>
    <x v="4"/>
    <x v="12"/>
  </r>
  <r>
    <x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2"/>
    <b v="0"/>
    <b v="1"/>
    <s v="theater/plays"/>
    <x v="3"/>
    <x v="3"/>
  </r>
  <r>
    <x v="885"/>
    <s v="Lynch Ltd"/>
    <s v="Virtual analyzing collaboration"/>
    <n v="1800"/>
    <n v="2129"/>
    <n v="118.27777777777777"/>
    <x v="1"/>
    <n v="52"/>
    <n v="40.942307692307693"/>
    <x v="1"/>
    <s v="USD"/>
    <n v="1275800400"/>
    <x v="556"/>
    <b v="0"/>
    <b v="0"/>
    <s v="theater/plays"/>
    <x v="3"/>
    <x v="3"/>
  </r>
  <r>
    <x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488"/>
    <b v="0"/>
    <b v="0"/>
    <s v="music/indie rock"/>
    <x v="1"/>
    <x v="7"/>
  </r>
  <r>
    <x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232"/>
    <b v="0"/>
    <b v="1"/>
    <s v="theater/plays"/>
    <x v="3"/>
    <x v="3"/>
  </r>
  <r>
    <x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3"/>
    <b v="0"/>
    <b v="0"/>
    <s v="theater/plays"/>
    <x v="3"/>
    <x v="3"/>
  </r>
  <r>
    <x v="889"/>
    <s v="Santos Group"/>
    <s v="Secured dynamic capacity"/>
    <n v="5600"/>
    <n v="9508"/>
    <n v="169.78571428571431"/>
    <x v="1"/>
    <n v="122"/>
    <n v="77.93442622950819"/>
    <x v="1"/>
    <s v="USD"/>
    <n v="1394600400"/>
    <x v="794"/>
    <b v="0"/>
    <b v="1"/>
    <s v="music/electric music"/>
    <x v="1"/>
    <x v="5"/>
  </r>
  <r>
    <x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138"/>
    <b v="0"/>
    <b v="0"/>
    <s v="music/indie rock"/>
    <x v="1"/>
    <x v="7"/>
  </r>
  <r>
    <x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5"/>
    <b v="0"/>
    <b v="0"/>
    <s v="film &amp; video/documentary"/>
    <x v="4"/>
    <x v="4"/>
  </r>
  <r>
    <x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6"/>
    <b v="0"/>
    <b v="0"/>
    <s v="publishing/translations"/>
    <x v="5"/>
    <x v="18"/>
  </r>
  <r>
    <x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797"/>
    <b v="0"/>
    <b v="1"/>
    <s v="film &amp; video/documentary"/>
    <x v="4"/>
    <x v="4"/>
  </r>
  <r>
    <x v="894"/>
    <s v="Barrett Inc"/>
    <s v="Organic cohesive neural-net"/>
    <n v="1700"/>
    <n v="3208"/>
    <n v="188.70588235294116"/>
    <x v="1"/>
    <n v="56"/>
    <n v="57.285714285714285"/>
    <x v="4"/>
    <s v="GBP"/>
    <n v="1373518800"/>
    <x v="798"/>
    <b v="0"/>
    <b v="1"/>
    <s v="film &amp; video/television"/>
    <x v="4"/>
    <x v="19"/>
  </r>
  <r>
    <x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799"/>
    <b v="0"/>
    <b v="0"/>
    <s v="theater/plays"/>
    <x v="3"/>
    <x v="3"/>
  </r>
  <r>
    <x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0"/>
    <b v="0"/>
    <b v="1"/>
    <s v="food/food trucks"/>
    <x v="0"/>
    <x v="0"/>
  </r>
  <r>
    <x v="897"/>
    <s v="Berry-Cannon"/>
    <s v="Organized discrete encoding"/>
    <n v="8800"/>
    <n v="2437"/>
    <n v="27.693181818181817"/>
    <x v="0"/>
    <n v="27"/>
    <n v="90.259259259259252"/>
    <x v="1"/>
    <s v="USD"/>
    <n v="1556427600"/>
    <x v="368"/>
    <b v="0"/>
    <b v="0"/>
    <s v="theater/plays"/>
    <x v="3"/>
    <x v="3"/>
  </r>
  <r>
    <x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1"/>
    <b v="0"/>
    <b v="0"/>
    <s v="film &amp; video/documentary"/>
    <x v="4"/>
    <x v="4"/>
  </r>
  <r>
    <x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2"/>
    <b v="0"/>
    <b v="0"/>
    <s v="music/jazz"/>
    <x v="1"/>
    <x v="17"/>
  </r>
  <r>
    <x v="900"/>
    <s v="Powers, Smith and Deleon"/>
    <s v="Enhanced uniform service-desk"/>
    <n v="100"/>
    <n v="2"/>
    <n v="2"/>
    <x v="0"/>
    <n v="1"/>
    <n v="2"/>
    <x v="1"/>
    <s v="USD"/>
    <n v="1411102800"/>
    <x v="803"/>
    <b v="0"/>
    <b v="1"/>
    <s v="technology/web"/>
    <x v="2"/>
    <x v="2"/>
  </r>
  <r>
    <x v="901"/>
    <s v="Hogan Group"/>
    <s v="Versatile bottom-line definition"/>
    <n v="5600"/>
    <n v="8746"/>
    <n v="156.17857142857144"/>
    <x v="1"/>
    <n v="159"/>
    <n v="55.0062893081761"/>
    <x v="1"/>
    <s v="USD"/>
    <n v="1531803600"/>
    <x v="482"/>
    <b v="0"/>
    <b v="1"/>
    <s v="music/rock"/>
    <x v="1"/>
    <x v="1"/>
  </r>
  <r>
    <x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496"/>
    <b v="0"/>
    <b v="0"/>
    <s v="technology/web"/>
    <x v="2"/>
    <x v="2"/>
  </r>
  <r>
    <x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804"/>
    <b v="0"/>
    <b v="1"/>
    <s v="publishing/nonfiction"/>
    <x v="5"/>
    <x v="9"/>
  </r>
  <r>
    <x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805"/>
    <b v="0"/>
    <b v="0"/>
    <s v="publishing/radio &amp; podcasts"/>
    <x v="5"/>
    <x v="15"/>
  </r>
  <r>
    <x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806"/>
    <b v="0"/>
    <b v="0"/>
    <s v="theater/plays"/>
    <x v="3"/>
    <x v="3"/>
  </r>
  <r>
    <x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7"/>
    <b v="1"/>
    <b v="1"/>
    <s v="film &amp; video/documentary"/>
    <x v="4"/>
    <x v="4"/>
  </r>
  <r>
    <x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8"/>
    <b v="0"/>
    <b v="0"/>
    <s v="theater/plays"/>
    <x v="3"/>
    <x v="3"/>
  </r>
  <r>
    <x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104"/>
    <b v="0"/>
    <b v="0"/>
    <s v="games/video games"/>
    <x v="6"/>
    <x v="11"/>
  </r>
  <r>
    <x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809"/>
    <b v="0"/>
    <b v="1"/>
    <s v="theater/plays"/>
    <x v="3"/>
    <x v="3"/>
  </r>
  <r>
    <x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b v="0"/>
    <b v="0"/>
    <s v="theater/plays"/>
    <x v="3"/>
    <x v="3"/>
  </r>
  <r>
    <x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b v="1"/>
    <b v="0"/>
    <s v="technology/web"/>
    <x v="2"/>
    <x v="2"/>
  </r>
  <r>
    <x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b v="1"/>
    <b v="0"/>
    <s v="film &amp; video/drama"/>
    <x v="4"/>
    <x v="6"/>
  </r>
  <r>
    <x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b v="0"/>
    <b v="0"/>
    <s v="film &amp; video/drama"/>
    <x v="4"/>
    <x v="6"/>
  </r>
  <r>
    <x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b v="0"/>
    <b v="0"/>
    <s v="theater/plays"/>
    <x v="3"/>
    <x v="3"/>
  </r>
  <r>
    <x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15"/>
    <b v="0"/>
    <b v="0"/>
    <s v="film &amp; video/television"/>
    <x v="4"/>
    <x v="19"/>
  </r>
  <r>
    <x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414"/>
    <b v="0"/>
    <b v="0"/>
    <s v="photography/photography books"/>
    <x v="7"/>
    <x v="14"/>
  </r>
  <r>
    <x v="917"/>
    <s v="Cooper Inc"/>
    <s v="Polarized discrete product"/>
    <n v="3600"/>
    <n v="2097"/>
    <n v="58.25"/>
    <x v="2"/>
    <n v="27"/>
    <n v="77.666666666666671"/>
    <x v="4"/>
    <s v="GBP"/>
    <n v="1309237200"/>
    <x v="816"/>
    <b v="0"/>
    <b v="1"/>
    <s v="film &amp; video/shorts"/>
    <x v="4"/>
    <x v="12"/>
  </r>
  <r>
    <x v="918"/>
    <s v="Jones-Gonzalez"/>
    <s v="Seamless dynamic website"/>
    <n v="3800"/>
    <n v="9021"/>
    <n v="237.39473684210526"/>
    <x v="1"/>
    <n v="156"/>
    <n v="57.82692307692308"/>
    <x v="5"/>
    <s v="CHF"/>
    <n v="1343365200"/>
    <x v="82"/>
    <b v="0"/>
    <b v="0"/>
    <s v="publishing/radio &amp; podcasts"/>
    <x v="5"/>
    <x v="15"/>
  </r>
  <r>
    <x v="919"/>
    <s v="Fox Ltd"/>
    <s v="Extended multimedia firmware"/>
    <n v="35600"/>
    <n v="20915"/>
    <n v="58.75"/>
    <x v="0"/>
    <n v="225"/>
    <n v="92.955555555555549"/>
    <x v="2"/>
    <s v="AUD"/>
    <n v="1507957200"/>
    <x v="817"/>
    <b v="0"/>
    <b v="1"/>
    <s v="theater/plays"/>
    <x v="3"/>
    <x v="3"/>
  </r>
  <r>
    <x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b v="1"/>
    <b v="0"/>
    <s v="film &amp; video/animation"/>
    <x v="4"/>
    <x v="10"/>
  </r>
  <r>
    <x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b v="0"/>
    <b v="0"/>
    <s v="technology/web"/>
    <x v="2"/>
    <x v="2"/>
  </r>
  <r>
    <x v="922"/>
    <s v="Soto-Anthony"/>
    <s v="Ameliorated logistical capability"/>
    <n v="51400"/>
    <n v="90440"/>
    <n v="175.95330739299609"/>
    <x v="1"/>
    <n v="2261"/>
    <n v="40"/>
    <x v="1"/>
    <s v="USD"/>
    <n v="1544335200"/>
    <x v="320"/>
    <b v="0"/>
    <b v="1"/>
    <s v="music/world music"/>
    <x v="1"/>
    <x v="21"/>
  </r>
  <r>
    <x v="923"/>
    <s v="Wise and Sons"/>
    <s v="Sharable discrete definition"/>
    <n v="1700"/>
    <n v="4044"/>
    <n v="237.88235294117646"/>
    <x v="1"/>
    <n v="40"/>
    <n v="101.1"/>
    <x v="1"/>
    <s v="USD"/>
    <n v="1279083600"/>
    <x v="820"/>
    <b v="0"/>
    <b v="0"/>
    <s v="theater/plays"/>
    <x v="3"/>
    <x v="3"/>
  </r>
  <r>
    <x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1"/>
    <b v="0"/>
    <b v="0"/>
    <s v="theater/plays"/>
    <x v="3"/>
    <x v="3"/>
  </r>
  <r>
    <x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2"/>
    <b v="0"/>
    <b v="0"/>
    <s v="theater/plays"/>
    <x v="3"/>
    <x v="3"/>
  </r>
  <r>
    <x v="926"/>
    <s v="Brown-Oliver"/>
    <s v="Synchronized cohesive encoding"/>
    <n v="8700"/>
    <n v="1577"/>
    <n v="18.126436781609197"/>
    <x v="0"/>
    <n v="15"/>
    <n v="105.13333333333334"/>
    <x v="1"/>
    <s v="USD"/>
    <n v="1463029200"/>
    <x v="823"/>
    <b v="0"/>
    <b v="0"/>
    <s v="food/food trucks"/>
    <x v="0"/>
    <x v="0"/>
  </r>
  <r>
    <x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4"/>
    <b v="0"/>
    <b v="0"/>
    <s v="theater/plays"/>
    <x v="3"/>
    <x v="3"/>
  </r>
  <r>
    <x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497"/>
    <b v="0"/>
    <b v="0"/>
    <s v="technology/web"/>
    <x v="2"/>
    <x v="2"/>
  </r>
  <r>
    <x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5"/>
    <b v="0"/>
    <b v="0"/>
    <s v="theater/plays"/>
    <x v="3"/>
    <x v="3"/>
  </r>
  <r>
    <x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6"/>
    <b v="0"/>
    <b v="1"/>
    <s v="theater/plays"/>
    <x v="3"/>
    <x v="3"/>
  </r>
  <r>
    <x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7"/>
    <b v="0"/>
    <b v="1"/>
    <s v="theater/plays"/>
    <x v="3"/>
    <x v="3"/>
  </r>
  <r>
    <x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8"/>
    <b v="0"/>
    <b v="0"/>
    <s v="music/rock"/>
    <x v="1"/>
    <x v="1"/>
  </r>
  <r>
    <x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9"/>
    <b v="0"/>
    <b v="0"/>
    <s v="theater/plays"/>
    <x v="3"/>
    <x v="3"/>
  </r>
  <r>
    <x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30"/>
    <b v="0"/>
    <b v="0"/>
    <s v="theater/plays"/>
    <x v="3"/>
    <x v="3"/>
  </r>
  <r>
    <x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94"/>
    <b v="0"/>
    <b v="0"/>
    <s v="theater/plays"/>
    <x v="3"/>
    <x v="3"/>
  </r>
  <r>
    <x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b v="1"/>
    <b v="0"/>
    <s v="theater/plays"/>
    <x v="3"/>
    <x v="3"/>
  </r>
  <r>
    <x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b v="0"/>
    <b v="0"/>
    <s v="film &amp; video/documentary"/>
    <x v="4"/>
    <x v="4"/>
  </r>
  <r>
    <x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b v="0"/>
    <b v="1"/>
    <s v="publishing/fiction"/>
    <x v="5"/>
    <x v="13"/>
  </r>
  <r>
    <x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b v="0"/>
    <b v="1"/>
    <s v="games/video games"/>
    <x v="6"/>
    <x v="11"/>
  </r>
  <r>
    <x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b v="0"/>
    <b v="0"/>
    <s v="technology/web"/>
    <x v="2"/>
    <x v="2"/>
  </r>
  <r>
    <x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b v="1"/>
    <b v="0"/>
    <s v="theater/plays"/>
    <x v="3"/>
    <x v="3"/>
  </r>
  <r>
    <x v="942"/>
    <s v="Allen Inc"/>
    <s v="Horizontal optimizing model"/>
    <n v="9600"/>
    <n v="6205"/>
    <n v="64.635416666666671"/>
    <x v="0"/>
    <n v="67"/>
    <n v="92.611940298507463"/>
    <x v="2"/>
    <s v="AUD"/>
    <n v="1295935200"/>
    <x v="611"/>
    <b v="0"/>
    <b v="0"/>
    <s v="theater/plays"/>
    <x v="3"/>
    <x v="3"/>
  </r>
  <r>
    <x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837"/>
    <b v="0"/>
    <b v="0"/>
    <s v="food/food trucks"/>
    <x v="0"/>
    <x v="0"/>
  </r>
  <r>
    <x v="944"/>
    <s v="Walter Inc"/>
    <s v="Streamlined 5thgeneration intranet"/>
    <n v="10000"/>
    <n v="8142"/>
    <n v="81.42"/>
    <x v="0"/>
    <n v="263"/>
    <n v="30.958174904942965"/>
    <x v="2"/>
    <s v="AUD"/>
    <n v="1486706400"/>
    <x v="334"/>
    <b v="0"/>
    <b v="0"/>
    <s v="photography/photography books"/>
    <x v="7"/>
    <x v="14"/>
  </r>
  <r>
    <x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b v="1"/>
    <b v="0"/>
    <s v="photography/photography books"/>
    <x v="7"/>
    <x v="14"/>
  </r>
  <r>
    <x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b v="0"/>
    <b v="0"/>
    <s v="theater/plays"/>
    <x v="3"/>
    <x v="3"/>
  </r>
  <r>
    <x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216"/>
    <b v="0"/>
    <b v="0"/>
    <s v="theater/plays"/>
    <x v="3"/>
    <x v="3"/>
  </r>
  <r>
    <x v="948"/>
    <s v="Smith-Hill"/>
    <s v="Integrated holistic paradigm"/>
    <n v="9400"/>
    <n v="5918"/>
    <n v="62.957446808510639"/>
    <x v="3"/>
    <n v="160"/>
    <n v="36.987499999999997"/>
    <x v="1"/>
    <s v="USD"/>
    <n v="1418364000"/>
    <x v="840"/>
    <b v="1"/>
    <b v="1"/>
    <s v="film &amp; video/documentary"/>
    <x v="4"/>
    <x v="4"/>
  </r>
  <r>
    <x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133"/>
    <b v="0"/>
    <b v="0"/>
    <s v="technology/web"/>
    <x v="2"/>
    <x v="2"/>
  </r>
  <r>
    <x v="950"/>
    <s v="Williams, Orozco and Gomez"/>
    <s v="Persistent content-based methodology"/>
    <n v="100"/>
    <n v="5"/>
    <n v="5"/>
    <x v="0"/>
    <n v="1"/>
    <n v="5"/>
    <x v="1"/>
    <s v="USD"/>
    <n v="1555390800"/>
    <x v="354"/>
    <b v="0"/>
    <b v="1"/>
    <s v="theater/plays"/>
    <x v="3"/>
    <x v="3"/>
  </r>
  <r>
    <x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721"/>
    <b v="0"/>
    <b v="1"/>
    <s v="music/rock"/>
    <x v="1"/>
    <x v="1"/>
  </r>
  <r>
    <x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1"/>
    <b v="0"/>
    <b v="0"/>
    <s v="film &amp; video/documentary"/>
    <x v="4"/>
    <x v="4"/>
  </r>
  <r>
    <x v="953"/>
    <s v="Boyle Ltd"/>
    <s v="Streamlined fault-tolerant conglomeration"/>
    <n v="3300"/>
    <n v="1980"/>
    <n v="60"/>
    <x v="0"/>
    <n v="21"/>
    <n v="94.285714285714292"/>
    <x v="1"/>
    <s v="USD"/>
    <n v="1450591200"/>
    <x v="842"/>
    <b v="0"/>
    <b v="1"/>
    <s v="film &amp; video/science fiction"/>
    <x v="4"/>
    <x v="22"/>
  </r>
  <r>
    <x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843"/>
    <b v="0"/>
    <b v="0"/>
    <s v="technology/web"/>
    <x v="2"/>
    <x v="2"/>
  </r>
  <r>
    <x v="955"/>
    <s v="Moss-Obrien"/>
    <s v="Function-based next generation emulation"/>
    <n v="700"/>
    <n v="7763"/>
    <n v="1109"/>
    <x v="1"/>
    <n v="80"/>
    <n v="97.037499999999994"/>
    <x v="1"/>
    <s v="USD"/>
    <n v="1353823200"/>
    <x v="844"/>
    <b v="0"/>
    <b v="0"/>
    <s v="theater/plays"/>
    <x v="3"/>
    <x v="3"/>
  </r>
  <r>
    <x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5"/>
    <b v="0"/>
    <b v="0"/>
    <s v="film &amp; video/science fiction"/>
    <x v="4"/>
    <x v="22"/>
  </r>
  <r>
    <x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6"/>
    <b v="0"/>
    <b v="0"/>
    <s v="theater/plays"/>
    <x v="3"/>
    <x v="3"/>
  </r>
  <r>
    <x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847"/>
    <b v="0"/>
    <b v="0"/>
    <s v="film &amp; video/animation"/>
    <x v="4"/>
    <x v="10"/>
  </r>
  <r>
    <x v="959"/>
    <s v="Black-Graham"/>
    <s v="Operative hybrid utilization"/>
    <n v="145000"/>
    <n v="6631"/>
    <n v="4.5731034482758623"/>
    <x v="0"/>
    <n v="130"/>
    <n v="51.007692307692309"/>
    <x v="1"/>
    <s v="USD"/>
    <n v="1277701200"/>
    <x v="688"/>
    <b v="0"/>
    <b v="0"/>
    <s v="publishing/translations"/>
    <x v="5"/>
    <x v="18"/>
  </r>
  <r>
    <x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48"/>
    <b v="0"/>
    <b v="0"/>
    <s v="technology/web"/>
    <x v="2"/>
    <x v="2"/>
  </r>
  <r>
    <x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248"/>
    <b v="0"/>
    <b v="0"/>
    <s v="publishing/translations"/>
    <x v="5"/>
    <x v="18"/>
  </r>
  <r>
    <x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49"/>
    <b v="0"/>
    <b v="0"/>
    <s v="food/food trucks"/>
    <x v="0"/>
    <x v="0"/>
  </r>
  <r>
    <x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0"/>
    <b v="0"/>
    <b v="1"/>
    <s v="photography/photography books"/>
    <x v="7"/>
    <x v="14"/>
  </r>
  <r>
    <x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1"/>
    <b v="0"/>
    <b v="0"/>
    <s v="theater/plays"/>
    <x v="3"/>
    <x v="3"/>
  </r>
  <r>
    <x v="965"/>
    <s v="Nunez-King"/>
    <s v="Phased clear-thinking policy"/>
    <n v="2200"/>
    <n v="8501"/>
    <n v="386.40909090909093"/>
    <x v="1"/>
    <n v="207"/>
    <n v="41.067632850241544"/>
    <x v="4"/>
    <s v="GBP"/>
    <n v="1264399200"/>
    <x v="852"/>
    <b v="0"/>
    <b v="0"/>
    <s v="music/rock"/>
    <x v="1"/>
    <x v="1"/>
  </r>
  <r>
    <x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3"/>
    <b v="0"/>
    <b v="0"/>
    <s v="theater/plays"/>
    <x v="3"/>
    <x v="3"/>
  </r>
  <r>
    <x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4"/>
    <b v="0"/>
    <b v="0"/>
    <s v="music/world music"/>
    <x v="1"/>
    <x v="21"/>
  </r>
  <r>
    <x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854"/>
    <b v="0"/>
    <b v="0"/>
    <s v="food/food trucks"/>
    <x v="0"/>
    <x v="0"/>
  </r>
  <r>
    <x v="969"/>
    <s v="Lopez-King"/>
    <s v="Multi-lateral radical solution"/>
    <n v="7900"/>
    <n v="8550"/>
    <n v="108.22784810126582"/>
    <x v="1"/>
    <n v="93"/>
    <n v="91.935483870967744"/>
    <x v="1"/>
    <s v="USD"/>
    <n v="1576994400"/>
    <x v="855"/>
    <b v="0"/>
    <b v="0"/>
    <s v="theater/plays"/>
    <x v="3"/>
    <x v="3"/>
  </r>
  <r>
    <x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6"/>
    <b v="0"/>
    <b v="0"/>
    <s v="theater/plays"/>
    <x v="3"/>
    <x v="3"/>
  </r>
  <r>
    <x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7"/>
    <b v="0"/>
    <b v="0"/>
    <s v="film &amp; video/television"/>
    <x v="4"/>
    <x v="19"/>
  </r>
  <r>
    <x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8"/>
    <b v="0"/>
    <b v="1"/>
    <s v="technology/web"/>
    <x v="2"/>
    <x v="2"/>
  </r>
  <r>
    <x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59"/>
    <b v="0"/>
    <b v="1"/>
    <s v="theater/plays"/>
    <x v="3"/>
    <x v="3"/>
  </r>
  <r>
    <x v="974"/>
    <s v="Thomas, Clay and Mendoza"/>
    <s v="Multi-channeled reciprocal interface"/>
    <n v="800"/>
    <n v="2991"/>
    <n v="373.875"/>
    <x v="1"/>
    <n v="32"/>
    <n v="93.46875"/>
    <x v="1"/>
    <s v="USD"/>
    <n v="1368853200"/>
    <x v="860"/>
    <b v="0"/>
    <b v="0"/>
    <s v="music/indie rock"/>
    <x v="1"/>
    <x v="7"/>
  </r>
  <r>
    <x v="975"/>
    <s v="Ayala Group"/>
    <s v="Right-sized maximized migration"/>
    <n v="5400"/>
    <n v="8366"/>
    <n v="154.92592592592592"/>
    <x v="1"/>
    <n v="135"/>
    <n v="61.970370370370368"/>
    <x v="1"/>
    <s v="USD"/>
    <n v="1448776800"/>
    <x v="264"/>
    <b v="0"/>
    <b v="1"/>
    <s v="theater/plays"/>
    <x v="3"/>
    <x v="3"/>
  </r>
  <r>
    <x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65"/>
    <b v="0"/>
    <b v="1"/>
    <s v="theater/plays"/>
    <x v="3"/>
    <x v="3"/>
  </r>
  <r>
    <x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1"/>
    <b v="0"/>
    <b v="0"/>
    <s v="food/food trucks"/>
    <x v="0"/>
    <x v="0"/>
  </r>
  <r>
    <x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2"/>
    <b v="0"/>
    <b v="0"/>
    <s v="games/video games"/>
    <x v="6"/>
    <x v="11"/>
  </r>
  <r>
    <x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454"/>
    <b v="0"/>
    <b v="0"/>
    <s v="theater/plays"/>
    <x v="3"/>
    <x v="3"/>
  </r>
  <r>
    <x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3"/>
    <b v="1"/>
    <b v="0"/>
    <s v="publishing/nonfiction"/>
    <x v="5"/>
    <x v="9"/>
  </r>
  <r>
    <x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4"/>
    <b v="0"/>
    <b v="0"/>
    <s v="technology/web"/>
    <x v="2"/>
    <x v="2"/>
  </r>
  <r>
    <x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5"/>
    <b v="0"/>
    <b v="1"/>
    <s v="film &amp; video/documentary"/>
    <x v="4"/>
    <x v="4"/>
  </r>
  <r>
    <x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6"/>
    <b v="0"/>
    <b v="0"/>
    <s v="film &amp; video/documentary"/>
    <x v="4"/>
    <x v="4"/>
  </r>
  <r>
    <x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867"/>
    <b v="0"/>
    <b v="0"/>
    <s v="theater/plays"/>
    <x v="3"/>
    <x v="3"/>
  </r>
  <r>
    <x v="985"/>
    <s v="Logan-Curtis"/>
    <s v="Enhanced optimal ability"/>
    <n v="170600"/>
    <n v="114523"/>
    <n v="67.129542790152414"/>
    <x v="0"/>
    <n v="4405"/>
    <n v="25.998410896708286"/>
    <x v="1"/>
    <s v="USD"/>
    <n v="1386309600"/>
    <x v="868"/>
    <b v="0"/>
    <b v="1"/>
    <s v="music/rock"/>
    <x v="1"/>
    <x v="1"/>
  </r>
  <r>
    <x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96"/>
    <b v="0"/>
    <b v="0"/>
    <s v="music/rock"/>
    <x v="1"/>
    <x v="1"/>
  </r>
  <r>
    <x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b v="0"/>
    <b v="0"/>
    <s v="film &amp; video/documentary"/>
    <x v="4"/>
    <x v="4"/>
  </r>
  <r>
    <x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274"/>
    <b v="0"/>
    <b v="0"/>
    <s v="publishing/radio &amp; podcasts"/>
    <x v="5"/>
    <x v="15"/>
  </r>
  <r>
    <x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354"/>
    <b v="0"/>
    <b v="0"/>
    <s v="publishing/translations"/>
    <x v="5"/>
    <x v="18"/>
  </r>
  <r>
    <x v="990"/>
    <s v="Ortiz-Roberts"/>
    <s v="Devolved foreground customer loyalty"/>
    <n v="7800"/>
    <n v="6839"/>
    <n v="87.679487179487182"/>
    <x v="0"/>
    <n v="64"/>
    <n v="106.859375"/>
    <x v="1"/>
    <s v="USD"/>
    <n v="1456984800"/>
    <x v="870"/>
    <b v="0"/>
    <b v="1"/>
    <s v="film &amp; video/drama"/>
    <x v="4"/>
    <x v="6"/>
  </r>
  <r>
    <x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1"/>
    <b v="0"/>
    <b v="1"/>
    <s v="music/rock"/>
    <x v="1"/>
    <x v="1"/>
  </r>
  <r>
    <x v="992"/>
    <s v="Morrow Inc"/>
    <s v="Networked global migration"/>
    <n v="3100"/>
    <n v="13223"/>
    <n v="426.54838709677421"/>
    <x v="1"/>
    <n v="132"/>
    <n v="100.17424242424242"/>
    <x v="1"/>
    <s v="USD"/>
    <n v="1525669200"/>
    <x v="98"/>
    <b v="0"/>
    <b v="1"/>
    <s v="film &amp; video/drama"/>
    <x v="4"/>
    <x v="6"/>
  </r>
  <r>
    <x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b v="0"/>
    <b v="1"/>
    <s v="photography/photography books"/>
    <x v="7"/>
    <x v="14"/>
  </r>
  <r>
    <x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b v="0"/>
    <b v="1"/>
    <s v="publishing/translations"/>
    <x v="5"/>
    <x v="18"/>
  </r>
  <r>
    <x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526"/>
    <b v="0"/>
    <b v="1"/>
    <s v="food/food trucks"/>
    <x v="0"/>
    <x v="0"/>
  </r>
  <r>
    <x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4"/>
    <b v="0"/>
    <b v="0"/>
    <s v="theater/plays"/>
    <x v="3"/>
    <x v="3"/>
  </r>
  <r>
    <x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5"/>
    <b v="0"/>
    <b v="0"/>
    <s v="theater/plays"/>
    <x v="3"/>
    <x v="3"/>
  </r>
  <r>
    <x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6"/>
    <b v="0"/>
    <b v="1"/>
    <s v="music/indie rock"/>
    <x v="1"/>
    <x v="7"/>
  </r>
  <r>
    <x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6-12-06T08:40:51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5-08-03T02:02:33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4-10-26T06:38:18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20-10-10T13:47:14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20-02-09T12:45:57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3-08-05T22:28:05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8-09-19T21:57:27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6-08-03T17:21:42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1-06-22T18:53:37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4-10-14T00:30:38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1-08-13T20:56:1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1-08-09T18:53:37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20-11-20T10:12:46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7-06-19T09:11:29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3-02-24T13:16:36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21-01-05T10:12:46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5-01-22T02:33:11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11-28T03:03:5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9-09-29T17:21:42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20-04-10T18:22:59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5-07-09T13:47:14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2-08-07T08:40:51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9-04-28T12:15:19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20-04-25T01:31:55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5-06-03T19:54:54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2-04-24T04:05:06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9-09-09T07:08:56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6-09-30T22:28:05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1-01-10T10:12:46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9-09-11T08:10:13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20-06-16T03:34:28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7-01-25T09:42:08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9-02-15T01:01:17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5-10-25T20:56:1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8-03-30T07:08:56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20-03-18T07:39:34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2-02-06T13:16:36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20-11-29T15:49:47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1-09-05T08:10:13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4-02-09T20:25:32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1-05-04T18:22:59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3-08-28T09:42:08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2-05-30T22:28:05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5-07-21T19:54:54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20-04-03T14:48:31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7-11-16T13:16:36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1-06-11T13:16:36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5-04-07T15:19:09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6-06-24T21:26:49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20-12-26T05:06:23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4-08-03T11:44:41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3-03-06T18:22:59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1-08-01T14:48:31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5-06-08T22:28:05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9-03-26T19:54:54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9-08-16T19:24:15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6-01-02T07:08:56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8-09-18T21:26:49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6-09-23T18:53:37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8-07-01T05:37:01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3-06-15T20:56:1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2-02-16T18:22:59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6-05-24T05:37:01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8-05-07T02:02:33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9-07-29T10:12:46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12-19T13:47:14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6-03-30T02:02:33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12-07T17:21:42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8-09-17T20:56:1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12-07T07:39:34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1-11-04T15:19:09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20-12-26T05:06:23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6-07-25T12:45:57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7-11-29T19:54:54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7-03-22T12:45:57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9-08-04T13:16:36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6-02-27T10:12:46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1-08-24T02:02:33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9-04-27T11:44:41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9-07-02T20:56:1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8-10-04T05:06:23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8-12-25T23:29:22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20-02-09T12:45:57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7-08-16T14:17:52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3-07-04T06:07:4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2-08-08T09:11:29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6-05-03T19:24:15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2-02-02T11:14:03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6-04-24T14:48:31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1-02-24T07:39:34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7-02-17T21:26:49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7-08-31T21:57:27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1-05-04T18:22:59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3-09-21T21:57:27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20-05-05T06:38:18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20-11-11T05:37:01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2-02-06T13:16:36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6-08-06T18:53:37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6-07-19T09:42:08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5-12-08T18:53:37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2-09-26T09:42:08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6-02-14T04:35:45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9-06-01T05:06:23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1-09-15T13:16:36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8-05-27T12:15:19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4-03-22T16:51:04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20-10-03T10:12:46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9-05-20T23:29:22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3-04-07T10:12:46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12-22T11:14:03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9-10-14T00:30:38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3-08-26T08:40:51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5-08-21T11:14:03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8-09-25T00:30:38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20-04-27T02:33:11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8-12-30T01:31:55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6-09-08T11:14:03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2-08-17T13:47:14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5-01-09T20:25:32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5-06-14T01:01:17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6-04-07T06:07:4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5-10-01T07:39:34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5-12-08T18:53:37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6-11-17T23:29:22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20-07-23T22:28:05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9-10-06T20:56:1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7-09-09T02:02:33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1-03-24T21:57:27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1-07-22T09:42:08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6-02-14T04:35:45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2-10-01T13:16:36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4-11-18T18:22:59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9-02-05T20:25:32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2-07-23T01:01:17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2-06-25T11:14:03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4-02-10T20:56:1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5-05-30T17:52:2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1-08-25T02:33:11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3-09-01T11:44:41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6-04-23T14:17:52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9-03-11T13:16:36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6-06-05T11:44:41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3-04-11T12:15:19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1-05-29T06:38:18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20-07-13T17:21:42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5-08-25T13:16:36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2-10-18T21:57:27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7-06-15T07:08:56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8-08-08T00:30:38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4-01-23T12:45:57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20-01-01T17:21:42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5-07-11T14:48:31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8-02-25T15:49:47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3-09-22T22:28:05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7-05-30T23:29:22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1-02-16T03:34:28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20-11-19T09:42:08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12-19T09:42:08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6-11-30T05:37:01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20-05-01T04:35:45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20-05-30T19:24:15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6-09-18T16:20:26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20-01-23T04:05:06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8-12-15T18:22:59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8-10-15T10:43:24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8-09-07T15:49:47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1-11-09T17:52:2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4-05-24T00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20-04-02T14:17:52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3-06-10T18:22:59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8-08-15T04:05:06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5-03-21T06:38:18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5-07-15T16:51:04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4-04-26T10:12:46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6-09-25T19:54:54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7-09-17T06:07:4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7-09-10T02:33:11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1-10-24T09:42:08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8-10-06T06:07:4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4-02-17T00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1-02-02T20:56:1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8-10-28T17:21:42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20-07-19T20:25:32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1-08-04T16:20:26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20-05-21T14:48:31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9-06-04T06:38:18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5-05-18T11:44:41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4-02-22T02:33:11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5-11-17T08:10:13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7-02-26T01:31:55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4-05-08T16:20:26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20-03-31T13:16:36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5-06-12T00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9-04-22T09:11:29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6-09-19T16:51:04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9-08-17T19:54:54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7-09-20T07:39:34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8-07-11T10:43:24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1-07-17T07:08:56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6-06-28T23:29:22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1-02-12T01:31:55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5-07-24T21:26:49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2-08-25T17:52:2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8-01-19T21:26:49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2-02-28T00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9-11-12T15:19:09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1-01-14T12:15:19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9-09-30T17:52:2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8-12-10T15:49:47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7-05-08T12:15:19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8-04-01T08:10:13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4-08-25T22:58:43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1-02-22T10:12:46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1-09-27T20:25:32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1-07-07T02:02:33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20-03-03T00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2-10-14T19:54:54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20-05-24T16:20:26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2-11-05T06:38:18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3-07-25T16:51:04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2-06-06T01:31:55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3-05-19T07:08:56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5-09-16T00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7-03-24T13:47:14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5-10-22T19:24:15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5-04-12T17:52:2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1-03-24T21:57:27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6-05-07T21:26:49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7-09-23T09:11:29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8-07-23T16:51:04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20-12-28T06:07:4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4-06-21T14:17:52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7-07-23T02:02:33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2-05-15T14:48:31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8-09-03T13:47:14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8-02-19T12:45:57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20-07-20T20:56:1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5-04-06T14:48:31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9-01-16T10:12:46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6-08-22T02:33:11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1-06-18T16:51:04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5-04-02T12:45:57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8-05-23T10:12:46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9-03-16T15:49:47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5-08-17T09:11:29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5-03-18T05:06:23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4-07-14T01:31:55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8-01-06T14:48:31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12-21T01:01:17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12-25T03:03:5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1-01-07T08:40:51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3-11-09T23:29:22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4-10-05T19:24:15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2-03-06T03:34:28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8-02-24T15:19:09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2-01-06T22:58:43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7-02-23T00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4-02-18T00:30:38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7-12-28T10:12:46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3-11-26T07:39:34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3-09-07T14:48:31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1-07-11T04:05:06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2-03-17T09:11:29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11-16T06:38:18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4-01-29T15:49:47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7-02-08T16:51:04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5-11-24T11:44:41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3-10-08T07:08:56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3-10-18T12:15:19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20-03-09T03:03:5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1-10-18T06:38:18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12-29T20:25:32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20-08-23T13:47:14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8-09-26T01:01:17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8-11-18T04:35:45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20-05-01T04:35:45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3-03-19T00:30:38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1-06-01T08:10:13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3-11-20T04:35:45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9-09-19T12:15:19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8-12-04T12:45:57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3-02-23T12:45:57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7-12-02T21:26:49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7-05-30T23:29:22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3-03-31T06:38:18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7-10-16T20:56:1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7-11-29T19:54:54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6-04-14T09:42:08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3-02-06T04:05:06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6-07-25T12:45:57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4-05-14T19:24:15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2-09-08T00:30:38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3-02-25T13:47:14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1-08-27T03:34:28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9-11-21T20:56:1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4-10-16T01:31:55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20-03-07T02:02:33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12-31T15:49:47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7-03-09T06:07:4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7-04-23T04:35:45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8-09-05T14:48:31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6-02-29T11:14:03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9-09-29T17:21:42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7-01-03T22:58:43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7-09-15T05:06:23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7-04-24T05:06:23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8-07-21T15:49:47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3-05-22T08:40:51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2-03-05T03:03:5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2-08-30T20:25:32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1-03-04T11:44:41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2-01-14T02:33:11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4-10-07T20:25:32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3-01-21T21:26:49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20-04-02T14:17:52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5-06-02T19:24:15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20-12-11T21:57:27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8-05-30T13:47:14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5-01-25T04:05:06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1-07-18T07:39:34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2-04-04T18:22:59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2-02-23T21:57:27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1-10-22T08:40:51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5-03-08T00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6-06-20T19:24:15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9-07-21T06:07:4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12-23T17:21:42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20-09-21T04:05:06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9-12-26T14:17:52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7-12-23T07:39:34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8-12-16T18:53:37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2-11-10T09:11:29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4-02-28T05:37:01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20-01-02T17:52:2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9-01-25T14:48:31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20-12-20T02:02:33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1-10-30T12:45:57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20-12-03T17:52:2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2-09-24T08:40:51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8-08-21T07:08:56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2-11-03T05:37:01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6-08-24T03:34:28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4-07-05T21:26:49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12-19T09:42:08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9-03-12T13:47:14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6-06-27T22:58:43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8-10-24T15:19:09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6-02-21T08:10:13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8-03-02T18:22:59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8-08-18T05:37:01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6-05-25T06:07:4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6-08-27T05:06:23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6-11-05T17:21:42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20-07-24T22:58:43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4-08-15T17:52:2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8-03-04T19:24:15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12-15T02:33:11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6-09-17T15:49:47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9-08-26T00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2-07-23T01:01:17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11-30T04:05:06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8-11-06T21:57:27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2-01-20T05:37:01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2-11-18T13:16:36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9-04-14T05:06:23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8-01-26T00:30:38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11-18T22:28:05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5-10-25T20:56:1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1-09-18T14:48:31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4-02-12T21:57:27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20-05-08T08:10:13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6-03-16T19:24:15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6-01-13T12:45:57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8-08-30T11:44:41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20-02-01T08:40:51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6-12-03T07:08:56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5-06-23T05:37:01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20-11-26T14:17:52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9-07-10T00:30:38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2-09-30T12:45:57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4-06-01T04:05:06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6-07-12T06:07:4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8-11-11T00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20-03-07T02:02:33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8-03-10T22:28:05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20-05-17T12:45:57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1-05-19T01:31:55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3-05-13T04:05:06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11-27T17:52:2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1-10-08T01:31:55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4-09-03T03:03:5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12-24T12:15:19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11-23T00:30:38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8-07-22T16:20:26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4-07-13T01:01:17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2-10-30T03:34:28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9-10-27T07:08:56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4-05-01T12:45:57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9-05-20T23:29:22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12-25T16:51:04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4-08-12T16:20:26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20-11-17T08:40:51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3-01-14T17:52:2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1-04-27T14:48:31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8-11-24T07:39:34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9-08-05T13:47:14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4-01-12T07:08:56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20-11-10T05:06:23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7-07-06T17:52:2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8-04-24T19:54:54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6-04-14T09:42:08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8-06-03T15:49:47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12-21T10:43:24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20-01-08T20:56:1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1-03-07T13:16:36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12-22T06:07:4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12-11T09:42:08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9-12-12T07:08:56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3-04-01T07:08:56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2-11-18T13:16:36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8-07-13T11:44:41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8-08-02T21:57:27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1-03-16T17:52:2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2-08-13T11:44:41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9-05-04T15:19:09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6-07-22T11:14:03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4-02-04T18:53:37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5-09-28T06:07:4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2-01-03T21:26:49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5-02-16T14:17:52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20-11-23T11:44:41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9-07-21T06:07:4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5-05-02T03:34:28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4-11-17T17:52:2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7-12-15T03:34:28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5-12-11T20:25:32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20-05-08T08:10:13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6-09-05T09:42:08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4-03-05T08:10:13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7-11-12T11:14:03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8-07-14T12:15:19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3-04-18T15:49:47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8-09-24T00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1-09-01T06:07:4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2-06-13T05:06:23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1-11-07T16:51:04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3-11-19T04:05:06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9-01-12T08:10:13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4-03-18T14:48:31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20-04-08T17:21:42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9-11-28T00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8-08-24T08:40:51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1-05-18T01:01:17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8-01-11T17:21:42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4-11-02T10:12:46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2-09-04T22:58:43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9-02-19T03:03:5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7-10-14T19:54:54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1-03-20T19:54:54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6-01-07T09:42:08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1-06-23T19:24:15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5-04-28T01:31:55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4-02-07T20:25:32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12-12T06:07:4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9-03-06T10:43:24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9-02-14T00:30:38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4-05-10T17:21:42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6-11-21T01:01:17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20-05-17T12:45:57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6-05-06T20:56:1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7-12-19T05:37:01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3-03-27T04:35:45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20-05-21T14:48:31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9-07-09T00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5-12-01T15:19:09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4-06-02T04:35:45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9-08-29T01:31:55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2-06-10T03:34:28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6-03-06T14:17:52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8-08-04T22:58:43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1-01-26T17:21:42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5-10-26T21:26:49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3-01-28T00:30:38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21-01-10T12:45:57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5-09-04T18:22:59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20-08-09T06:38:18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9-04-02T23:29:22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8-05-26T11:44:41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7-02-12T18:53:37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1-07-03T00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20-12-16T00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4-06-30T18:53:37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1-05-23T03:34:28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20-07-31T02:02:33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3-02-14T08:10:13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5-05-25T15:19:09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8-06-10T19:24:15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7-12-20T06:07:4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12-19T00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7-03-14T08:40:51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4-05-01T12:45:57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4-02-12T21:57:27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3-07-22T15:19:09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6-07-09T04:35:45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6-05-05T20:25:32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4-03-21T16:20:26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8-12-17T19:24:15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4-04-30T12:15:19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9-09-01T03:03:5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3-04-09T11:14:03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9-07-05T22:28:05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20-08-23T13:47:14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5-06-17T02:33:11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1-07-24T10:43:24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4-11-17T17:52:2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2-11-15T11:44:41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1-07-26T11:44:41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8-05-13T05:06:23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9-03-06T10:43:24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6-01-07T09:42:08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20-05-09T08:40:51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7-08-26T19:24:15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3-06-10T18:22:59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1-01-15T12:45:57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1-03-18T18:53:37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1-10-11T03:03:5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7-01-24T09:11:29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7-03-06T05:37:01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12-15T07:39:34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5-05-18T11:44:41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1-07-27T12:15:19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12-14T07:08:56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9-02-03T19:24:15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4-08-03T11:44:41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9-08-31T02:33:11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9-06-21T15:19:09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1-08-01T14:48:31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9-10-05T20:25:32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4-09-13T08:10:13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20-07-25T23:29:22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9-06-07T08:10:13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6-06-23T20:56:1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7-02-13T19:24:15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4-09-01T02:02:33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7-01-13T03:34:28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1-02-06T02:02:33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9-10-03T19:24:15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6-01-22T17:21:42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7-04-08T21:26:49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4-05-09T16:51:04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3-02-12T07:08:56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6-01-14T13:16:36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7-11-27T18:53:37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11-17T21:57:27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7-12-25T08:40:51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5-04-12T17:52:2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2-08-02T06:07:4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6-09-24T19:24:15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7-04-01T17:52:2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7-08-06T09:11:29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2-11-18T13:16:36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2-09-08T00:30:38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20-03-30T12:45:57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9-12-18T10:12:46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6-03-08T15:19:09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2-10-26T01:31:55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7-03-12T07:39:34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5-06-23T05:37:01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1-07-11T04:05:06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12-08T08:10:13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5-12-10T19:54:54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6-07-24T12:15:19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6-10-04T00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5-04-13T18:22:59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21-01-08T11:44:41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5-05-03T04:05:06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8-11-25T08:10:13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2-02-20T20:25:32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2-10-25T01:01:17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2-07-07T17:21:42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5-02-12T13:16:36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2-03-30T15:49:47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6-06-02T10:12:46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3-01-30T01:31:55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3-04-03T08:10:13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1-02-03T21:26:49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1-10-20T07:39:34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20-03-28T11:44:41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1-03-04T11:44:41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6-06-30T00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12-16T22:58:43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1-06-04T09:42:08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5-05-19T12:15:19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5-03-18T05:06:23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7-06-26T12:45:57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1-02-13T02:02:33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7-03-06T05:37:01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20-12-27T05:37:01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1-05-25T04:35:45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6-02-06T00:30:38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4-07-16T02:33:11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5-05-27T16:20:26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6-06-03T10:43:24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20-06-01T20:25:32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12-28T18:22:59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6-11-03T16:20:26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7-03-12T07:39:34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5-03-03T21:57:27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20-03-26T11:44:41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20-02-18T17:21:42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3-11-29T09:11:29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4-07-11T00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1-09-28T20:56:1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8-09-09T16:51:04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8-01-30T02:33:11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7-05-04T10:12:46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4-08-26T23:29:22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5-05-25T15:19:09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4-04-25T09:42:08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2-03-23T12:15:19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7-07-08T18:53:37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7-09-16T05:37:01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9-05-22T00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6-07-09T04:35:45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6-01-16T14:17:52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1-03-05T15:49:47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1-08-20T00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1-05-21T02:33:11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1-08-20T00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7-07-04T16:51:04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20-05-29T18:53:37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20-04-15T20:56:1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5-11-04T01:31:55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6-11-01T15:19:09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8-04-10T12:45:57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4-02-11T21:26:49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3-01-24T22:58:43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7-11-21T15:49:47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1-06-19T17:21:42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9-08-09T15:49:47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7-01-13T03:34:28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8-03-22T03:03:5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20-01-10T21:57:27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8-03-21T02:33:11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20-01-19T02:02:33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9-10-31T09:11:29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4-02-23T03:03:5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9-05-13T19:54:54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8-07-28T19:24:15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1-09-13T12:15:19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5-07-16T17:21:42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5-02-15T14:48:31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7-09-15T05:06:23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7-04-04T19:24:15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6-08-18T00:30:38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8-03-17T00:30:38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9-01-10T07:08:56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9-01-20T12:15:19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6-09-11T12:45:57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12-13T10:43:24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6-08-19T01:01:17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3-03-22T02:02:33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9-12-28T15:19:09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1-09-12T11:44:41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3-01-22T21:57:27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2-06-10T03:34:28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4-08-10T15:19:09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5-09-01T16:51:04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3-07-10T09:11:29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8-07-09T09:42:08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7-03-02T03:34:28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1-06-15T15:19:09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9-04-10T03:03:5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7-05-01T08:40:51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2-08-24T17:21:42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20-10-08T12:45:57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3-09-02T12:15:19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7-08-26T19:24:15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20-02-06T11:14:03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20-11-13T06:38:18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21-01-07T11:14:03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2-11-17T12:45:57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4-11-26T22:28:05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9-10-01T18:22:59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1-05-30T07:08:56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6-09-05T09:42:08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9-04-17T06:38:18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8-03-17T00:30:38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20-02-11T13:47:14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4-10-17T02:02:33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2-10-24T00:30:38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3-09-17T19:54:54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20-08-15T09:42:08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8-11-09T23:29:22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9-01-11T07:39:34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6-11-21T01:01:17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6-04-07T06:07:4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9-04-12T04:05:06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2-10-29T03:03:5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20-07-14T17:52:2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12-17T22:28:05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2-02-17T18:53:37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4-06-30T18:53:37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3-04-02T07:39:34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7-07-15T22:28:05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4-11-21T19:54:54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20-01-30T07:39:34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20-01-29T07:08:56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8-06-04T16:20:26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3-03-21T01:31:55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9-08-02T12:15:19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7-01-18T06:07:4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7-08-15T13:47:14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7-08-31T21:57:27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5-08-02T01:31:55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1-06-23T19:24:15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4-07-12T00:30:38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2-08-01T05:37:01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4-06-16T11:44:41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3-05-05T00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9-03-16T15:49:47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9-04-20T08:10:13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8-12-10T15:49:47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7-03-17T10:12:46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5-10-07T10:43:24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5-11-01T00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1-09-13T12:15:19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20-04-04T15:19:09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7-06-01T00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4-01-07T04:35:45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6-05-16T01:31:55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8-07-28T19:24:15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8-04-16T15:49:47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5-07-18T18:22:59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8-02-10T08:10:13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7-03-31T17:21:42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6-02-10T02:33:11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7-11-22T16:20:26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5-11-22T10:43:24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3-05-26T10:43:24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8-02-07T06:38:18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1-04-03T02:33:11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1-01-08T09:11:29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6-10-17T06:38:18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9-08-24T23:29:22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1-05-06T19:24:15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2-09-02T21:57:27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1-07-26T11:44:41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1-02-01T20:25:32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5-10-03T08:40:51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1-06-06T10:43:24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7-03-26T14:48:31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1-07-05T01:01:17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1-04-17T09:42:08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3-11-19T04:05:06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9-01-16T10:12:46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6-01-11T11:44:41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2-04-01T16:51:04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5-10-16T15:19:09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9-03-16T15:49:47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20-09-19T03:03:5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8-07-31T20:56:1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3-11-07T22:28:05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3-05-08T01:31:55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2-04-06T19:24:15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8-05-13T05:06:23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9-10-03T19:24:15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6-11-10T19:54:54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4-12-03T01:31:55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4-08-15T17:52:2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5-03-31T11:44:41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20-03-10T03:34:28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20-02-29T22:58:43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8-04-25T20:25:32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7-06-29T14:17:52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5-10-30T23:29:22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20-08-10T07:08:56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2-09-11T02:02:33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2-07-06T16:51:04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6-08-11T21:26:49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7-08-07T09:42:08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1-11-04T15:19:09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2-02-12T16:20:26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4-12-01T00:30:38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7-03-11T07:08:56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20-06-18T04:35:45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9-04-13T04:35:45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2-04-16T00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3-10-09T07:39:34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5-06-14T01:01:17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12-29T04:05:06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7-12-27T09:42:08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4-06-27T17:21:42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4-06-02T04:35:45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9-01-11T07:39:34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7-11-03T05:37:01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5-07-27T22:58:43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20-02-07T11:44:41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3-05-24T09:42:08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7-01-26T10:12:46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6-06-03T10:43:24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1-02-14T06:07:4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20-07-24T22:58:43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20-03-18T07:39:34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9-01-30T17:21:42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12-21T01:01:17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3-02-20T11:14:03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20-12-20T02:02:33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7-05-29T22:58:43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3-07-12T10:12:46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8-12-15T18:22:59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7-01-02T22:28:05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9-05-01T13:47:14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3-08-03T21:26:49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7-05-24T20:25:32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9-01-02T03:03:5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5-01-21T02:02:33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20-06-19T05:06:23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20-02-19T17:52:2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3-11-07T22:28:05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9-08-23T22:58:43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8-03-14T23:29:22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5-02-23T17:52:2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5-09-18T01:01:17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1-06-01T08:10:13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8-08-11T02:02:33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11-25T01:31:55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2-03-31T16:20:26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9-10-05T20:25:32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6-06-11T14:48:31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9-03-12T13:47:14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3-03-24T03:03:5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6-11-15T22:28:05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2-01-11T01:01:17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4-06-02T04:35:45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6-02-20T07:39:34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12-25T02:02:33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2-04-05T18:53:37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9-10-20T03:34:28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5-04-10T16:51:04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5-06-29T08:40:51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7-02-28T02:33:11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9-06-29T19:24:15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9-09-14T09:42:08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12-17T03:34:28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9-07-02T20:56:1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9-09-08T06:38:18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9-01-18T11:14:03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1-05-01T16:51:04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3-01-04T12:45:57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2-10-25T01:01:17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3-04-29T21:26:49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2-06-13T05:06:23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2-05-12T13:16:36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21-01-06T10:43:24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2-06-06T01:31:55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3-04-05T09:11:29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3-01-20T20:56:1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9-05-08T17:21:42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4-02-18T00:30:38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20-03-17T07:08:56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1-02-04T21:57:27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2-06-23T10:12:46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6-06-27T22:58:43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7-08-21T16:51:04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5-09-06T19:24:15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2-03-25T13:16:36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9-10-29T08:10:13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4-09-28T15:49:47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1-05-16T00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6-09-07T10:43:24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8-11-26T08:40:51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9-09-21T13:16:36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12-21T10:43:24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1-04-10T06:07:4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11-29T03:34:28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20-07-20T20:56:1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7-07-24T02:33:11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1-03-03T14:48:31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8-03-04T19:24:15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20-08-11T07:39:34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6-07-26T13:16:36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6-01-10T11:14:03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1-05-10T21:26:49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5-04-15T19:24:15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1-05-25T04:35:45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1-07-26T11:44:41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6-08-22T02:33:11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8-05-03T00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5-02-25T18:53:37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20-07-13T17:21:42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12-07T22:58:43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1-05-11T21:57:27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6-06-06T12:15:19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4-07-15T02:02:33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9-02-21T04:05:06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2-06-04T00:30:38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20-05-17T12:45:57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21-01-13T14:17:52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4-09-30T16:51:04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5-09-02T17:21:42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9-09-01T03:03:5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7-03-06T05:37:01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3-04-14T13:47:14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3-09-05T13:47:14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4-08-28T00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8-06-22T01:01:17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2-03-20T10:43:24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3-04-07T10:12:46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9-07-13T02:02:33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6-01-08T10:12:46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20-10-01T09:11:29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3-08-16T03:34:28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20-06-12T01:31:55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4-07-21T05:06:23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8-09-12T18:22:59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5-12-11T20:25:32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2-06-09T03:03:5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3-07-04T06:07:4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8-11-22T06:38:18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20-03-15T06:07:4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3-01-18T19:54:54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20-01-02T17:52:2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1-05-26T05:06:23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20-12-02T17:21:42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8-10-10T08:10:13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7-05-11T13:47:14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3-07-07T07:39:34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12-15T07:39:34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8-05-20T08:40:51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6-02-18T06:38:18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5-06-10T23:29:22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5-02-20T16:20:26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4-03-23T17:21:42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7-02-20T22:58:43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6-07-19T09:42:08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20-08-13T08:40:51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6-11-26T03:34:28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9-07-30T10:43:24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2-04-09T20:56:1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3-11-22T05:37:01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12-29T18:53:37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12-13T10:43:24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5-10-12T13:16:36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8-03-02T18:22:59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3-03-14T22:28:05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2-05-05T09:42:08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5-09-16T00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5-12-06T17:52:2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6-04-23T14:17:52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20-05-08T08:10:13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7-12-27T09:42:08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7-08-20T16:20:26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7-01-17T05:37:01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3-09-13T17:52:2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3-10-26T16:20:26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6-12-17T14:17:52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3-01-11T16:20:26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1-05-24T04:05:06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1-06-06T10:43:24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7-03-10T06:38:18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2-01-06T22:58:43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4-11-11T14:48:31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2-01-25T08:10:13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6-05-02T18:53:37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1-01-12T11:14:03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8-06-21T00:30:38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3-04-07T10:12:46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12-01T04:35:45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21-01-20T17:52:2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2-03-26T13:47:14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4-09-19T11:14:03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5-05-22T13:47:14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1-10-26T10:43:24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4-04-21T07:39:34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12-29T20:25:32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12-19T13:47:14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9-03-20T17:52:2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7-12-03T21:57:27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6-03-06T14:17:52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6-10-25T11:44:41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9-02-04T19:54:54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2-06-08T02:33:11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20-09-07T21:26:49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20-10-24T20:56:1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12-09T04:35:45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2-03-05T03:03:5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8-05-14T05:37:01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7-12-02T21:26:49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20-05-08T08:10:13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7-03-19T11:14:03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5-09-11T21:57:27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9-06-01T05:06:23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7-01-01T21:57:27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5-10-06T10:12:46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9-12-18T10:12:46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4-01-02T02:02:33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5-01-02T16:51:04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1-01-03T06:38:18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7-07-02T15:49: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E458C-3847-48D7-AD4E-26DBF781959B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25355-2F45-4C74-942D-48EDA8E2EB65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99DDBE-1DF3-497E-8C95-0D8FD76019D4}" name="PivotTable13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4"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H1" workbookViewId="0">
      <selection activeCell="H4" sqref="H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7.375" bestFit="1" customWidth="1"/>
    <col min="8" max="8" width="13" bestFit="1" customWidth="1"/>
    <col min="9" max="9" width="16.125" style="5" bestFit="1" customWidth="1"/>
    <col min="12" max="12" width="11.5" bestFit="1" customWidth="1"/>
    <col min="13" max="13" width="11.125" bestFit="1" customWidth="1"/>
    <col min="16" max="16" width="28" bestFit="1" customWidth="1"/>
    <col min="17" max="17" width="14.75" bestFit="1" customWidth="1"/>
    <col min="18" max="18" width="12" bestFit="1" customWidth="1"/>
    <col min="19" max="19" width="22" bestFit="1" customWidth="1"/>
    <col min="20" max="20" width="20.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2084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1">
        <f>L2/84600+DATE(1970,1,1)</f>
        <v>42693</v>
      </c>
      <c r="T2" s="11">
        <f>M2/84600+DATE(1970,1,1)</f>
        <v>42710.361702127659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1">
        <f t="shared" ref="S3:S66" si="1">L3/84600+DATE(1970,1,1)</f>
        <v>42217.042553191488</v>
      </c>
      <c r="T3" s="11">
        <f t="shared" ref="T3:T66" si="2">M3/84600+DATE(1970,1,1)</f>
        <v>42219.085106382976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5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1">
        <f t="shared" si="1"/>
        <v>41936.234042553187</v>
      </c>
      <c r="T4" s="11">
        <f t="shared" si="2"/>
        <v>41938.276595744683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5">
        <f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1">
        <f t="shared" si="1"/>
        <v>44073.723404255317</v>
      </c>
      <c r="T5" s="11">
        <f t="shared" si="2"/>
        <v>44114.574468085106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5">
        <f>E6/H6</f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1">
        <f t="shared" si="1"/>
        <v>43866.446808510635</v>
      </c>
      <c r="T6" s="11">
        <f t="shared" si="2"/>
        <v>43870.531914893618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5">
        <f>E7/H7</f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1">
        <f t="shared" si="1"/>
        <v>41480.702127659577</v>
      </c>
      <c r="T7" s="11">
        <f t="shared" si="2"/>
        <v>41491.936170212764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5">
        <f>E8/H8</f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1">
        <f t="shared" si="1"/>
        <v>43361.893617021276</v>
      </c>
      <c r="T8" s="11">
        <f t="shared" si="2"/>
        <v>43362.914893617024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5">
        <f>E9/H9</f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1">
        <f t="shared" si="1"/>
        <v>42583.680851063829</v>
      </c>
      <c r="T9" s="11">
        <f t="shared" si="2"/>
        <v>42585.723404255317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5">
        <f>E10/H10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1">
        <f t="shared" si="1"/>
        <v>40714.744680851065</v>
      </c>
      <c r="T10" s="11">
        <f t="shared" si="2"/>
        <v>40716.787234042553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5">
        <f>E11/H11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1">
        <f t="shared" si="1"/>
        <v>41875.936170212764</v>
      </c>
      <c r="T11" s="11">
        <f t="shared" si="2"/>
        <v>41926.02127659574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5">
        <f>E12/H12</f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1">
        <f t="shared" si="1"/>
        <v>40719.851063829788</v>
      </c>
      <c r="T12" s="11">
        <f t="shared" si="2"/>
        <v>40768.872340425529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5">
        <f>E13/H13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1">
        <f t="shared" si="1"/>
        <v>40758.659574468082</v>
      </c>
      <c r="T13" s="11">
        <f t="shared" si="2"/>
        <v>40764.787234042553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5">
        <f>E14/H14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1">
        <f t="shared" si="1"/>
        <v>44147.255319148935</v>
      </c>
      <c r="T14" s="11">
        <f t="shared" si="2"/>
        <v>44155.425531914894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5">
        <f>E15/H15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1">
        <f t="shared" si="1"/>
        <v>42893.127659574471</v>
      </c>
      <c r="T15" s="11">
        <f t="shared" si="2"/>
        <v>42905.382978723399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5">
        <f>E16/H16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1">
        <f t="shared" si="1"/>
        <v>41302.02127659574</v>
      </c>
      <c r="T16" s="11">
        <f t="shared" si="2"/>
        <v>41329.553191489365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5">
        <f>E17/H17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1">
        <f t="shared" si="1"/>
        <v>44197.340425531918</v>
      </c>
      <c r="T17" s="11">
        <f t="shared" si="2"/>
        <v>44201.425531914894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5">
        <f>E18/H18</f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1">
        <f t="shared" si="1"/>
        <v>42003.638297872341</v>
      </c>
      <c r="T18" s="11">
        <f t="shared" si="2"/>
        <v>42026.106382978724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5">
        <f>E19/H19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1">
        <f t="shared" si="1"/>
        <v>40874.106382978724</v>
      </c>
      <c r="T19" s="11">
        <f t="shared" si="2"/>
        <v>40875.127659574471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5">
        <f>E20/H20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1">
        <f t="shared" si="1"/>
        <v>43729.553191489365</v>
      </c>
      <c r="T20" s="11">
        <f t="shared" si="2"/>
        <v>43737.723404255317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5">
        <f>E21/H21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1">
        <f t="shared" si="1"/>
        <v>43910.361702127659</v>
      </c>
      <c r="T21" s="11">
        <f t="shared" si="2"/>
        <v>43931.765957446813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5">
        <f>E22/H22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1">
        <f t="shared" si="1"/>
        <v>42194.574468085106</v>
      </c>
      <c r="T22" s="11">
        <f t="shared" si="2"/>
        <v>42194.574468085106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5">
        <f>E23/H23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1">
        <f t="shared" si="1"/>
        <v>41093.638297872341</v>
      </c>
      <c r="T23" s="11">
        <f t="shared" si="2"/>
        <v>41128.361702127659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5">
        <f>E24/H24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1">
        <f t="shared" si="1"/>
        <v>43568.191489361707</v>
      </c>
      <c r="T24" s="11">
        <f t="shared" si="2"/>
        <v>43583.51063829787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5">
        <f>E25/H25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1">
        <f t="shared" si="1"/>
        <v>43891.97872340426</v>
      </c>
      <c r="T25" s="11">
        <f t="shared" si="2"/>
        <v>43946.063829787236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5">
        <f>E26/H26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1">
        <f t="shared" si="1"/>
        <v>42156.787234042553</v>
      </c>
      <c r="T26" s="11">
        <f t="shared" si="2"/>
        <v>42158.829787234041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5">
        <f>E27/H27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1">
        <f t="shared" si="1"/>
        <v>41002.744680851065</v>
      </c>
      <c r="T27" s="11">
        <f t="shared" si="2"/>
        <v>41023.170212765959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5">
        <f>E28/H28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1">
        <f t="shared" si="1"/>
        <v>43689.723404255317</v>
      </c>
      <c r="T28" s="11">
        <f t="shared" si="2"/>
        <v>43717.297872340423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5">
        <f>E29/H29</f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1">
        <f t="shared" si="1"/>
        <v>42635.765957446813</v>
      </c>
      <c r="T29" s="11">
        <f t="shared" si="2"/>
        <v>42643.936170212764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5">
        <f>E30/H30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1">
        <f t="shared" si="1"/>
        <v>40529.936170212764</v>
      </c>
      <c r="T30" s="11">
        <f t="shared" si="2"/>
        <v>40553.425531914894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5">
        <f>E31/H31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1">
        <f t="shared" si="1"/>
        <v>43678.48936170213</v>
      </c>
      <c r="T31" s="11">
        <f t="shared" si="2"/>
        <v>43719.340425531918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5">
        <f>E32/H32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1">
        <f t="shared" si="1"/>
        <v>43993.042553191488</v>
      </c>
      <c r="T32" s="11">
        <f t="shared" si="2"/>
        <v>43998.148936170212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5">
        <f>E33/H33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1">
        <f t="shared" si="1"/>
        <v>42731.808510638293</v>
      </c>
      <c r="T33" s="11">
        <f t="shared" si="2"/>
        <v>42760.404255319154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5">
        <f>E34/H34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1">
        <f t="shared" si="1"/>
        <v>43483.468085106382</v>
      </c>
      <c r="T34" s="11">
        <f t="shared" si="2"/>
        <v>43511.042553191488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5">
        <f>E35/H35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1">
        <f t="shared" si="1"/>
        <v>42265.042553191488</v>
      </c>
      <c r="T35" s="11">
        <f t="shared" si="2"/>
        <v>42302.872340425529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5">
        <f>E36/H36</f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1">
        <f t="shared" si="1"/>
        <v>43184.191489361707</v>
      </c>
      <c r="T36" s="11">
        <f t="shared" si="2"/>
        <v>43189.297872340423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5">
        <f>E37/H37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1">
        <f t="shared" si="1"/>
        <v>43865.425531914894</v>
      </c>
      <c r="T37" s="11">
        <f t="shared" si="2"/>
        <v>43908.319148936171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5">
        <f>E38/H38</f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1">
        <f t="shared" si="1"/>
        <v>40920.063829787236</v>
      </c>
      <c r="T38" s="11">
        <f t="shared" si="2"/>
        <v>40945.553191489365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5">
        <f>E39/H39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1">
        <f t="shared" si="1"/>
        <v>44130.914893617024</v>
      </c>
      <c r="T39" s="11">
        <f t="shared" si="2"/>
        <v>44164.659574468082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5">
        <f>E40/H40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1">
        <f t="shared" si="1"/>
        <v>40786.234042553187</v>
      </c>
      <c r="T40" s="11">
        <f t="shared" si="2"/>
        <v>40791.340425531918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5">
        <f>E41/H41</f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1">
        <f t="shared" si="1"/>
        <v>41665.595744680853</v>
      </c>
      <c r="T41" s="11">
        <f t="shared" si="2"/>
        <v>41679.851063829788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5">
        <f>E42/H42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1">
        <f t="shared" si="1"/>
        <v>40648.361702127659</v>
      </c>
      <c r="T42" s="11">
        <f t="shared" si="2"/>
        <v>40667.765957446813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5">
        <f>E43/H43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1">
        <f t="shared" si="1"/>
        <v>41487.851063829788</v>
      </c>
      <c r="T43" s="11">
        <f t="shared" si="2"/>
        <v>41514.404255319147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5">
        <f>E44/H44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1">
        <f t="shared" si="1"/>
        <v>41050.744680851065</v>
      </c>
      <c r="T44" s="11">
        <f t="shared" si="2"/>
        <v>41059.936170212764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5">
        <f>E45/H45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1">
        <f t="shared" si="1"/>
        <v>42190.48936170213</v>
      </c>
      <c r="T45" s="11">
        <f t="shared" si="2"/>
        <v>42206.829787234041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5">
        <f>E46/H46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1">
        <f t="shared" si="1"/>
        <v>43923.595744680846</v>
      </c>
      <c r="T46" s="11">
        <f t="shared" si="2"/>
        <v>43924.617021276601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5">
        <f>E47/H47</f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1">
        <f t="shared" si="1"/>
        <v>43040.191489361707</v>
      </c>
      <c r="T47" s="11">
        <f t="shared" si="2"/>
        <v>43055.553191489365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5">
        <f>E48/H48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1">
        <f t="shared" si="1"/>
        <v>40682.063829787236</v>
      </c>
      <c r="T48" s="11">
        <f t="shared" si="2"/>
        <v>40705.553191489365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5">
        <f>E49/H49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1">
        <f t="shared" si="1"/>
        <v>42071</v>
      </c>
      <c r="T49" s="11">
        <f t="shared" si="2"/>
        <v>42101.638297872341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5">
        <f>E50/H50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1">
        <f t="shared" si="1"/>
        <v>42533.638297872341</v>
      </c>
      <c r="T50" s="11">
        <f t="shared" si="2"/>
        <v>42545.893617021276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5">
        <f>E51/H51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1">
        <f t="shared" si="1"/>
        <v>44145.212765957447</v>
      </c>
      <c r="T51" s="11">
        <f t="shared" si="2"/>
        <v>44191.212765957447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5">
        <f>E52/H52</f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1">
        <f t="shared" si="1"/>
        <v>41825.893617021276</v>
      </c>
      <c r="T52" s="11">
        <f t="shared" si="2"/>
        <v>41854.48936170213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5">
        <f>E53/H53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1">
        <f t="shared" si="1"/>
        <v>41323.425531914894</v>
      </c>
      <c r="T53" s="11">
        <f t="shared" si="2"/>
        <v>41339.765957446813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5">
        <f>E54/H54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1">
        <f t="shared" si="1"/>
        <v>40752.531914893618</v>
      </c>
      <c r="T54" s="11">
        <f t="shared" si="2"/>
        <v>40756.617021276594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5">
        <f>E55/H55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1">
        <f t="shared" si="1"/>
        <v>42124.106382978724</v>
      </c>
      <c r="T55" s="11">
        <f t="shared" si="2"/>
        <v>42163.936170212764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5">
        <f>E56/H56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1">
        <f t="shared" si="1"/>
        <v>43544.744680851065</v>
      </c>
      <c r="T56" s="11">
        <f t="shared" si="2"/>
        <v>43550.829787234041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5">
        <f>E57/H57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1">
        <f t="shared" si="1"/>
        <v>43688.702127659577</v>
      </c>
      <c r="T57" s="11">
        <f t="shared" si="2"/>
        <v>43693.808510638293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5">
        <f>E58/H58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1">
        <f t="shared" si="1"/>
        <v>42364.148936170212</v>
      </c>
      <c r="T58" s="11">
        <f t="shared" si="2"/>
        <v>42371.297872340423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5">
        <f>E59/H59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1">
        <f t="shared" si="1"/>
        <v>43349.638297872341</v>
      </c>
      <c r="T59" s="11">
        <f t="shared" si="2"/>
        <v>43361.893617021276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5">
        <f>E60/H60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1">
        <f t="shared" si="1"/>
        <v>42623.51063829787</v>
      </c>
      <c r="T60" s="11">
        <f t="shared" si="2"/>
        <v>42636.787234042553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5">
        <f>E61/H61</f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1">
        <f t="shared" si="1"/>
        <v>43266.914893617024</v>
      </c>
      <c r="T61" s="11">
        <f t="shared" si="2"/>
        <v>43282.234042553187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5">
        <f>E62/H62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1">
        <f t="shared" si="1"/>
        <v>41437.808510638301</v>
      </c>
      <c r="T62" s="11">
        <f t="shared" si="2"/>
        <v>41440.872340425529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5">
        <f>E63/H63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1">
        <f t="shared" si="1"/>
        <v>40914.957446808512</v>
      </c>
      <c r="T63" s="11">
        <f t="shared" si="2"/>
        <v>40955.765957446813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5">
        <f>E64/H64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1">
        <f t="shared" si="1"/>
        <v>42513.212765957447</v>
      </c>
      <c r="T64" s="11">
        <f t="shared" si="2"/>
        <v>42514.234042553187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5">
        <f>E65/H65</f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1">
        <f t="shared" si="1"/>
        <v>43220.957446808512</v>
      </c>
      <c r="T65" s="11">
        <f t="shared" si="2"/>
        <v>43227.085106382976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5">
        <f>E66/H66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1">
        <f t="shared" si="1"/>
        <v>43660.106382978724</v>
      </c>
      <c r="T66" s="11">
        <f t="shared" si="2"/>
        <v>43675.425531914894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3">(E67/D67)*100</f>
        <v>236.14754098360655</v>
      </c>
      <c r="G67" t="s">
        <v>20</v>
      </c>
      <c r="H67">
        <v>236</v>
      </c>
      <c r="I67" s="5">
        <f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1">
        <f t="shared" ref="S67:S130" si="4">L67/84600+DATE(1970,1,1)</f>
        <v>40889.425531914894</v>
      </c>
      <c r="T67" s="11">
        <f t="shared" ref="T67:T130" si="5">M67/84600+DATE(1970,1,1)</f>
        <v>40896.574468085106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3"/>
        <v>45.068965517241381</v>
      </c>
      <c r="G68" t="s">
        <v>14</v>
      </c>
      <c r="H68">
        <v>12</v>
      </c>
      <c r="I68" s="5">
        <f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1">
        <f t="shared" si="4"/>
        <v>42453.97872340426</v>
      </c>
      <c r="T68" s="11">
        <f t="shared" si="5"/>
        <v>42459.085106382976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3"/>
        <v>162.38567493112947</v>
      </c>
      <c r="G69" t="s">
        <v>20</v>
      </c>
      <c r="H69">
        <v>4065</v>
      </c>
      <c r="I69" s="5">
        <f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1">
        <f t="shared" si="4"/>
        <v>40514.617021276594</v>
      </c>
      <c r="T69" s="11">
        <f t="shared" si="5"/>
        <v>40519.723404255317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3"/>
        <v>254.52631578947367</v>
      </c>
      <c r="G70" t="s">
        <v>20</v>
      </c>
      <c r="H70">
        <v>246</v>
      </c>
      <c r="I70" s="5">
        <f>E70/H70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1">
        <f t="shared" si="4"/>
        <v>43312.872340425529</v>
      </c>
      <c r="T70" s="11">
        <f t="shared" si="5"/>
        <v>43360.872340425529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3"/>
        <v>24.063291139240505</v>
      </c>
      <c r="G71" t="s">
        <v>74</v>
      </c>
      <c r="H71">
        <v>17</v>
      </c>
      <c r="I71" s="5">
        <f>E71/H71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1">
        <f t="shared" si="4"/>
        <v>40849.595744680853</v>
      </c>
      <c r="T71" s="11">
        <f t="shared" si="5"/>
        <v>40884.319148936171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3"/>
        <v>123.74140625000001</v>
      </c>
      <c r="G72" t="s">
        <v>20</v>
      </c>
      <c r="H72">
        <v>2475</v>
      </c>
      <c r="I72" s="5">
        <f>E72/H72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1">
        <f t="shared" si="4"/>
        <v>40801.553191489365</v>
      </c>
      <c r="T72" s="11">
        <f t="shared" si="5"/>
        <v>40851.638297872341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3"/>
        <v>108.06666666666666</v>
      </c>
      <c r="G73" t="s">
        <v>20</v>
      </c>
      <c r="H73">
        <v>76</v>
      </c>
      <c r="I73" s="5">
        <f>E73/H73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1">
        <f t="shared" si="4"/>
        <v>44187.127659574471</v>
      </c>
      <c r="T73" s="11">
        <f t="shared" si="5"/>
        <v>44191.212765957447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3"/>
        <v>670.33333333333326</v>
      </c>
      <c r="G74" t="s">
        <v>20</v>
      </c>
      <c r="H74">
        <v>54</v>
      </c>
      <c r="I74" s="5">
        <f>E74/H74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1">
        <f t="shared" si="4"/>
        <v>42539.765957446813</v>
      </c>
      <c r="T74" s="11">
        <f t="shared" si="5"/>
        <v>42576.531914893618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3"/>
        <v>660.92857142857144</v>
      </c>
      <c r="G75" t="s">
        <v>20</v>
      </c>
      <c r="H75">
        <v>88</v>
      </c>
      <c r="I75" s="5">
        <f>E75/H75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1">
        <f t="shared" si="4"/>
        <v>43065.765957446813</v>
      </c>
      <c r="T75" s="11">
        <f t="shared" si="5"/>
        <v>43068.829787234041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3"/>
        <v>122.46153846153847</v>
      </c>
      <c r="G76" t="s">
        <v>20</v>
      </c>
      <c r="H76">
        <v>85</v>
      </c>
      <c r="I76" s="5">
        <f>E76/H76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1">
        <f t="shared" si="4"/>
        <v>42815.51063829787</v>
      </c>
      <c r="T76" s="11">
        <f t="shared" si="5"/>
        <v>42816.531914893618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3"/>
        <v>150.57731958762886</v>
      </c>
      <c r="G77" t="s">
        <v>20</v>
      </c>
      <c r="H77">
        <v>170</v>
      </c>
      <c r="I77" s="5">
        <f>E77/H77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1">
        <f t="shared" si="4"/>
        <v>43673.382978723399</v>
      </c>
      <c r="T77" s="11">
        <f t="shared" si="5"/>
        <v>43681.553191489365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3"/>
        <v>78.106590724165997</v>
      </c>
      <c r="G78" t="s">
        <v>14</v>
      </c>
      <c r="H78">
        <v>1684</v>
      </c>
      <c r="I78" s="5">
        <f>E78/H78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1">
        <f t="shared" si="4"/>
        <v>42377.425531914894</v>
      </c>
      <c r="T78" s="11">
        <f t="shared" si="5"/>
        <v>42427.425531914894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3"/>
        <v>46.94736842105263</v>
      </c>
      <c r="G79" t="s">
        <v>14</v>
      </c>
      <c r="H79">
        <v>56</v>
      </c>
      <c r="I79" s="5">
        <f>E79/H79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1">
        <f t="shared" si="4"/>
        <v>40764.787234042553</v>
      </c>
      <c r="T79" s="11">
        <f t="shared" si="5"/>
        <v>40779.085106382976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3"/>
        <v>300.8</v>
      </c>
      <c r="G80" t="s">
        <v>20</v>
      </c>
      <c r="H80">
        <v>330</v>
      </c>
      <c r="I80" s="5">
        <f>E80/H80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1">
        <f t="shared" si="4"/>
        <v>43581.468085106382</v>
      </c>
      <c r="T80" s="11">
        <f t="shared" si="5"/>
        <v>43582.48936170213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3"/>
        <v>69.598615916955026</v>
      </c>
      <c r="G81" t="s">
        <v>14</v>
      </c>
      <c r="H81">
        <v>838</v>
      </c>
      <c r="I81" s="5">
        <f>E81/H81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1">
        <f t="shared" si="4"/>
        <v>43643.765957446813</v>
      </c>
      <c r="T81" s="11">
        <f t="shared" si="5"/>
        <v>43648.872340425529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3"/>
        <v>637.4545454545455</v>
      </c>
      <c r="G82" t="s">
        <v>20</v>
      </c>
      <c r="H82">
        <v>127</v>
      </c>
      <c r="I82" s="5">
        <f>E82/H82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1">
        <f t="shared" si="4"/>
        <v>43346.574468085106</v>
      </c>
      <c r="T82" s="11">
        <f t="shared" si="5"/>
        <v>43377.212765957447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3"/>
        <v>225.33928571428569</v>
      </c>
      <c r="G83" t="s">
        <v>20</v>
      </c>
      <c r="H83">
        <v>411</v>
      </c>
      <c r="I83" s="5">
        <f>E83/H83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1">
        <f t="shared" si="4"/>
        <v>43434.446808510635</v>
      </c>
      <c r="T83" s="11">
        <f t="shared" si="5"/>
        <v>43459.97872340426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3"/>
        <v>1497.3000000000002</v>
      </c>
      <c r="G84" t="s">
        <v>20</v>
      </c>
      <c r="H84">
        <v>180</v>
      </c>
      <c r="I84" s="5">
        <f>E84/H84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1">
        <f t="shared" si="4"/>
        <v>43863.382978723399</v>
      </c>
      <c r="T84" s="11">
        <f t="shared" si="5"/>
        <v>43870.531914893618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3"/>
        <v>37.590225563909776</v>
      </c>
      <c r="G85" t="s">
        <v>14</v>
      </c>
      <c r="H85">
        <v>1000</v>
      </c>
      <c r="I85" s="5">
        <f>E85/H85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1">
        <f t="shared" si="4"/>
        <v>42941.127659574471</v>
      </c>
      <c r="T85" s="11">
        <f t="shared" si="5"/>
        <v>42963.595744680846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3"/>
        <v>132.36942675159236</v>
      </c>
      <c r="G86" t="s">
        <v>20</v>
      </c>
      <c r="H86">
        <v>374</v>
      </c>
      <c r="I86" s="5">
        <f>E86/H86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1">
        <f t="shared" si="4"/>
        <v>41449.042553191488</v>
      </c>
      <c r="T86" s="11">
        <f t="shared" si="5"/>
        <v>41459.255319148935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3"/>
        <v>131.22448979591837</v>
      </c>
      <c r="G87" t="s">
        <v>20</v>
      </c>
      <c r="H87">
        <v>71</v>
      </c>
      <c r="I87" s="5">
        <f>E87/H87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1">
        <f t="shared" si="4"/>
        <v>41121.212765957447</v>
      </c>
      <c r="T87" s="11">
        <f t="shared" si="5"/>
        <v>41129.382978723406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3"/>
        <v>167.63513513513513</v>
      </c>
      <c r="G88" t="s">
        <v>20</v>
      </c>
      <c r="H88">
        <v>203</v>
      </c>
      <c r="I88" s="5">
        <f>E88/H88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1">
        <f t="shared" si="4"/>
        <v>42480.531914893618</v>
      </c>
      <c r="T88" s="11">
        <f t="shared" si="5"/>
        <v>42493.808510638293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3"/>
        <v>61.984886649874063</v>
      </c>
      <c r="G89" t="s">
        <v>14</v>
      </c>
      <c r="H89">
        <v>1482</v>
      </c>
      <c r="I89" s="5">
        <f>E89/H89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1">
        <f t="shared" si="4"/>
        <v>40930.276595744683</v>
      </c>
      <c r="T89" s="11">
        <f t="shared" si="5"/>
        <v>40941.468085106382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3"/>
        <v>260.75</v>
      </c>
      <c r="G90" t="s">
        <v>20</v>
      </c>
      <c r="H90">
        <v>113</v>
      </c>
      <c r="I90" s="5">
        <f>E90/H90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1">
        <f t="shared" si="4"/>
        <v>42462.148936170212</v>
      </c>
      <c r="T90" s="11">
        <f t="shared" si="5"/>
        <v>42484.617021276601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3"/>
        <v>252.58823529411765</v>
      </c>
      <c r="G91" t="s">
        <v>20</v>
      </c>
      <c r="H91">
        <v>96</v>
      </c>
      <c r="I91" s="5">
        <f>E91/H91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1">
        <f t="shared" si="4"/>
        <v>40596.276595744683</v>
      </c>
      <c r="T91" s="11">
        <f t="shared" si="5"/>
        <v>40598.319148936171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3"/>
        <v>78.615384615384613</v>
      </c>
      <c r="G92" t="s">
        <v>14</v>
      </c>
      <c r="H92">
        <v>106</v>
      </c>
      <c r="I92" s="5">
        <f>E92/H92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1">
        <f t="shared" si="4"/>
        <v>42783.893617021276</v>
      </c>
      <c r="T92" s="11">
        <f t="shared" si="5"/>
        <v>42783.893617021276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3"/>
        <v>48.404406999351913</v>
      </c>
      <c r="G93" t="s">
        <v>14</v>
      </c>
      <c r="H93">
        <v>679</v>
      </c>
      <c r="I93" s="5">
        <f>E93/H93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1">
        <f t="shared" si="4"/>
        <v>42950.319148936171</v>
      </c>
      <c r="T93" s="11">
        <f t="shared" si="5"/>
        <v>42978.914893617024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3"/>
        <v>258.875</v>
      </c>
      <c r="G94" t="s">
        <v>20</v>
      </c>
      <c r="H94">
        <v>498</v>
      </c>
      <c r="I94" s="5">
        <f>E94/H94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1">
        <f t="shared" si="4"/>
        <v>40666.744680851065</v>
      </c>
      <c r="T94" s="11">
        <f t="shared" si="5"/>
        <v>40667.765957446813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3"/>
        <v>60.548713235294116</v>
      </c>
      <c r="G95" t="s">
        <v>74</v>
      </c>
      <c r="H95">
        <v>610</v>
      </c>
      <c r="I95" s="5">
        <f>E95/H95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1">
        <f t="shared" si="4"/>
        <v>41534.829787234041</v>
      </c>
      <c r="T95" s="11">
        <f t="shared" si="5"/>
        <v>41538.914893617024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3"/>
        <v>303.68965517241378</v>
      </c>
      <c r="G96" t="s">
        <v>20</v>
      </c>
      <c r="H96">
        <v>180</v>
      </c>
      <c r="I96" s="5">
        <f>E96/H96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1">
        <f t="shared" si="4"/>
        <v>43945.042553191488</v>
      </c>
      <c r="T96" s="11">
        <f t="shared" si="5"/>
        <v>43956.276595744683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3"/>
        <v>112.99999999999999</v>
      </c>
      <c r="G97" t="s">
        <v>20</v>
      </c>
      <c r="H97">
        <v>27</v>
      </c>
      <c r="I97" s="5">
        <f>E97/H97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1">
        <f t="shared" si="4"/>
        <v>44139.085106382976</v>
      </c>
      <c r="T97" s="11">
        <f t="shared" si="5"/>
        <v>44146.234042553187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3"/>
        <v>217.37876614060258</v>
      </c>
      <c r="G98" t="s">
        <v>20</v>
      </c>
      <c r="H98">
        <v>2331</v>
      </c>
      <c r="I98" s="5">
        <f>E98/H98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1">
        <f t="shared" si="4"/>
        <v>40932.319148936171</v>
      </c>
      <c r="T98" s="11">
        <f t="shared" si="5"/>
        <v>40945.553191489365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3"/>
        <v>926.69230769230762</v>
      </c>
      <c r="G99" t="s">
        <v>20</v>
      </c>
      <c r="H99">
        <v>113</v>
      </c>
      <c r="I99" s="5">
        <f>E99/H99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1">
        <f t="shared" si="4"/>
        <v>42533.638297872341</v>
      </c>
      <c r="T99" s="11">
        <f t="shared" si="5"/>
        <v>42588.787234042553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3"/>
        <v>33.692229038854805</v>
      </c>
      <c r="G100" t="s">
        <v>14</v>
      </c>
      <c r="H100">
        <v>1220</v>
      </c>
      <c r="I100" s="5">
        <f>E100/H100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1">
        <f t="shared" si="4"/>
        <v>42566.319148936171</v>
      </c>
      <c r="T100" s="11">
        <f t="shared" si="5"/>
        <v>42570.404255319154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3"/>
        <v>196.7236842105263</v>
      </c>
      <c r="G101" t="s">
        <v>20</v>
      </c>
      <c r="H101">
        <v>164</v>
      </c>
      <c r="I101" s="5">
        <f>E101/H101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1">
        <f t="shared" si="4"/>
        <v>42317.170212765959</v>
      </c>
      <c r="T101" s="11">
        <f t="shared" si="5"/>
        <v>42346.787234042553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3"/>
        <v>1</v>
      </c>
      <c r="G102" t="s">
        <v>14</v>
      </c>
      <c r="H102">
        <v>1</v>
      </c>
      <c r="I102" s="5">
        <f>E102/H102</f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1">
        <f t="shared" si="4"/>
        <v>41160.02127659574</v>
      </c>
      <c r="T102" s="11">
        <f t="shared" si="5"/>
        <v>41178.404255319147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3"/>
        <v>1021.4444444444445</v>
      </c>
      <c r="G103" t="s">
        <v>20</v>
      </c>
      <c r="H103">
        <v>164</v>
      </c>
      <c r="I103" s="5">
        <f>E103/H103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1">
        <f t="shared" si="4"/>
        <v>42407.042553191488</v>
      </c>
      <c r="T103" s="11">
        <f t="shared" si="5"/>
        <v>42414.191489361707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3"/>
        <v>281.67567567567568</v>
      </c>
      <c r="G104" t="s">
        <v>20</v>
      </c>
      <c r="H104">
        <v>336</v>
      </c>
      <c r="I104" s="5">
        <f>E104/H104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1">
        <f t="shared" si="4"/>
        <v>43610.063829787236</v>
      </c>
      <c r="T104" s="11">
        <f t="shared" si="5"/>
        <v>43617.212765957447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3"/>
        <v>24.610000000000003</v>
      </c>
      <c r="G105" t="s">
        <v>14</v>
      </c>
      <c r="H105">
        <v>37</v>
      </c>
      <c r="I105" s="5">
        <f>E105/H105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1">
        <f t="shared" si="4"/>
        <v>40792.361702127659</v>
      </c>
      <c r="T105" s="11">
        <f t="shared" si="5"/>
        <v>40801.553191489365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3"/>
        <v>143.14010067114094</v>
      </c>
      <c r="G106" t="s">
        <v>20</v>
      </c>
      <c r="H106">
        <v>1917</v>
      </c>
      <c r="I106" s="5">
        <f>E106/H106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1">
        <f t="shared" si="4"/>
        <v>43246.48936170213</v>
      </c>
      <c r="T106" s="11">
        <f t="shared" si="5"/>
        <v>43247.51063829787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3"/>
        <v>144.54411764705884</v>
      </c>
      <c r="G107" t="s">
        <v>20</v>
      </c>
      <c r="H107">
        <v>95</v>
      </c>
      <c r="I107" s="5">
        <f>E107/H107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1">
        <f t="shared" si="4"/>
        <v>41702.319148936171</v>
      </c>
      <c r="T107" s="11">
        <f t="shared" si="5"/>
        <v>41720.702127659577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3"/>
        <v>359.12820512820514</v>
      </c>
      <c r="G108" t="s">
        <v>20</v>
      </c>
      <c r="H108">
        <v>147</v>
      </c>
      <c r="I108" s="5">
        <f>E108/H108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1">
        <f t="shared" si="4"/>
        <v>44102.319148936171</v>
      </c>
      <c r="T108" s="11">
        <f t="shared" si="5"/>
        <v>44107.425531914894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3"/>
        <v>186.48571428571427</v>
      </c>
      <c r="G109" t="s">
        <v>20</v>
      </c>
      <c r="H109">
        <v>86</v>
      </c>
      <c r="I109" s="5">
        <f>E109/H109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1">
        <f t="shared" si="4"/>
        <v>43588.617021276601</v>
      </c>
      <c r="T109" s="11">
        <f t="shared" si="5"/>
        <v>43605.97872340426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3"/>
        <v>595.26666666666665</v>
      </c>
      <c r="G110" t="s">
        <v>20</v>
      </c>
      <c r="H110">
        <v>83</v>
      </c>
      <c r="I110" s="5">
        <f>E110/H110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1">
        <f t="shared" si="4"/>
        <v>41333.638297872341</v>
      </c>
      <c r="T110" s="11">
        <f t="shared" si="5"/>
        <v>41371.425531914894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3"/>
        <v>59.21153846153846</v>
      </c>
      <c r="G111" t="s">
        <v>14</v>
      </c>
      <c r="H111">
        <v>60</v>
      </c>
      <c r="I111" s="5">
        <f>E111/H111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1">
        <f t="shared" si="4"/>
        <v>41993.425531914894</v>
      </c>
      <c r="T111" s="11">
        <f t="shared" si="5"/>
        <v>41995.468085106382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3"/>
        <v>14.962780898876405</v>
      </c>
      <c r="G112" t="s">
        <v>14</v>
      </c>
      <c r="H112">
        <v>296</v>
      </c>
      <c r="I112" s="5">
        <f>E112/H112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1">
        <f t="shared" si="4"/>
        <v>43732.617021276601</v>
      </c>
      <c r="T112" s="11">
        <f t="shared" si="5"/>
        <v>43752.02127659574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3"/>
        <v>119.95602605863192</v>
      </c>
      <c r="G113" t="s">
        <v>20</v>
      </c>
      <c r="H113">
        <v>676</v>
      </c>
      <c r="I113" s="5">
        <f>E113/H113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1">
        <f t="shared" si="4"/>
        <v>41506.234042553187</v>
      </c>
      <c r="T113" s="11">
        <f t="shared" si="5"/>
        <v>41512.361702127659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3"/>
        <v>268.82978723404256</v>
      </c>
      <c r="G114" t="s">
        <v>20</v>
      </c>
      <c r="H114">
        <v>361</v>
      </c>
      <c r="I114" s="5">
        <f>E114/H114</f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1">
        <f t="shared" si="4"/>
        <v>42222.148936170212</v>
      </c>
      <c r="T114" s="11">
        <f t="shared" si="5"/>
        <v>42237.468085106382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3"/>
        <v>376.87878787878788</v>
      </c>
      <c r="G115" t="s">
        <v>20</v>
      </c>
      <c r="H115">
        <v>131</v>
      </c>
      <c r="I115" s="5">
        <f>E115/H115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1">
        <f t="shared" si="4"/>
        <v>43360.872340425529</v>
      </c>
      <c r="T115" s="11">
        <f t="shared" si="5"/>
        <v>43368.02127659574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3"/>
        <v>727.15789473684208</v>
      </c>
      <c r="G116" t="s">
        <v>20</v>
      </c>
      <c r="H116">
        <v>126</v>
      </c>
      <c r="I116" s="5">
        <f>E116/H116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1">
        <f t="shared" si="4"/>
        <v>43947.085106382976</v>
      </c>
      <c r="T116" s="11">
        <f t="shared" si="5"/>
        <v>43948.106382978724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3"/>
        <v>87.211757648470297</v>
      </c>
      <c r="G117" t="s">
        <v>14</v>
      </c>
      <c r="H117">
        <v>3304</v>
      </c>
      <c r="I117" s="5">
        <f>E117/H117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1">
        <f t="shared" si="4"/>
        <v>43428.319148936171</v>
      </c>
      <c r="T117" s="11">
        <f t="shared" si="5"/>
        <v>43464.063829787236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3"/>
        <v>88</v>
      </c>
      <c r="G118" t="s">
        <v>14</v>
      </c>
      <c r="H118">
        <v>73</v>
      </c>
      <c r="I118" s="5">
        <f>E118/H118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1">
        <f t="shared" si="4"/>
        <v>42620.446808510635</v>
      </c>
      <c r="T118" s="11">
        <f t="shared" si="5"/>
        <v>42621.468085106382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3"/>
        <v>173.9387755102041</v>
      </c>
      <c r="G119" t="s">
        <v>20</v>
      </c>
      <c r="H119">
        <v>275</v>
      </c>
      <c r="I119" s="5">
        <f>E119/H119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1">
        <f t="shared" si="4"/>
        <v>41132.446808510635</v>
      </c>
      <c r="T119" s="11">
        <f t="shared" si="5"/>
        <v>41138.574468085106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3"/>
        <v>117.61111111111111</v>
      </c>
      <c r="G120" t="s">
        <v>20</v>
      </c>
      <c r="H120">
        <v>67</v>
      </c>
      <c r="I120" s="5">
        <f>E120/H120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1">
        <f t="shared" si="4"/>
        <v>42007.723404255317</v>
      </c>
      <c r="T120" s="11">
        <f t="shared" si="5"/>
        <v>42013.851063829788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3"/>
        <v>214.96</v>
      </c>
      <c r="G121" t="s">
        <v>20</v>
      </c>
      <c r="H121">
        <v>154</v>
      </c>
      <c r="I121" s="5">
        <f>E121/H121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1">
        <f t="shared" si="4"/>
        <v>42151.680851063829</v>
      </c>
      <c r="T121" s="11">
        <f t="shared" si="5"/>
        <v>42169.042553191488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3"/>
        <v>149.49667110519306</v>
      </c>
      <c r="G122" t="s">
        <v>20</v>
      </c>
      <c r="H122">
        <v>1782</v>
      </c>
      <c r="I122" s="5">
        <f>E122/H122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1">
        <f t="shared" si="4"/>
        <v>42463.170212765959</v>
      </c>
      <c r="T122" s="11">
        <f t="shared" si="5"/>
        <v>42467.255319148935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3"/>
        <v>219.33995584988963</v>
      </c>
      <c r="G123" t="s">
        <v>20</v>
      </c>
      <c r="H123">
        <v>903</v>
      </c>
      <c r="I123" s="5">
        <f>E123/H123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1">
        <f t="shared" si="4"/>
        <v>42265.042553191488</v>
      </c>
      <c r="T123" s="11">
        <f t="shared" si="5"/>
        <v>42278.319148936171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3"/>
        <v>64.367690058479525</v>
      </c>
      <c r="G124" t="s">
        <v>14</v>
      </c>
      <c r="H124">
        <v>3387</v>
      </c>
      <c r="I124" s="5">
        <f>E124/H124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1">
        <f t="shared" si="4"/>
        <v>42319.212765957447</v>
      </c>
      <c r="T124" s="11">
        <f t="shared" si="5"/>
        <v>42346.787234042553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3"/>
        <v>18.622397298818232</v>
      </c>
      <c r="G125" t="s">
        <v>14</v>
      </c>
      <c r="H125">
        <v>662</v>
      </c>
      <c r="I125" s="5">
        <f>E125/H125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1">
        <f t="shared" si="4"/>
        <v>42688.914893617024</v>
      </c>
      <c r="T125" s="11">
        <f t="shared" si="5"/>
        <v>42691.97872340426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3"/>
        <v>367.76923076923077</v>
      </c>
      <c r="G126" t="s">
        <v>20</v>
      </c>
      <c r="H126">
        <v>94</v>
      </c>
      <c r="I126" s="5">
        <f>E126/H126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1">
        <f t="shared" si="4"/>
        <v>43981.808510638293</v>
      </c>
      <c r="T126" s="11">
        <f t="shared" si="5"/>
        <v>44035.936170212764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3"/>
        <v>159.90566037735849</v>
      </c>
      <c r="G127" t="s">
        <v>20</v>
      </c>
      <c r="H127">
        <v>180</v>
      </c>
      <c r="I127" s="5">
        <f>E127/H127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1">
        <f t="shared" si="4"/>
        <v>43740.787234042553</v>
      </c>
      <c r="T127" s="11">
        <f t="shared" si="5"/>
        <v>43744.872340425529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3"/>
        <v>38.633185349611544</v>
      </c>
      <c r="G128" t="s">
        <v>14</v>
      </c>
      <c r="H128">
        <v>774</v>
      </c>
      <c r="I128" s="5">
        <f>E128/H128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1">
        <f t="shared" si="4"/>
        <v>42958.48936170213</v>
      </c>
      <c r="T128" s="11">
        <f t="shared" si="5"/>
        <v>42987.085106382976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3"/>
        <v>51.42151162790698</v>
      </c>
      <c r="G129" t="s">
        <v>14</v>
      </c>
      <c r="H129">
        <v>672</v>
      </c>
      <c r="I129" s="5">
        <f>E129/H129</f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1">
        <f t="shared" si="4"/>
        <v>40623.851063829788</v>
      </c>
      <c r="T129" s="11">
        <f t="shared" si="5"/>
        <v>40626.914893617024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3"/>
        <v>60.334277620396605</v>
      </c>
      <c r="G130" t="s">
        <v>74</v>
      </c>
      <c r="H130">
        <v>532</v>
      </c>
      <c r="I130" s="5">
        <f>E130/H130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1">
        <f t="shared" si="4"/>
        <v>40733.127659574471</v>
      </c>
      <c r="T130" s="11">
        <f t="shared" si="5"/>
        <v>40746.404255319147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6">(E131/D131)*100</f>
        <v>3.202693602693603</v>
      </c>
      <c r="G131" t="s">
        <v>74</v>
      </c>
      <c r="H131">
        <v>55</v>
      </c>
      <c r="I131" s="5">
        <f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1">
        <f t="shared" ref="S131:S194" si="7">L131/84600+DATE(1970,1,1)</f>
        <v>42388.659574468082</v>
      </c>
      <c r="T131" s="11">
        <f t="shared" ref="T131:T194" si="8">M131/84600+DATE(1970,1,1)</f>
        <v>42414.191489361707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6"/>
        <v>155.46875</v>
      </c>
      <c r="G132" t="s">
        <v>20</v>
      </c>
      <c r="H132">
        <v>533</v>
      </c>
      <c r="I132" s="5">
        <f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1">
        <f t="shared" si="7"/>
        <v>41167.170212765959</v>
      </c>
      <c r="T132" s="11">
        <f t="shared" si="8"/>
        <v>41183.553191489365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6"/>
        <v>100.85974499089254</v>
      </c>
      <c r="G133" t="s">
        <v>20</v>
      </c>
      <c r="H133">
        <v>2443</v>
      </c>
      <c r="I133" s="5">
        <f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1">
        <f t="shared" si="7"/>
        <v>41948.48936170213</v>
      </c>
      <c r="T133" s="11">
        <f t="shared" si="8"/>
        <v>41961.765957446813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6"/>
        <v>116.18181818181819</v>
      </c>
      <c r="G134" t="s">
        <v>20</v>
      </c>
      <c r="H134">
        <v>89</v>
      </c>
      <c r="I134" s="5">
        <f>E134/H134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1">
        <f t="shared" si="7"/>
        <v>43485.51063829787</v>
      </c>
      <c r="T134" s="11">
        <f t="shared" si="8"/>
        <v>43501.851063829788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6"/>
        <v>310.77777777777777</v>
      </c>
      <c r="G135" t="s">
        <v>20</v>
      </c>
      <c r="H135">
        <v>159</v>
      </c>
      <c r="I135" s="5">
        <f>E135/H135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1">
        <f t="shared" si="7"/>
        <v>41090.574468085106</v>
      </c>
      <c r="T135" s="11">
        <f t="shared" si="8"/>
        <v>41113.042553191488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6"/>
        <v>89.73668341708543</v>
      </c>
      <c r="G136" t="s">
        <v>14</v>
      </c>
      <c r="H136">
        <v>940</v>
      </c>
      <c r="I136" s="5">
        <f>E136/H136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1">
        <f t="shared" si="7"/>
        <v>41035.425531914894</v>
      </c>
      <c r="T136" s="11">
        <f t="shared" si="8"/>
        <v>41085.468085106382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6"/>
        <v>71.27272727272728</v>
      </c>
      <c r="G137" t="s">
        <v>14</v>
      </c>
      <c r="H137">
        <v>117</v>
      </c>
      <c r="I137" s="5">
        <f>E137/H137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1">
        <f t="shared" si="7"/>
        <v>41675.808510638301</v>
      </c>
      <c r="T137" s="11">
        <f t="shared" si="8"/>
        <v>41680.872340425529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6"/>
        <v>3.2862318840579712</v>
      </c>
      <c r="G138" t="s">
        <v>74</v>
      </c>
      <c r="H138">
        <v>58</v>
      </c>
      <c r="I138" s="5">
        <f>E138/H138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1">
        <f t="shared" si="7"/>
        <v>42142.48936170213</v>
      </c>
      <c r="T138" s="11">
        <f t="shared" si="8"/>
        <v>42154.744680851065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6"/>
        <v>261.77777777777777</v>
      </c>
      <c r="G139" t="s">
        <v>20</v>
      </c>
      <c r="H139">
        <v>50</v>
      </c>
      <c r="I139" s="5">
        <f>E139/H139</f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1">
        <f t="shared" si="7"/>
        <v>40773.97872340426</v>
      </c>
      <c r="T139" s="11">
        <f t="shared" si="8"/>
        <v>40780.106382978724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6"/>
        <v>96</v>
      </c>
      <c r="G140" t="s">
        <v>14</v>
      </c>
      <c r="H140">
        <v>115</v>
      </c>
      <c r="I140" s="5">
        <f>E140/H140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1">
        <f t="shared" si="7"/>
        <v>41512.361702127659</v>
      </c>
      <c r="T140" s="11">
        <f t="shared" si="8"/>
        <v>41518.48936170213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6"/>
        <v>20.896851248642779</v>
      </c>
      <c r="G141" t="s">
        <v>14</v>
      </c>
      <c r="H141">
        <v>326</v>
      </c>
      <c r="I141" s="5">
        <f>E141/H141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1">
        <f t="shared" si="7"/>
        <v>42467.255319148935</v>
      </c>
      <c r="T141" s="11">
        <f t="shared" si="8"/>
        <v>42483.595744680846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6"/>
        <v>223.16363636363636</v>
      </c>
      <c r="G142" t="s">
        <v>20</v>
      </c>
      <c r="H142">
        <v>186</v>
      </c>
      <c r="I142" s="5">
        <f>E142/H142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1">
        <f t="shared" si="7"/>
        <v>43530.446808510635</v>
      </c>
      <c r="T142" s="11">
        <f t="shared" si="8"/>
        <v>43535.553191489365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6"/>
        <v>101.59097978227061</v>
      </c>
      <c r="G143" t="s">
        <v>20</v>
      </c>
      <c r="H143">
        <v>1071</v>
      </c>
      <c r="I143" s="5">
        <f>E143/H143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1">
        <f t="shared" si="7"/>
        <v>42520.361702127659</v>
      </c>
      <c r="T143" s="11">
        <f t="shared" si="8"/>
        <v>42526.48936170213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6"/>
        <v>230.03999999999996</v>
      </c>
      <c r="G144" t="s">
        <v>20</v>
      </c>
      <c r="H144">
        <v>117</v>
      </c>
      <c r="I144" s="5">
        <f>E144/H144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1">
        <f t="shared" si="7"/>
        <v>41333.638297872341</v>
      </c>
      <c r="T144" s="11">
        <f t="shared" si="8"/>
        <v>41375.51063829787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6"/>
        <v>135.59259259259261</v>
      </c>
      <c r="G145" t="s">
        <v>20</v>
      </c>
      <c r="H145">
        <v>70</v>
      </c>
      <c r="I145" s="5">
        <f>E145/H145</f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1">
        <f t="shared" si="7"/>
        <v>40671.851063829788</v>
      </c>
      <c r="T145" s="11">
        <f t="shared" si="8"/>
        <v>40692.276595744683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6"/>
        <v>129.1</v>
      </c>
      <c r="G146" t="s">
        <v>20</v>
      </c>
      <c r="H146">
        <v>135</v>
      </c>
      <c r="I146" s="5">
        <f>E146/H146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1">
        <f t="shared" si="7"/>
        <v>44017.553191489365</v>
      </c>
      <c r="T146" s="11">
        <f t="shared" si="8"/>
        <v>44025.723404255317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6"/>
        <v>236.512</v>
      </c>
      <c r="G147" t="s">
        <v>20</v>
      </c>
      <c r="H147">
        <v>768</v>
      </c>
      <c r="I147" s="5">
        <f>E147/H147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1">
        <f t="shared" si="7"/>
        <v>42236.446808510635</v>
      </c>
      <c r="T147" s="11">
        <f t="shared" si="8"/>
        <v>42241.553191489365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6"/>
        <v>17.25</v>
      </c>
      <c r="G148" t="s">
        <v>74</v>
      </c>
      <c r="H148">
        <v>51</v>
      </c>
      <c r="I148" s="5">
        <f>E148/H148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1">
        <f t="shared" si="7"/>
        <v>41180.48936170213</v>
      </c>
      <c r="T148" s="11">
        <f t="shared" si="8"/>
        <v>41200.914893617024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6"/>
        <v>112.49397590361446</v>
      </c>
      <c r="G149" t="s">
        <v>20</v>
      </c>
      <c r="H149">
        <v>199</v>
      </c>
      <c r="I149" s="5">
        <f>E149/H149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1">
        <f t="shared" si="7"/>
        <v>42895.170212765959</v>
      </c>
      <c r="T149" s="11">
        <f t="shared" si="8"/>
        <v>42901.297872340423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6"/>
        <v>121.02150537634408</v>
      </c>
      <c r="G150" t="s">
        <v>20</v>
      </c>
      <c r="H150">
        <v>107</v>
      </c>
      <c r="I150" s="5">
        <f>E150/H150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1">
        <f t="shared" si="7"/>
        <v>43310.829787234041</v>
      </c>
      <c r="T150" s="11">
        <f t="shared" si="8"/>
        <v>43320.02127659574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6"/>
        <v>219.87096774193549</v>
      </c>
      <c r="G151" t="s">
        <v>20</v>
      </c>
      <c r="H151">
        <v>195</v>
      </c>
      <c r="I151" s="5">
        <f>E151/H151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1">
        <f t="shared" si="7"/>
        <v>41609.425531914894</v>
      </c>
      <c r="T151" s="11">
        <f t="shared" si="8"/>
        <v>41662.531914893618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6"/>
        <v>1</v>
      </c>
      <c r="G152" t="s">
        <v>14</v>
      </c>
      <c r="H152">
        <v>1</v>
      </c>
      <c r="I152" s="5">
        <f>E152/H152</f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1">
        <f t="shared" si="7"/>
        <v>43830.702127659577</v>
      </c>
      <c r="T152" s="11">
        <f t="shared" si="8"/>
        <v>43831.723404255317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6"/>
        <v>64.166909620991248</v>
      </c>
      <c r="G153" t="s">
        <v>14</v>
      </c>
      <c r="H153">
        <v>1467</v>
      </c>
      <c r="I153" s="5">
        <f>E153/H153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1">
        <f t="shared" si="7"/>
        <v>42144.531914893618</v>
      </c>
      <c r="T153" s="11">
        <f t="shared" si="8"/>
        <v>42196.617021276601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6"/>
        <v>423.06746987951806</v>
      </c>
      <c r="G154" t="s">
        <v>20</v>
      </c>
      <c r="H154">
        <v>3376</v>
      </c>
      <c r="I154" s="5">
        <f>E154/H154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1">
        <f t="shared" si="7"/>
        <v>43149.51063829787</v>
      </c>
      <c r="T154" s="11">
        <f t="shared" si="8"/>
        <v>43156.659574468082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6"/>
        <v>92.984160506863773</v>
      </c>
      <c r="G155" t="s">
        <v>14</v>
      </c>
      <c r="H155">
        <v>5681</v>
      </c>
      <c r="I155" s="5">
        <f>E155/H155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1">
        <f t="shared" si="7"/>
        <v>41533.808510638301</v>
      </c>
      <c r="T155" s="11">
        <f t="shared" si="8"/>
        <v>41539.936170212764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6"/>
        <v>58.756567425569173</v>
      </c>
      <c r="G156" t="s">
        <v>14</v>
      </c>
      <c r="H156">
        <v>1059</v>
      </c>
      <c r="I156" s="5">
        <f>E156/H156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1">
        <f t="shared" si="7"/>
        <v>42862.48936170213</v>
      </c>
      <c r="T156" s="11">
        <f t="shared" si="8"/>
        <v>42885.97872340426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6"/>
        <v>65.022222222222226</v>
      </c>
      <c r="G157" t="s">
        <v>14</v>
      </c>
      <c r="H157">
        <v>1194</v>
      </c>
      <c r="I157" s="5">
        <f>E157/H157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1">
        <f t="shared" si="7"/>
        <v>40574.829787234041</v>
      </c>
      <c r="T157" s="11">
        <f t="shared" si="8"/>
        <v>40590.148936170212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6"/>
        <v>73.939560439560438</v>
      </c>
      <c r="G158" t="s">
        <v>74</v>
      </c>
      <c r="H158">
        <v>379</v>
      </c>
      <c r="I158" s="5">
        <f>E158/H158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1">
        <f t="shared" si="7"/>
        <v>44129.893617021276</v>
      </c>
      <c r="T158" s="11">
        <f t="shared" si="8"/>
        <v>44154.404255319154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6"/>
        <v>52.666666666666664</v>
      </c>
      <c r="G159" t="s">
        <v>14</v>
      </c>
      <c r="H159">
        <v>30</v>
      </c>
      <c r="I159" s="5">
        <f>E159/H159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1">
        <f t="shared" si="7"/>
        <v>41980.148936170212</v>
      </c>
      <c r="T159" s="11">
        <f t="shared" si="8"/>
        <v>41992.404255319154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6"/>
        <v>220.95238095238096</v>
      </c>
      <c r="G160" t="s">
        <v>20</v>
      </c>
      <c r="H160">
        <v>41</v>
      </c>
      <c r="I160" s="5">
        <f>E160/H160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1">
        <f t="shared" si="7"/>
        <v>42703.212765957447</v>
      </c>
      <c r="T160" s="11">
        <f t="shared" si="8"/>
        <v>42704.234042553187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6"/>
        <v>100.01150627615063</v>
      </c>
      <c r="G161" t="s">
        <v>20</v>
      </c>
      <c r="H161">
        <v>1821</v>
      </c>
      <c r="I161" s="5">
        <f>E161/H161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1">
        <f t="shared" si="7"/>
        <v>43933.808510638293</v>
      </c>
      <c r="T161" s="11">
        <f t="shared" si="8"/>
        <v>43952.191489361707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6"/>
        <v>162.3125</v>
      </c>
      <c r="G162" t="s">
        <v>20</v>
      </c>
      <c r="H162">
        <v>164</v>
      </c>
      <c r="I162" s="5">
        <f>E162/H162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1">
        <f t="shared" si="7"/>
        <v>43965.468085106382</v>
      </c>
      <c r="T162" s="11">
        <f t="shared" si="8"/>
        <v>43981.808510638293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6"/>
        <v>78.181818181818187</v>
      </c>
      <c r="G163" t="s">
        <v>14</v>
      </c>
      <c r="H163">
        <v>75</v>
      </c>
      <c r="I163" s="5">
        <f>E163/H163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1">
        <f t="shared" si="7"/>
        <v>42625.553191489365</v>
      </c>
      <c r="T163" s="11">
        <f t="shared" si="8"/>
        <v>42631.680851063829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6"/>
        <v>149.73770491803279</v>
      </c>
      <c r="G164" t="s">
        <v>20</v>
      </c>
      <c r="H164">
        <v>157</v>
      </c>
      <c r="I164" s="5">
        <f>E164/H164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1">
        <f t="shared" si="7"/>
        <v>43822.531914893618</v>
      </c>
      <c r="T164" s="11">
        <f t="shared" si="8"/>
        <v>43853.170212765959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6"/>
        <v>253.25714285714284</v>
      </c>
      <c r="G165" t="s">
        <v>20</v>
      </c>
      <c r="H165">
        <v>246</v>
      </c>
      <c r="I165" s="5">
        <f>E165/H165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1">
        <f t="shared" si="7"/>
        <v>43399.680851063829</v>
      </c>
      <c r="T165" s="11">
        <f t="shared" si="8"/>
        <v>43449.765957446813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6"/>
        <v>100.16943521594683</v>
      </c>
      <c r="G166" t="s">
        <v>20</v>
      </c>
      <c r="H166">
        <v>1396</v>
      </c>
      <c r="I166" s="5">
        <f>E166/H166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1">
        <f t="shared" si="7"/>
        <v>43387.425531914894</v>
      </c>
      <c r="T166" s="11">
        <f t="shared" si="8"/>
        <v>43388.446808510635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6"/>
        <v>121.99004424778761</v>
      </c>
      <c r="G167" t="s">
        <v>20</v>
      </c>
      <c r="H167">
        <v>2506</v>
      </c>
      <c r="I167" s="5">
        <f>E167/H167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1">
        <f t="shared" si="7"/>
        <v>43317.97872340426</v>
      </c>
      <c r="T167" s="11">
        <f t="shared" si="8"/>
        <v>43350.659574468082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6"/>
        <v>137.13265306122449</v>
      </c>
      <c r="G168" t="s">
        <v>20</v>
      </c>
      <c r="H168">
        <v>244</v>
      </c>
      <c r="I168" s="5">
        <f>E168/H168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1">
        <f t="shared" si="7"/>
        <v>40852.659574468082</v>
      </c>
      <c r="T168" s="11">
        <f t="shared" si="8"/>
        <v>40856.744680851065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6"/>
        <v>415.53846153846149</v>
      </c>
      <c r="G169" t="s">
        <v>20</v>
      </c>
      <c r="H169">
        <v>146</v>
      </c>
      <c r="I169" s="5">
        <f>E169/H169</f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1">
        <f t="shared" si="7"/>
        <v>41772.787234042553</v>
      </c>
      <c r="T169" s="11">
        <f t="shared" si="8"/>
        <v>41783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6"/>
        <v>31.30913348946136</v>
      </c>
      <c r="G170" t="s">
        <v>14</v>
      </c>
      <c r="H170">
        <v>955</v>
      </c>
      <c r="I170" s="5">
        <f>E170/H170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1">
        <f t="shared" si="7"/>
        <v>43900.148936170212</v>
      </c>
      <c r="T170" s="11">
        <f t="shared" si="8"/>
        <v>43923.595744680846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6"/>
        <v>424.08154506437768</v>
      </c>
      <c r="G171" t="s">
        <v>20</v>
      </c>
      <c r="H171">
        <v>1267</v>
      </c>
      <c r="I171" s="5">
        <f>E171/H171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1">
        <f t="shared" si="7"/>
        <v>41407.170212765959</v>
      </c>
      <c r="T171" s="11">
        <f t="shared" si="8"/>
        <v>41435.765957446813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6"/>
        <v>2.93886230728336</v>
      </c>
      <c r="G172" t="s">
        <v>14</v>
      </c>
      <c r="H172">
        <v>67</v>
      </c>
      <c r="I172" s="5">
        <f>E172/H172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1">
        <f t="shared" si="7"/>
        <v>43320.02127659574</v>
      </c>
      <c r="T172" s="11">
        <f t="shared" si="8"/>
        <v>43327.170212765959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6"/>
        <v>10.63265306122449</v>
      </c>
      <c r="G173" t="s">
        <v>14</v>
      </c>
      <c r="H173">
        <v>5</v>
      </c>
      <c r="I173" s="5">
        <f>E173/H173</f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1">
        <f t="shared" si="7"/>
        <v>42061.808510638293</v>
      </c>
      <c r="T173" s="11">
        <f t="shared" si="8"/>
        <v>42084.276595744683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6"/>
        <v>82.875</v>
      </c>
      <c r="G174" t="s">
        <v>14</v>
      </c>
      <c r="H174">
        <v>26</v>
      </c>
      <c r="I174" s="5">
        <f>E174/H174</f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1">
        <f t="shared" si="7"/>
        <v>42185.382978723399</v>
      </c>
      <c r="T174" s="11">
        <f t="shared" si="8"/>
        <v>42200.702127659577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6"/>
        <v>163.01447776628748</v>
      </c>
      <c r="G175" t="s">
        <v>20</v>
      </c>
      <c r="H175">
        <v>1561</v>
      </c>
      <c r="I175" s="5">
        <f>E175/H175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1">
        <f t="shared" si="7"/>
        <v>41749.297872340423</v>
      </c>
      <c r="T175" s="11">
        <f t="shared" si="8"/>
        <v>41755.425531914894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6"/>
        <v>894.66666666666674</v>
      </c>
      <c r="G176" t="s">
        <v>20</v>
      </c>
      <c r="H176">
        <v>48</v>
      </c>
      <c r="I176" s="5">
        <f>E176/H176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1">
        <f t="shared" si="7"/>
        <v>42637.808510638293</v>
      </c>
      <c r="T176" s="11">
        <f t="shared" si="8"/>
        <v>42638.829787234041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6"/>
        <v>26.191501103752756</v>
      </c>
      <c r="G177" t="s">
        <v>14</v>
      </c>
      <c r="H177">
        <v>1130</v>
      </c>
      <c r="I177" s="5">
        <f>E177/H177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1">
        <f t="shared" si="7"/>
        <v>42975.851063829788</v>
      </c>
      <c r="T177" s="11">
        <f t="shared" si="8"/>
        <v>42995.255319148935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6"/>
        <v>74.834782608695647</v>
      </c>
      <c r="G178" t="s">
        <v>14</v>
      </c>
      <c r="H178">
        <v>782</v>
      </c>
      <c r="I178" s="5">
        <f>E178/H178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1">
        <f t="shared" si="7"/>
        <v>42978.914893617024</v>
      </c>
      <c r="T178" s="11">
        <f t="shared" si="8"/>
        <v>42988.106382978724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6"/>
        <v>416.47680412371136</v>
      </c>
      <c r="G179" t="s">
        <v>20</v>
      </c>
      <c r="H179">
        <v>2739</v>
      </c>
      <c r="I179" s="5">
        <f>E179/H179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1">
        <f t="shared" si="7"/>
        <v>40814.872340425529</v>
      </c>
      <c r="T179" s="11">
        <f t="shared" si="8"/>
        <v>40840.404255319147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6"/>
        <v>96.208333333333329</v>
      </c>
      <c r="G180" t="s">
        <v>14</v>
      </c>
      <c r="H180">
        <v>210</v>
      </c>
      <c r="I180" s="5">
        <f>E180/H180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1">
        <f t="shared" si="7"/>
        <v>43370.063829787236</v>
      </c>
      <c r="T180" s="11">
        <f t="shared" si="8"/>
        <v>43379.255319148935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6"/>
        <v>357.71910112359546</v>
      </c>
      <c r="G181" t="s">
        <v>20</v>
      </c>
      <c r="H181">
        <v>3537</v>
      </c>
      <c r="I181" s="5">
        <f>E181/H181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1">
        <f t="shared" si="7"/>
        <v>41685.97872340426</v>
      </c>
      <c r="T181" s="11">
        <f t="shared" si="8"/>
        <v>41687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6"/>
        <v>308.45714285714286</v>
      </c>
      <c r="G182" t="s">
        <v>20</v>
      </c>
      <c r="H182">
        <v>2107</v>
      </c>
      <c r="I182" s="5">
        <f>E182/H182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1">
        <f t="shared" si="7"/>
        <v>40571.765957446813</v>
      </c>
      <c r="T182" s="11">
        <f t="shared" si="8"/>
        <v>40576.872340425529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6"/>
        <v>61.802325581395344</v>
      </c>
      <c r="G183" t="s">
        <v>14</v>
      </c>
      <c r="H183">
        <v>136</v>
      </c>
      <c r="I183" s="5">
        <f>E183/H183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1">
        <f t="shared" si="7"/>
        <v>43383.340425531918</v>
      </c>
      <c r="T183" s="11">
        <f t="shared" si="8"/>
        <v>43401.723404255317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6"/>
        <v>722.32472324723244</v>
      </c>
      <c r="G184" t="s">
        <v>20</v>
      </c>
      <c r="H184">
        <v>3318</v>
      </c>
      <c r="I184" s="5">
        <f>E184/H184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1">
        <f t="shared" si="7"/>
        <v>44015.51063829787</v>
      </c>
      <c r="T184" s="11">
        <f t="shared" si="8"/>
        <v>44031.851063829788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6"/>
        <v>69.117647058823522</v>
      </c>
      <c r="G185" t="s">
        <v>14</v>
      </c>
      <c r="H185">
        <v>86</v>
      </c>
      <c r="I185" s="5">
        <f>E185/H185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1">
        <f t="shared" si="7"/>
        <v>40746.404255319147</v>
      </c>
      <c r="T185" s="11">
        <f t="shared" si="8"/>
        <v>40759.680851063829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6"/>
        <v>293.05555555555554</v>
      </c>
      <c r="G186" t="s">
        <v>20</v>
      </c>
      <c r="H186">
        <v>340</v>
      </c>
      <c r="I186" s="5">
        <f>E186/H186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1">
        <f t="shared" si="7"/>
        <v>43971.595744680846</v>
      </c>
      <c r="T186" s="11">
        <f t="shared" si="8"/>
        <v>43972.617021276601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6"/>
        <v>71.8</v>
      </c>
      <c r="G187" t="s">
        <v>14</v>
      </c>
      <c r="H187">
        <v>19</v>
      </c>
      <c r="I187" s="5">
        <f>E187/H187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1">
        <f t="shared" si="7"/>
        <v>43609.042553191488</v>
      </c>
      <c r="T187" s="11">
        <f t="shared" si="8"/>
        <v>43620.276595744683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6"/>
        <v>31.934684684684683</v>
      </c>
      <c r="G188" t="s">
        <v>14</v>
      </c>
      <c r="H188">
        <v>886</v>
      </c>
      <c r="I188" s="5">
        <f>E188/H188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1">
        <f t="shared" si="7"/>
        <v>42127.170212765959</v>
      </c>
      <c r="T188" s="11">
        <f t="shared" si="8"/>
        <v>42142.48936170213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6"/>
        <v>229.87375415282392</v>
      </c>
      <c r="G189" t="s">
        <v>20</v>
      </c>
      <c r="H189">
        <v>1442</v>
      </c>
      <c r="I189" s="5">
        <f>E189/H189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1">
        <f t="shared" si="7"/>
        <v>41663.553191489365</v>
      </c>
      <c r="T189" s="11">
        <f t="shared" si="8"/>
        <v>41692.106382978724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6"/>
        <v>32.012195121951223</v>
      </c>
      <c r="G190" t="s">
        <v>14</v>
      </c>
      <c r="H190">
        <v>35</v>
      </c>
      <c r="I190" s="5">
        <f>E190/H190</f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1">
        <f t="shared" si="7"/>
        <v>42324.319148936171</v>
      </c>
      <c r="T190" s="11">
        <f t="shared" si="8"/>
        <v>42325.340425531918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6"/>
        <v>23.525352848928385</v>
      </c>
      <c r="G191" t="s">
        <v>74</v>
      </c>
      <c r="H191">
        <v>441</v>
      </c>
      <c r="I191" s="5">
        <f>E191/H191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1">
        <f t="shared" si="7"/>
        <v>42792.063829787236</v>
      </c>
      <c r="T191" s="11">
        <f t="shared" si="8"/>
        <v>42792.063829787236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6"/>
        <v>68.594594594594597</v>
      </c>
      <c r="G192" t="s">
        <v>14</v>
      </c>
      <c r="H192">
        <v>24</v>
      </c>
      <c r="I192" s="5">
        <f>E192/H192</f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1">
        <f t="shared" si="7"/>
        <v>41766.659574468082</v>
      </c>
      <c r="T192" s="11">
        <f t="shared" si="8"/>
        <v>41767.680851063829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6"/>
        <v>37.952380952380956</v>
      </c>
      <c r="G193" t="s">
        <v>14</v>
      </c>
      <c r="H193">
        <v>86</v>
      </c>
      <c r="I193" s="5">
        <f>E193/H193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1">
        <f t="shared" si="7"/>
        <v>43918.48936170213</v>
      </c>
      <c r="T193" s="11">
        <f t="shared" si="8"/>
        <v>43921.553191489365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6"/>
        <v>19.992957746478872</v>
      </c>
      <c r="G194" t="s">
        <v>14</v>
      </c>
      <c r="H194">
        <v>243</v>
      </c>
      <c r="I194" s="5">
        <f>E194/H194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1">
        <f t="shared" si="7"/>
        <v>42162.914893617024</v>
      </c>
      <c r="T194" s="11">
        <f t="shared" si="8"/>
        <v>42167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9">(E195/D195)*100</f>
        <v>45.636363636363633</v>
      </c>
      <c r="G195" t="s">
        <v>14</v>
      </c>
      <c r="H195">
        <v>65</v>
      </c>
      <c r="I195" s="5">
        <f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1">
        <f t="shared" ref="S195:S258" si="10">L195/84600+DATE(1970,1,1)</f>
        <v>43573.297872340423</v>
      </c>
      <c r="T195" s="11">
        <f t="shared" ref="T195:T258" si="11">M195/84600+DATE(1970,1,1)</f>
        <v>43577.382978723399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9"/>
        <v>122.7605633802817</v>
      </c>
      <c r="G196" t="s">
        <v>20</v>
      </c>
      <c r="H196">
        <v>126</v>
      </c>
      <c r="I196" s="5">
        <f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1">
        <f t="shared" si="10"/>
        <v>42616.361702127659</v>
      </c>
      <c r="T196" s="11">
        <f t="shared" si="11"/>
        <v>42632.702127659577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9"/>
        <v>361.75316455696202</v>
      </c>
      <c r="G197" t="s">
        <v>20</v>
      </c>
      <c r="H197">
        <v>524</v>
      </c>
      <c r="I197" s="5">
        <f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1">
        <f t="shared" si="10"/>
        <v>43687.680851063829</v>
      </c>
      <c r="T197" s="11">
        <f t="shared" si="11"/>
        <v>43694.829787234041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9"/>
        <v>63.146341463414636</v>
      </c>
      <c r="G198" t="s">
        <v>14</v>
      </c>
      <c r="H198">
        <v>100</v>
      </c>
      <c r="I198" s="5">
        <f>E198/H198</f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1">
        <f t="shared" si="10"/>
        <v>42978.914893617024</v>
      </c>
      <c r="T198" s="11">
        <f t="shared" si="11"/>
        <v>42998.319148936171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9"/>
        <v>298.20475319926874</v>
      </c>
      <c r="G199" t="s">
        <v>20</v>
      </c>
      <c r="H199">
        <v>1989</v>
      </c>
      <c r="I199" s="5">
        <f>E199/H199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1">
        <f t="shared" si="10"/>
        <v>43278.148936170212</v>
      </c>
      <c r="T199" s="11">
        <f t="shared" si="11"/>
        <v>43292.446808510635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9"/>
        <v>9.5585443037974684</v>
      </c>
      <c r="G200" t="s">
        <v>14</v>
      </c>
      <c r="H200">
        <v>168</v>
      </c>
      <c r="I200" s="5">
        <f>E200/H200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1">
        <f t="shared" si="10"/>
        <v>40711.680851063829</v>
      </c>
      <c r="T200" s="11">
        <f t="shared" si="11"/>
        <v>40741.297872340423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9"/>
        <v>53.777777777777779</v>
      </c>
      <c r="G201" t="s">
        <v>14</v>
      </c>
      <c r="H201">
        <v>13</v>
      </c>
      <c r="I201" s="5">
        <f>E201/H201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1">
        <f t="shared" si="10"/>
        <v>42545.893617021276</v>
      </c>
      <c r="T201" s="11">
        <f t="shared" si="11"/>
        <v>42549.97872340426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9"/>
        <v>2</v>
      </c>
      <c r="G202" t="s">
        <v>14</v>
      </c>
      <c r="H202">
        <v>1</v>
      </c>
      <c r="I202" s="5">
        <f>E202/H202</f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1">
        <f t="shared" si="10"/>
        <v>40574.829787234041</v>
      </c>
      <c r="T202" s="11">
        <f t="shared" si="11"/>
        <v>40586.063829787236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9"/>
        <v>681.19047619047615</v>
      </c>
      <c r="G203" t="s">
        <v>20</v>
      </c>
      <c r="H203">
        <v>157</v>
      </c>
      <c r="I203" s="5">
        <f>E203/H203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1">
        <f t="shared" si="10"/>
        <v>42191.51063829787</v>
      </c>
      <c r="T203" s="11">
        <f t="shared" si="11"/>
        <v>42209.893617021276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9"/>
        <v>78.831325301204828</v>
      </c>
      <c r="G204" t="s">
        <v>74</v>
      </c>
      <c r="H204">
        <v>82</v>
      </c>
      <c r="I204" s="5">
        <f>E204/H204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1">
        <f t="shared" si="10"/>
        <v>41142.659574468082</v>
      </c>
      <c r="T204" s="11">
        <f t="shared" si="11"/>
        <v>41146.744680851065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9"/>
        <v>134.40792216817235</v>
      </c>
      <c r="G205" t="s">
        <v>20</v>
      </c>
      <c r="H205">
        <v>4498</v>
      </c>
      <c r="I205" s="5">
        <f>E205/H205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1">
        <f t="shared" si="10"/>
        <v>43117.851063829788</v>
      </c>
      <c r="T205" s="11">
        <f t="shared" si="11"/>
        <v>43119.893617021276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9"/>
        <v>3.3719999999999999</v>
      </c>
      <c r="G206" t="s">
        <v>14</v>
      </c>
      <c r="H206">
        <v>40</v>
      </c>
      <c r="I206" s="5">
        <f>E206/H206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1">
        <f t="shared" si="10"/>
        <v>40956.787234042553</v>
      </c>
      <c r="T206" s="11">
        <f t="shared" si="11"/>
        <v>40967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9"/>
        <v>431.84615384615387</v>
      </c>
      <c r="G207" t="s">
        <v>20</v>
      </c>
      <c r="H207">
        <v>80</v>
      </c>
      <c r="I207" s="5">
        <f>E207/H207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1">
        <f t="shared" si="10"/>
        <v>43769.382978723399</v>
      </c>
      <c r="T207" s="11">
        <f t="shared" si="11"/>
        <v>43781.638297872341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9"/>
        <v>38.844444444444441</v>
      </c>
      <c r="G208" t="s">
        <v>74</v>
      </c>
      <c r="H208">
        <v>57</v>
      </c>
      <c r="I208" s="5">
        <f>E208/H208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1">
        <f t="shared" si="10"/>
        <v>40548.319148936171</v>
      </c>
      <c r="T208" s="11">
        <f t="shared" si="11"/>
        <v>40557.51063829787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9"/>
        <v>425.7</v>
      </c>
      <c r="G209" t="s">
        <v>20</v>
      </c>
      <c r="H209">
        <v>43</v>
      </c>
      <c r="I209" s="5">
        <f>E209/H209</f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1">
        <f t="shared" si="10"/>
        <v>43718.319148936171</v>
      </c>
      <c r="T209" s="11">
        <f t="shared" si="11"/>
        <v>43738.744680851065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9"/>
        <v>101.12239715591672</v>
      </c>
      <c r="G210" t="s">
        <v>20</v>
      </c>
      <c r="H210">
        <v>2053</v>
      </c>
      <c r="I210" s="5">
        <f>E210/H210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1">
        <f t="shared" si="10"/>
        <v>43420.148936170212</v>
      </c>
      <c r="T210" s="11">
        <f t="shared" si="11"/>
        <v>43444.659574468082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9"/>
        <v>21.188688946015425</v>
      </c>
      <c r="G211" t="s">
        <v>47</v>
      </c>
      <c r="H211">
        <v>808</v>
      </c>
      <c r="I211" s="5">
        <f>E211/H211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1">
        <f t="shared" si="10"/>
        <v>42856.361702127659</v>
      </c>
      <c r="T211" s="11">
        <f t="shared" si="11"/>
        <v>42863.51063829787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9"/>
        <v>67.425531914893625</v>
      </c>
      <c r="G212" t="s">
        <v>14</v>
      </c>
      <c r="H212">
        <v>226</v>
      </c>
      <c r="I212" s="5">
        <f>E212/H212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1">
        <f t="shared" si="10"/>
        <v>43163.808510638293</v>
      </c>
      <c r="T212" s="11">
        <f t="shared" si="11"/>
        <v>43191.340425531918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9"/>
        <v>94.923371647509583</v>
      </c>
      <c r="G213" t="s">
        <v>14</v>
      </c>
      <c r="H213">
        <v>1625</v>
      </c>
      <c r="I213" s="5">
        <f>E213/H213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1">
        <f t="shared" si="10"/>
        <v>41852.446808510635</v>
      </c>
      <c r="T213" s="11">
        <f t="shared" si="11"/>
        <v>41876.957446808512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9"/>
        <v>151.85185185185185</v>
      </c>
      <c r="G214" t="s">
        <v>20</v>
      </c>
      <c r="H214">
        <v>168</v>
      </c>
      <c r="I214" s="5">
        <f>E214/H214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1">
        <f t="shared" si="10"/>
        <v>44202.446808510635</v>
      </c>
      <c r="T214" s="11">
        <f t="shared" si="11"/>
        <v>44249.425531914894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9"/>
        <v>195.16382252559728</v>
      </c>
      <c r="G215" t="s">
        <v>20</v>
      </c>
      <c r="H215">
        <v>4289</v>
      </c>
      <c r="I215" s="5">
        <f>E215/H215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1">
        <f t="shared" si="10"/>
        <v>40805.638297872341</v>
      </c>
      <c r="T215" s="11">
        <f t="shared" si="11"/>
        <v>40813.851063829788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9"/>
        <v>1023.1428571428571</v>
      </c>
      <c r="G216" t="s">
        <v>20</v>
      </c>
      <c r="H216">
        <v>165</v>
      </c>
      <c r="I216" s="5">
        <f>E216/H216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1">
        <f t="shared" si="10"/>
        <v>40724.957446808512</v>
      </c>
      <c r="T216" s="11">
        <f t="shared" si="11"/>
        <v>40731.085106382976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9"/>
        <v>3.841836734693878</v>
      </c>
      <c r="G217" t="s">
        <v>14</v>
      </c>
      <c r="H217">
        <v>143</v>
      </c>
      <c r="I217" s="5">
        <f>E217/H217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1">
        <f t="shared" si="10"/>
        <v>43890.957446808512</v>
      </c>
      <c r="T217" s="11">
        <f t="shared" si="11"/>
        <v>43893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9"/>
        <v>155.07066557107643</v>
      </c>
      <c r="G218" t="s">
        <v>20</v>
      </c>
      <c r="H218">
        <v>1815</v>
      </c>
      <c r="I218" s="5">
        <f>E218/H218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1">
        <f t="shared" si="10"/>
        <v>41194.787234042553</v>
      </c>
      <c r="T218" s="11">
        <f t="shared" si="11"/>
        <v>41196.829787234041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9"/>
        <v>44.753477588871718</v>
      </c>
      <c r="G219" t="s">
        <v>14</v>
      </c>
      <c r="H219">
        <v>934</v>
      </c>
      <c r="I219" s="5">
        <f>E219/H219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1">
        <f t="shared" si="10"/>
        <v>43966.48936170213</v>
      </c>
      <c r="T219" s="11">
        <f t="shared" si="11"/>
        <v>43975.680851063829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9"/>
        <v>215.94736842105263</v>
      </c>
      <c r="G220" t="s">
        <v>20</v>
      </c>
      <c r="H220">
        <v>397</v>
      </c>
      <c r="I220" s="5">
        <f>E220/H220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1">
        <f t="shared" si="10"/>
        <v>41183.553191489365</v>
      </c>
      <c r="T220" s="11">
        <f t="shared" si="11"/>
        <v>41218.276595744683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9"/>
        <v>332.12709832134288</v>
      </c>
      <c r="G221" t="s">
        <v>20</v>
      </c>
      <c r="H221">
        <v>1539</v>
      </c>
      <c r="I221" s="5">
        <f>E221/H221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1">
        <f t="shared" si="10"/>
        <v>41468.446808510635</v>
      </c>
      <c r="T221" s="11">
        <f t="shared" si="11"/>
        <v>41480.702127659577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9"/>
        <v>8.4430379746835449</v>
      </c>
      <c r="G222" t="s">
        <v>14</v>
      </c>
      <c r="H222">
        <v>17</v>
      </c>
      <c r="I222" s="5">
        <f>E222/H222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1">
        <f t="shared" si="10"/>
        <v>41047.680851063829</v>
      </c>
      <c r="T222" s="11">
        <f t="shared" si="11"/>
        <v>41066.063829787236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9"/>
        <v>98.625514403292186</v>
      </c>
      <c r="G223" t="s">
        <v>14</v>
      </c>
      <c r="H223">
        <v>2179</v>
      </c>
      <c r="I223" s="5">
        <f>E223/H223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1">
        <f t="shared" si="10"/>
        <v>41411.255319148935</v>
      </c>
      <c r="T223" s="11">
        <f t="shared" si="11"/>
        <v>41413.297872340423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9"/>
        <v>137.97916666666669</v>
      </c>
      <c r="G224" t="s">
        <v>20</v>
      </c>
      <c r="H224">
        <v>138</v>
      </c>
      <c r="I224" s="5">
        <f>E224/H224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1">
        <f t="shared" si="10"/>
        <v>42261.97872340426</v>
      </c>
      <c r="T224" s="11">
        <f t="shared" si="11"/>
        <v>42263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9"/>
        <v>93.81099656357388</v>
      </c>
      <c r="G225" t="s">
        <v>14</v>
      </c>
      <c r="H225">
        <v>931</v>
      </c>
      <c r="I225" s="5">
        <f>E225/H225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1">
        <f t="shared" si="10"/>
        <v>42804.276595744683</v>
      </c>
      <c r="T225" s="11">
        <f t="shared" si="11"/>
        <v>42818.574468085106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9"/>
        <v>403.63930885529157</v>
      </c>
      <c r="G226" t="s">
        <v>20</v>
      </c>
      <c r="H226">
        <v>3594</v>
      </c>
      <c r="I226" s="5">
        <f>E226/H226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1">
        <f t="shared" si="10"/>
        <v>42253.808510638293</v>
      </c>
      <c r="T226" s="11">
        <f t="shared" si="11"/>
        <v>42299.808510638293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9"/>
        <v>260.1740412979351</v>
      </c>
      <c r="G227" t="s">
        <v>20</v>
      </c>
      <c r="H227">
        <v>5880</v>
      </c>
      <c r="I227" s="5">
        <f>E227/H227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1">
        <f t="shared" si="10"/>
        <v>42106.744680851065</v>
      </c>
      <c r="T227" s="11">
        <f t="shared" si="11"/>
        <v>42106.744680851065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9"/>
        <v>366.63333333333333</v>
      </c>
      <c r="G228" t="s">
        <v>20</v>
      </c>
      <c r="H228">
        <v>112</v>
      </c>
      <c r="I228" s="5">
        <f>E228/H228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1">
        <f t="shared" si="10"/>
        <v>40589.127659574471</v>
      </c>
      <c r="T228" s="11">
        <f t="shared" si="11"/>
        <v>40626.914893617024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9"/>
        <v>168.72085385878489</v>
      </c>
      <c r="G229" t="s">
        <v>20</v>
      </c>
      <c r="H229">
        <v>943</v>
      </c>
      <c r="I229" s="5">
        <f>E229/H229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1">
        <f t="shared" si="10"/>
        <v>42491.765957446813</v>
      </c>
      <c r="T229" s="11">
        <f t="shared" si="11"/>
        <v>42497.893617021276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9"/>
        <v>119.90717911530093</v>
      </c>
      <c r="G230" t="s">
        <v>20</v>
      </c>
      <c r="H230">
        <v>2468</v>
      </c>
      <c r="I230" s="5">
        <f>E230/H230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1">
        <f t="shared" si="10"/>
        <v>42975.851063829788</v>
      </c>
      <c r="T230" s="11">
        <f t="shared" si="11"/>
        <v>43001.382978723399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9"/>
        <v>193.68925233644859</v>
      </c>
      <c r="G231" t="s">
        <v>20</v>
      </c>
      <c r="H231">
        <v>2551</v>
      </c>
      <c r="I231" s="5">
        <f>E231/H231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1">
        <f t="shared" si="10"/>
        <v>43255.680851063829</v>
      </c>
      <c r="T231" s="11">
        <f t="shared" si="11"/>
        <v>43304.702127659577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9"/>
        <v>420.16666666666669</v>
      </c>
      <c r="G232" t="s">
        <v>20</v>
      </c>
      <c r="H232">
        <v>101</v>
      </c>
      <c r="I232" s="5">
        <f>E232/H232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1">
        <f t="shared" si="10"/>
        <v>44193.255319148935</v>
      </c>
      <c r="T232" s="11">
        <f t="shared" si="11"/>
        <v>44193.255319148935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9"/>
        <v>76.708333333333329</v>
      </c>
      <c r="G233" t="s">
        <v>74</v>
      </c>
      <c r="H233">
        <v>67</v>
      </c>
      <c r="I233" s="5">
        <f>E233/H233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1">
        <f t="shared" si="10"/>
        <v>41752.361702127659</v>
      </c>
      <c r="T233" s="11">
        <f t="shared" si="11"/>
        <v>41811.595744680853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9"/>
        <v>171.26470588235293</v>
      </c>
      <c r="G234" t="s">
        <v>20</v>
      </c>
      <c r="H234">
        <v>92</v>
      </c>
      <c r="I234" s="5">
        <f>E234/H234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1">
        <f t="shared" si="10"/>
        <v>42938.063829787236</v>
      </c>
      <c r="T234" s="11">
        <f t="shared" si="11"/>
        <v>42939.085106382976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9"/>
        <v>157.89473684210526</v>
      </c>
      <c r="G235" t="s">
        <v>20</v>
      </c>
      <c r="H235">
        <v>62</v>
      </c>
      <c r="I235" s="5">
        <f>E235/H235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1">
        <f t="shared" si="10"/>
        <v>41028.276595744683</v>
      </c>
      <c r="T235" s="11">
        <f t="shared" si="11"/>
        <v>41044.617021276594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9"/>
        <v>109.08</v>
      </c>
      <c r="G236" t="s">
        <v>20</v>
      </c>
      <c r="H236">
        <v>149</v>
      </c>
      <c r="I236" s="5">
        <f>E236/H236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1">
        <f t="shared" si="10"/>
        <v>43339.425531914894</v>
      </c>
      <c r="T236" s="11">
        <f t="shared" si="11"/>
        <v>43346.574468085106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9"/>
        <v>41.732558139534881</v>
      </c>
      <c r="G237" t="s">
        <v>14</v>
      </c>
      <c r="H237">
        <v>92</v>
      </c>
      <c r="I237" s="5">
        <f>E237/H237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1">
        <f t="shared" si="10"/>
        <v>43145.425531914894</v>
      </c>
      <c r="T237" s="11">
        <f t="shared" si="11"/>
        <v>43150.531914893618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9"/>
        <v>10.944303797468354</v>
      </c>
      <c r="G238" t="s">
        <v>14</v>
      </c>
      <c r="H238">
        <v>57</v>
      </c>
      <c r="I238" s="5">
        <f>E238/H238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1">
        <f t="shared" si="10"/>
        <v>44025.723404255317</v>
      </c>
      <c r="T238" s="11">
        <f t="shared" si="11"/>
        <v>44032.872340425529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9"/>
        <v>159.3763440860215</v>
      </c>
      <c r="G239" t="s">
        <v>20</v>
      </c>
      <c r="H239">
        <v>329</v>
      </c>
      <c r="I239" s="5">
        <f>E239/H239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1">
        <f t="shared" si="10"/>
        <v>42098.574468085106</v>
      </c>
      <c r="T239" s="11">
        <f t="shared" si="11"/>
        <v>42100.617021276601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9"/>
        <v>422.41666666666669</v>
      </c>
      <c r="G240" t="s">
        <v>20</v>
      </c>
      <c r="H240">
        <v>97</v>
      </c>
      <c r="I240" s="5">
        <f>E240/H240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1">
        <f t="shared" si="10"/>
        <v>43455.893617021276</v>
      </c>
      <c r="T240" s="11">
        <f t="shared" si="11"/>
        <v>43481.425531914894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9"/>
        <v>97.71875</v>
      </c>
      <c r="G241" t="s">
        <v>14</v>
      </c>
      <c r="H241">
        <v>41</v>
      </c>
      <c r="I241" s="5">
        <f>E241/H241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1">
        <f t="shared" si="10"/>
        <v>42600.02127659574</v>
      </c>
      <c r="T241" s="11">
        <f t="shared" si="11"/>
        <v>42604.106382978724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9"/>
        <v>418.78911564625849</v>
      </c>
      <c r="G242" t="s">
        <v>20</v>
      </c>
      <c r="H242">
        <v>1784</v>
      </c>
      <c r="I242" s="5">
        <f>E242/H242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1">
        <f t="shared" si="10"/>
        <v>40711.680851063829</v>
      </c>
      <c r="T242" s="11">
        <f t="shared" si="11"/>
        <v>40712.702127659577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9"/>
        <v>101.91632047477745</v>
      </c>
      <c r="G243" t="s">
        <v>20</v>
      </c>
      <c r="H243">
        <v>1684</v>
      </c>
      <c r="I243" s="5">
        <f>E243/H243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1">
        <f t="shared" si="10"/>
        <v>42086.319148936171</v>
      </c>
      <c r="T243" s="11">
        <f t="shared" si="11"/>
        <v>42096.531914893618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9"/>
        <v>127.72619047619047</v>
      </c>
      <c r="G244" t="s">
        <v>20</v>
      </c>
      <c r="H244">
        <v>250</v>
      </c>
      <c r="I244" s="5">
        <f>E244/H244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1">
        <f t="shared" si="10"/>
        <v>43233.212765957447</v>
      </c>
      <c r="T244" s="11">
        <f t="shared" si="11"/>
        <v>43243.425531914894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9"/>
        <v>445.21739130434781</v>
      </c>
      <c r="G245" t="s">
        <v>20</v>
      </c>
      <c r="H245">
        <v>238</v>
      </c>
      <c r="I245" s="5">
        <f>E245/H245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1">
        <f t="shared" si="10"/>
        <v>43537.595744680846</v>
      </c>
      <c r="T245" s="11">
        <f t="shared" si="11"/>
        <v>43540.659574468082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9"/>
        <v>569.71428571428578</v>
      </c>
      <c r="G246" t="s">
        <v>20</v>
      </c>
      <c r="H246">
        <v>53</v>
      </c>
      <c r="I246" s="5">
        <f>E246/H246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1">
        <f t="shared" si="10"/>
        <v>42180.276595744683</v>
      </c>
      <c r="T246" s="11">
        <f t="shared" si="11"/>
        <v>42233.382978723399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9"/>
        <v>509.34482758620686</v>
      </c>
      <c r="G247" t="s">
        <v>20</v>
      </c>
      <c r="H247">
        <v>214</v>
      </c>
      <c r="I247" s="5">
        <f>E247/H247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1">
        <f t="shared" si="10"/>
        <v>42080.191489361707</v>
      </c>
      <c r="T247" s="11">
        <f t="shared" si="11"/>
        <v>42081.212765957447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9"/>
        <v>325.5333333333333</v>
      </c>
      <c r="G248" t="s">
        <v>20</v>
      </c>
      <c r="H248">
        <v>222</v>
      </c>
      <c r="I248" s="5">
        <f>E248/H248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1">
        <f t="shared" si="10"/>
        <v>41829.97872340426</v>
      </c>
      <c r="T248" s="11">
        <f t="shared" si="11"/>
        <v>41834.063829787236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9"/>
        <v>932.61616161616166</v>
      </c>
      <c r="G249" t="s">
        <v>20</v>
      </c>
      <c r="H249">
        <v>1884</v>
      </c>
      <c r="I249" s="5">
        <f>E249/H249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1">
        <f t="shared" si="10"/>
        <v>43091.297872340423</v>
      </c>
      <c r="T249" s="11">
        <f t="shared" si="11"/>
        <v>43106.617021276601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9"/>
        <v>211.33870967741933</v>
      </c>
      <c r="G250" t="s">
        <v>20</v>
      </c>
      <c r="H250">
        <v>218</v>
      </c>
      <c r="I250" s="5">
        <f>E250/H250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1">
        <f t="shared" si="10"/>
        <v>42353.936170212764</v>
      </c>
      <c r="T250" s="11">
        <f t="shared" si="11"/>
        <v>42359.042553191488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9"/>
        <v>273.32520325203251</v>
      </c>
      <c r="G251" t="s">
        <v>20</v>
      </c>
      <c r="H251">
        <v>6465</v>
      </c>
      <c r="I251" s="5">
        <f>E251/H251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1">
        <f t="shared" si="10"/>
        <v>42355.97872340426</v>
      </c>
      <c r="T251" s="11">
        <f t="shared" si="11"/>
        <v>42363.127659574471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9"/>
        <v>3</v>
      </c>
      <c r="G252" t="s">
        <v>14</v>
      </c>
      <c r="H252">
        <v>1</v>
      </c>
      <c r="I252" s="5">
        <f>E252/H252</f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1">
        <f t="shared" si="10"/>
        <v>40514.617021276594</v>
      </c>
      <c r="T252" s="11">
        <f t="shared" si="11"/>
        <v>40550.361702127659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9"/>
        <v>54.084507042253513</v>
      </c>
      <c r="G253" t="s">
        <v>14</v>
      </c>
      <c r="H253">
        <v>101</v>
      </c>
      <c r="I253" s="5">
        <f>E253/H253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1">
        <f t="shared" si="10"/>
        <v>41585.936170212764</v>
      </c>
      <c r="T253" s="11">
        <f t="shared" si="11"/>
        <v>41587.97872340426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9"/>
        <v>626.29999999999995</v>
      </c>
      <c r="G254" t="s">
        <v>20</v>
      </c>
      <c r="H254">
        <v>59</v>
      </c>
      <c r="I254" s="5">
        <f>E254/H254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1">
        <f t="shared" si="10"/>
        <v>41912.702127659577</v>
      </c>
      <c r="T254" s="11">
        <f t="shared" si="11"/>
        <v>41917.808510638301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9"/>
        <v>89.021399176954731</v>
      </c>
      <c r="G255" t="s">
        <v>14</v>
      </c>
      <c r="H255">
        <v>1335</v>
      </c>
      <c r="I255" s="5">
        <f>E255/H255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1">
        <f t="shared" si="10"/>
        <v>40961.893617021276</v>
      </c>
      <c r="T255" s="11">
        <f t="shared" si="11"/>
        <v>40974.148936170212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9"/>
        <v>184.89130434782609</v>
      </c>
      <c r="G256" t="s">
        <v>20</v>
      </c>
      <c r="H256">
        <v>88</v>
      </c>
      <c r="I256" s="5">
        <f>E256/H256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1">
        <f t="shared" si="10"/>
        <v>43153.595744680846</v>
      </c>
      <c r="T256" s="11">
        <f t="shared" si="11"/>
        <v>43155.638297872341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9"/>
        <v>120.16770186335404</v>
      </c>
      <c r="G257" t="s">
        <v>20</v>
      </c>
      <c r="H257">
        <v>1697</v>
      </c>
      <c r="I257" s="5">
        <f>E257/H257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1">
        <f t="shared" si="10"/>
        <v>40909.851063829788</v>
      </c>
      <c r="T257" s="11">
        <f t="shared" si="11"/>
        <v>40914.957446808512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9"/>
        <v>23.390243902439025</v>
      </c>
      <c r="G258" t="s">
        <v>14</v>
      </c>
      <c r="H258">
        <v>15</v>
      </c>
      <c r="I258" s="5">
        <f>E258/H258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1">
        <f t="shared" si="10"/>
        <v>42751.212765957447</v>
      </c>
      <c r="T258" s="11">
        <f t="shared" si="11"/>
        <v>42789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12">(E259/D259)*100</f>
        <v>146</v>
      </c>
      <c r="G259" t="s">
        <v>20</v>
      </c>
      <c r="H259">
        <v>92</v>
      </c>
      <c r="I259" s="5">
        <f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1">
        <f t="shared" ref="S259:S322" si="13">L259/84600+DATE(1970,1,1)</f>
        <v>41673.765957446813</v>
      </c>
      <c r="T259" s="11">
        <f t="shared" ref="T259:T322" si="14">M259/84600+DATE(1970,1,1)</f>
        <v>41688.02127659574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2"/>
        <v>268.48</v>
      </c>
      <c r="G260" t="s">
        <v>20</v>
      </c>
      <c r="H260">
        <v>186</v>
      </c>
      <c r="I260" s="5">
        <f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1">
        <f t="shared" si="13"/>
        <v>43077</v>
      </c>
      <c r="T260" s="11">
        <f t="shared" si="14"/>
        <v>43097.425531914894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2"/>
        <v>597.5</v>
      </c>
      <c r="G261" t="s">
        <v>20</v>
      </c>
      <c r="H261">
        <v>138</v>
      </c>
      <c r="I261" s="5">
        <f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1">
        <f t="shared" si="13"/>
        <v>41584.914893617024</v>
      </c>
      <c r="T261" s="11">
        <f t="shared" si="14"/>
        <v>41604.319148936171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2"/>
        <v>157.69841269841268</v>
      </c>
      <c r="G262" t="s">
        <v>20</v>
      </c>
      <c r="H262">
        <v>261</v>
      </c>
      <c r="I262" s="5">
        <f>E262/H262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1">
        <f t="shared" si="13"/>
        <v>41512.361702127659</v>
      </c>
      <c r="T262" s="11">
        <f t="shared" si="14"/>
        <v>41524.617021276594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2"/>
        <v>31.201660735468568</v>
      </c>
      <c r="G263" t="s">
        <v>14</v>
      </c>
      <c r="H263">
        <v>454</v>
      </c>
      <c r="I263" s="5">
        <f>E263/H263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1">
        <f t="shared" si="13"/>
        <v>40731.085106382976</v>
      </c>
      <c r="T263" s="11">
        <f t="shared" si="14"/>
        <v>40735.170212765959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2"/>
        <v>313.41176470588238</v>
      </c>
      <c r="G264" t="s">
        <v>20</v>
      </c>
      <c r="H264">
        <v>107</v>
      </c>
      <c r="I264" s="5">
        <f>E264/H264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1">
        <f t="shared" si="13"/>
        <v>40958.829787234041</v>
      </c>
      <c r="T264" s="11">
        <f t="shared" si="14"/>
        <v>40985.382978723406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2"/>
        <v>370.89655172413791</v>
      </c>
      <c r="G265" t="s">
        <v>20</v>
      </c>
      <c r="H265">
        <v>199</v>
      </c>
      <c r="I265" s="5">
        <f>E265/H265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1">
        <f t="shared" si="13"/>
        <v>40498.276595744683</v>
      </c>
      <c r="T265" s="11">
        <f t="shared" si="14"/>
        <v>40498.276595744683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2"/>
        <v>362.66447368421052</v>
      </c>
      <c r="G266" t="s">
        <v>20</v>
      </c>
      <c r="H266">
        <v>5512</v>
      </c>
      <c r="I266" s="5">
        <f>E266/H266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1">
        <f t="shared" si="13"/>
        <v>41652.319148936171</v>
      </c>
      <c r="T266" s="11">
        <f t="shared" si="14"/>
        <v>41668.659574468082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2"/>
        <v>123.08163265306122</v>
      </c>
      <c r="G267" t="s">
        <v>20</v>
      </c>
      <c r="H267">
        <v>86</v>
      </c>
      <c r="I267" s="5">
        <f>E267/H267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1">
        <f t="shared" si="13"/>
        <v>42729.765957446813</v>
      </c>
      <c r="T267" s="11">
        <f t="shared" si="14"/>
        <v>42774.702127659577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2"/>
        <v>76.766756032171585</v>
      </c>
      <c r="G268" t="s">
        <v>14</v>
      </c>
      <c r="H268">
        <v>3182</v>
      </c>
      <c r="I268" s="5">
        <f>E268/H268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1">
        <f t="shared" si="13"/>
        <v>42298.787234042553</v>
      </c>
      <c r="T268" s="11">
        <f t="shared" si="14"/>
        <v>42332.48936170213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2"/>
        <v>233.62012987012989</v>
      </c>
      <c r="G269" t="s">
        <v>20</v>
      </c>
      <c r="H269">
        <v>2768</v>
      </c>
      <c r="I269" s="5">
        <f>E269/H269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1">
        <f t="shared" si="13"/>
        <v>41538.914893617024</v>
      </c>
      <c r="T269" s="11">
        <f t="shared" si="14"/>
        <v>41555.297872340423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2"/>
        <v>180.53333333333333</v>
      </c>
      <c r="G270" t="s">
        <v>20</v>
      </c>
      <c r="H270">
        <v>48</v>
      </c>
      <c r="I270" s="5">
        <f>E270/H270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1">
        <f t="shared" si="13"/>
        <v>41518.48936170213</v>
      </c>
      <c r="T270" s="11">
        <f t="shared" si="14"/>
        <v>41565.51063829787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2"/>
        <v>252.62857142857143</v>
      </c>
      <c r="G271" t="s">
        <v>20</v>
      </c>
      <c r="H271">
        <v>87</v>
      </c>
      <c r="I271" s="5">
        <f>E271/H271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1">
        <f t="shared" si="13"/>
        <v>43877.680851063829</v>
      </c>
      <c r="T271" s="11">
        <f t="shared" si="14"/>
        <v>43899.127659574471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2"/>
        <v>27.176538240368025</v>
      </c>
      <c r="G272" t="s">
        <v>74</v>
      </c>
      <c r="H272">
        <v>1890</v>
      </c>
      <c r="I272" s="5">
        <f>E272/H272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1">
        <f t="shared" si="13"/>
        <v>40832.234042553187</v>
      </c>
      <c r="T272" s="11">
        <f t="shared" si="14"/>
        <v>40834.276595744683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2"/>
        <v>1.2706571242680547</v>
      </c>
      <c r="G273" t="s">
        <v>47</v>
      </c>
      <c r="H273">
        <v>61</v>
      </c>
      <c r="I273" s="5">
        <f>E273/H273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1">
        <f t="shared" si="13"/>
        <v>42702.191489361707</v>
      </c>
      <c r="T273" s="11">
        <f t="shared" si="14"/>
        <v>42733.851063829788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2"/>
        <v>304.0097847358121</v>
      </c>
      <c r="G274" t="s">
        <v>20</v>
      </c>
      <c r="H274">
        <v>1894</v>
      </c>
      <c r="I274" s="5">
        <f>E274/H274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1">
        <f t="shared" si="13"/>
        <v>44041.042553191488</v>
      </c>
      <c r="T274" s="11">
        <f t="shared" si="14"/>
        <v>44066.574468085106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2"/>
        <v>137.23076923076923</v>
      </c>
      <c r="G275" t="s">
        <v>20</v>
      </c>
      <c r="H275">
        <v>282</v>
      </c>
      <c r="I275" s="5">
        <f>E275/H275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1">
        <f t="shared" si="13"/>
        <v>43365.97872340426</v>
      </c>
      <c r="T275" s="11">
        <f t="shared" si="14"/>
        <v>43369.042553191488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2"/>
        <v>32.208333333333336</v>
      </c>
      <c r="G276" t="s">
        <v>14</v>
      </c>
      <c r="H276">
        <v>15</v>
      </c>
      <c r="I276" s="5">
        <f>E276/H276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1">
        <f t="shared" si="13"/>
        <v>43417.085106382976</v>
      </c>
      <c r="T276" s="11">
        <f t="shared" si="14"/>
        <v>43422.191489361707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2"/>
        <v>241.51282051282053</v>
      </c>
      <c r="G277" t="s">
        <v>20</v>
      </c>
      <c r="H277">
        <v>116</v>
      </c>
      <c r="I277" s="5">
        <f>E277/H277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1">
        <f t="shared" si="13"/>
        <v>43944.02127659574</v>
      </c>
      <c r="T277" s="11">
        <f t="shared" si="14"/>
        <v>43952.191489361707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2"/>
        <v>96.8</v>
      </c>
      <c r="G278" t="s">
        <v>14</v>
      </c>
      <c r="H278">
        <v>133</v>
      </c>
      <c r="I278" s="5">
        <f>E278/H278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1">
        <f t="shared" si="13"/>
        <v>41346.914893617024</v>
      </c>
      <c r="T278" s="11">
        <f t="shared" si="14"/>
        <v>41352.02127659574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2"/>
        <v>1066.4285714285716</v>
      </c>
      <c r="G279" t="s">
        <v>20</v>
      </c>
      <c r="H279">
        <v>83</v>
      </c>
      <c r="I279" s="5">
        <f>E279/H279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1">
        <f t="shared" si="13"/>
        <v>40693.297872340423</v>
      </c>
      <c r="T279" s="11">
        <f t="shared" si="14"/>
        <v>40695.340425531918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2"/>
        <v>325.88888888888891</v>
      </c>
      <c r="G280" t="s">
        <v>20</v>
      </c>
      <c r="H280">
        <v>91</v>
      </c>
      <c r="I280" s="5">
        <f>E280/H280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1">
        <f t="shared" si="13"/>
        <v>41572.659574468082</v>
      </c>
      <c r="T280" s="11">
        <f t="shared" si="14"/>
        <v>41598.191489361699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2"/>
        <v>170.70000000000002</v>
      </c>
      <c r="G281" t="s">
        <v>20</v>
      </c>
      <c r="H281">
        <v>546</v>
      </c>
      <c r="I281" s="5">
        <f>E281/H281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1">
        <f t="shared" si="13"/>
        <v>43724.446808510635</v>
      </c>
      <c r="T281" s="11">
        <f t="shared" si="14"/>
        <v>43727.51063829787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2"/>
        <v>581.44000000000005</v>
      </c>
      <c r="G282" t="s">
        <v>20</v>
      </c>
      <c r="H282">
        <v>393</v>
      </c>
      <c r="I282" s="5">
        <f>E282/H282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1">
        <f t="shared" si="13"/>
        <v>43432.404255319154</v>
      </c>
      <c r="T282" s="11">
        <f t="shared" si="14"/>
        <v>43438.531914893618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2"/>
        <v>91.520972644376897</v>
      </c>
      <c r="G283" t="s">
        <v>14</v>
      </c>
      <c r="H283">
        <v>2062</v>
      </c>
      <c r="I283" s="5">
        <f>E283/H283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1">
        <f t="shared" si="13"/>
        <v>41307.127659574471</v>
      </c>
      <c r="T283" s="11">
        <f t="shared" si="14"/>
        <v>41328.531914893618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2"/>
        <v>108.04761904761904</v>
      </c>
      <c r="G284" t="s">
        <v>20</v>
      </c>
      <c r="H284">
        <v>133</v>
      </c>
      <c r="I284" s="5">
        <f>E284/H284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1">
        <f t="shared" si="13"/>
        <v>43065.765957446813</v>
      </c>
      <c r="T284" s="11">
        <f t="shared" si="14"/>
        <v>43071.893617021276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2"/>
        <v>18.728395061728396</v>
      </c>
      <c r="G285" t="s">
        <v>14</v>
      </c>
      <c r="H285">
        <v>29</v>
      </c>
      <c r="I285" s="5">
        <f>E285/H285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1">
        <f t="shared" si="13"/>
        <v>42880.872340425529</v>
      </c>
      <c r="T285" s="11">
        <f t="shared" si="14"/>
        <v>42885.97872340426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2"/>
        <v>83.193877551020407</v>
      </c>
      <c r="G286" t="s">
        <v>14</v>
      </c>
      <c r="H286">
        <v>132</v>
      </c>
      <c r="I286" s="5">
        <f>E286/H286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1">
        <f t="shared" si="13"/>
        <v>41359.170212765959</v>
      </c>
      <c r="T286" s="11">
        <f t="shared" si="14"/>
        <v>41364.276595744683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2"/>
        <v>706.33333333333337</v>
      </c>
      <c r="G287" t="s">
        <v>20</v>
      </c>
      <c r="H287">
        <v>254</v>
      </c>
      <c r="I287" s="5">
        <f>E287/H287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1">
        <f t="shared" si="13"/>
        <v>42986.063829787236</v>
      </c>
      <c r="T287" s="11">
        <f t="shared" si="14"/>
        <v>43024.872340425529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2"/>
        <v>17.446030330062445</v>
      </c>
      <c r="G288" t="s">
        <v>74</v>
      </c>
      <c r="H288">
        <v>184</v>
      </c>
      <c r="I288" s="5">
        <f>E288/H288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1">
        <f t="shared" si="13"/>
        <v>43061.680851063829</v>
      </c>
      <c r="T288" s="11">
        <f t="shared" si="14"/>
        <v>43068.829787234041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2"/>
        <v>209.73015873015873</v>
      </c>
      <c r="G289" t="s">
        <v>20</v>
      </c>
      <c r="H289">
        <v>176</v>
      </c>
      <c r="I289" s="5">
        <f>E289/H289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1">
        <f t="shared" si="13"/>
        <v>42474.404255319154</v>
      </c>
      <c r="T289" s="11">
        <f t="shared" si="14"/>
        <v>42474.404255319154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2"/>
        <v>97.785714285714292</v>
      </c>
      <c r="G290" t="s">
        <v>14</v>
      </c>
      <c r="H290">
        <v>137</v>
      </c>
      <c r="I290" s="5">
        <f>E290/H290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1">
        <f t="shared" si="13"/>
        <v>41310.148936170212</v>
      </c>
      <c r="T290" s="11">
        <f t="shared" si="14"/>
        <v>41311.170212765959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2"/>
        <v>1684.25</v>
      </c>
      <c r="G291" t="s">
        <v>20</v>
      </c>
      <c r="H291">
        <v>337</v>
      </c>
      <c r="I291" s="5">
        <f>E291/H291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1">
        <f t="shared" si="13"/>
        <v>42573.468085106382</v>
      </c>
      <c r="T291" s="11">
        <f t="shared" si="14"/>
        <v>42576.531914893618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2"/>
        <v>54.402135231316727</v>
      </c>
      <c r="G292" t="s">
        <v>14</v>
      </c>
      <c r="H292">
        <v>908</v>
      </c>
      <c r="I292" s="5">
        <f>E292/H292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1">
        <f t="shared" si="13"/>
        <v>41741.127659574471</v>
      </c>
      <c r="T292" s="11">
        <f t="shared" si="14"/>
        <v>41773.808510638301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2"/>
        <v>456.61111111111109</v>
      </c>
      <c r="G293" t="s">
        <v>20</v>
      </c>
      <c r="H293">
        <v>107</v>
      </c>
      <c r="I293" s="5">
        <f>E293/H293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1">
        <f t="shared" si="13"/>
        <v>41155.936170212764</v>
      </c>
      <c r="T293" s="11">
        <f t="shared" si="14"/>
        <v>41160.02127659574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2"/>
        <v>9.8219178082191778</v>
      </c>
      <c r="G294" t="s">
        <v>14</v>
      </c>
      <c r="H294">
        <v>10</v>
      </c>
      <c r="I294" s="5">
        <f>E294/H294</f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1">
        <f t="shared" si="13"/>
        <v>41312.191489361699</v>
      </c>
      <c r="T294" s="11">
        <f t="shared" si="14"/>
        <v>41330.574468085106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2"/>
        <v>16.384615384615383</v>
      </c>
      <c r="G295" t="s">
        <v>74</v>
      </c>
      <c r="H295">
        <v>32</v>
      </c>
      <c r="I295" s="5">
        <f>E295/H295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1">
        <f t="shared" si="13"/>
        <v>40772.957446808512</v>
      </c>
      <c r="T295" s="11">
        <f t="shared" si="14"/>
        <v>40782.148936170212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2"/>
        <v>1339.6666666666667</v>
      </c>
      <c r="G296" t="s">
        <v>20</v>
      </c>
      <c r="H296">
        <v>183</v>
      </c>
      <c r="I296" s="5">
        <f>E296/H296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1">
        <f t="shared" si="13"/>
        <v>43778.574468085106</v>
      </c>
      <c r="T296" s="11">
        <f t="shared" si="14"/>
        <v>43790.872340425529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2"/>
        <v>35.650077760497666</v>
      </c>
      <c r="G297" t="s">
        <v>14</v>
      </c>
      <c r="H297">
        <v>1910</v>
      </c>
      <c r="I297" s="5">
        <f>E297/H297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1">
        <f t="shared" si="13"/>
        <v>41902.48936170213</v>
      </c>
      <c r="T297" s="11">
        <f t="shared" si="14"/>
        <v>41928.063829787236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2"/>
        <v>54.950819672131146</v>
      </c>
      <c r="G298" t="s">
        <v>14</v>
      </c>
      <c r="H298">
        <v>38</v>
      </c>
      <c r="I298" s="5">
        <f>E298/H298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1">
        <f t="shared" si="13"/>
        <v>43874.617021276601</v>
      </c>
      <c r="T298" s="11">
        <f t="shared" si="14"/>
        <v>43897.085106382976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2"/>
        <v>94.236111111111114</v>
      </c>
      <c r="G299" t="s">
        <v>14</v>
      </c>
      <c r="H299">
        <v>104</v>
      </c>
      <c r="I299" s="5">
        <f>E299/H299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1">
        <f t="shared" si="13"/>
        <v>41995.468085106382</v>
      </c>
      <c r="T299" s="11">
        <f t="shared" si="14"/>
        <v>42004.659574468082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2"/>
        <v>143.91428571428571</v>
      </c>
      <c r="G300" t="s">
        <v>20</v>
      </c>
      <c r="H300">
        <v>72</v>
      </c>
      <c r="I300" s="5">
        <f>E300/H300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1">
        <f t="shared" si="13"/>
        <v>42784.914893617024</v>
      </c>
      <c r="T300" s="11">
        <f t="shared" si="14"/>
        <v>42803.255319148935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2"/>
        <v>51.421052631578945</v>
      </c>
      <c r="G301" t="s">
        <v>14</v>
      </c>
      <c r="H301">
        <v>49</v>
      </c>
      <c r="I301" s="5">
        <f>E301/H301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1">
        <f t="shared" si="13"/>
        <v>42791.042553191488</v>
      </c>
      <c r="T301" s="11">
        <f t="shared" si="14"/>
        <v>42848.191489361707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2"/>
        <v>5</v>
      </c>
      <c r="G302" t="s">
        <v>14</v>
      </c>
      <c r="H302">
        <v>1</v>
      </c>
      <c r="I302" s="5">
        <f>E302/H302</f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1">
        <f t="shared" si="13"/>
        <v>43347.595744680846</v>
      </c>
      <c r="T302" s="11">
        <f t="shared" si="14"/>
        <v>43348.617021276601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2"/>
        <v>1344.6666666666667</v>
      </c>
      <c r="G303" t="s">
        <v>20</v>
      </c>
      <c r="H303">
        <v>295</v>
      </c>
      <c r="I303" s="5">
        <f>E303/H303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1">
        <f t="shared" si="13"/>
        <v>42412.148936170212</v>
      </c>
      <c r="T303" s="11">
        <f t="shared" si="14"/>
        <v>42429.468085106382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2"/>
        <v>31.844940867279899</v>
      </c>
      <c r="G304" t="s">
        <v>14</v>
      </c>
      <c r="H304">
        <v>245</v>
      </c>
      <c r="I304" s="5">
        <f>E304/H304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1">
        <f t="shared" si="13"/>
        <v>43723.425531914894</v>
      </c>
      <c r="T304" s="11">
        <f t="shared" si="14"/>
        <v>43737.723404255317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2"/>
        <v>82.617647058823536</v>
      </c>
      <c r="G305" t="s">
        <v>14</v>
      </c>
      <c r="H305">
        <v>32</v>
      </c>
      <c r="I305" s="5">
        <f>E305/H305</f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1">
        <f t="shared" si="13"/>
        <v>42733.851063829788</v>
      </c>
      <c r="T305" s="11">
        <f t="shared" si="14"/>
        <v>42738.957446808512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2"/>
        <v>546.14285714285722</v>
      </c>
      <c r="G306" t="s">
        <v>20</v>
      </c>
      <c r="H306">
        <v>142</v>
      </c>
      <c r="I306" s="5">
        <f>E306/H306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1">
        <f t="shared" si="13"/>
        <v>42951.340425531918</v>
      </c>
      <c r="T306" s="11">
        <f t="shared" si="14"/>
        <v>42993.212765957447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2"/>
        <v>286.21428571428572</v>
      </c>
      <c r="G307" t="s">
        <v>20</v>
      </c>
      <c r="H307">
        <v>85</v>
      </c>
      <c r="I307" s="5">
        <f>E307/H307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1">
        <f t="shared" si="13"/>
        <v>42807.340425531918</v>
      </c>
      <c r="T307" s="11">
        <f t="shared" si="14"/>
        <v>42849.212765957447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2"/>
        <v>7.9076923076923071</v>
      </c>
      <c r="G308" t="s">
        <v>14</v>
      </c>
      <c r="H308">
        <v>7</v>
      </c>
      <c r="I308" s="5">
        <f>E308/H308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1">
        <f t="shared" si="13"/>
        <v>43299.595744680846</v>
      </c>
      <c r="T308" s="11">
        <f t="shared" si="14"/>
        <v>43302.659574468082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2"/>
        <v>132.13677811550153</v>
      </c>
      <c r="G309" t="s">
        <v>20</v>
      </c>
      <c r="H309">
        <v>659</v>
      </c>
      <c r="I309" s="5">
        <f>E309/H309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1">
        <f t="shared" si="13"/>
        <v>41395.936170212764</v>
      </c>
      <c r="T309" s="11">
        <f t="shared" si="14"/>
        <v>41416.361702127659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2"/>
        <v>74.077834179357026</v>
      </c>
      <c r="G310" t="s">
        <v>14</v>
      </c>
      <c r="H310">
        <v>803</v>
      </c>
      <c r="I310" s="5">
        <f>E310/H310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1">
        <f t="shared" si="13"/>
        <v>40972.106382978724</v>
      </c>
      <c r="T310" s="11">
        <f t="shared" si="14"/>
        <v>40973.127659574471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2"/>
        <v>75.292682926829272</v>
      </c>
      <c r="G311" t="s">
        <v>74</v>
      </c>
      <c r="H311">
        <v>75</v>
      </c>
      <c r="I311" s="5">
        <f>E311/H311</f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1">
        <f t="shared" si="13"/>
        <v>41131.425531914894</v>
      </c>
      <c r="T311" s="11">
        <f t="shared" si="14"/>
        <v>41151.851063829788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2"/>
        <v>20.333333333333332</v>
      </c>
      <c r="G312" t="s">
        <v>14</v>
      </c>
      <c r="H312">
        <v>16</v>
      </c>
      <c r="I312" s="5">
        <f>E312/H312</f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1">
        <f t="shared" si="13"/>
        <v>40590.148936170212</v>
      </c>
      <c r="T312" s="11">
        <f t="shared" si="14"/>
        <v>40606.48936170213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2"/>
        <v>203.36507936507937</v>
      </c>
      <c r="G313" t="s">
        <v>20</v>
      </c>
      <c r="H313">
        <v>121</v>
      </c>
      <c r="I313" s="5">
        <f>E313/H313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1">
        <f t="shared" si="13"/>
        <v>40909.851063829788</v>
      </c>
      <c r="T313" s="11">
        <f t="shared" si="14"/>
        <v>40922.106382978724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2"/>
        <v>310.2284263959391</v>
      </c>
      <c r="G314" t="s">
        <v>20</v>
      </c>
      <c r="H314">
        <v>3742</v>
      </c>
      <c r="I314" s="5">
        <f>E314/H314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1">
        <f t="shared" si="13"/>
        <v>41912.702127659577</v>
      </c>
      <c r="T314" s="11">
        <f t="shared" si="14"/>
        <v>41919.851063829788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2"/>
        <v>395.31818181818181</v>
      </c>
      <c r="G315" t="s">
        <v>20</v>
      </c>
      <c r="H315">
        <v>223</v>
      </c>
      <c r="I315" s="5">
        <f>E315/H315</f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1">
        <f t="shared" si="13"/>
        <v>41293.851063829788</v>
      </c>
      <c r="T315" s="11">
        <f t="shared" si="14"/>
        <v>41295.893617021276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2"/>
        <v>294.71428571428572</v>
      </c>
      <c r="G316" t="s">
        <v>20</v>
      </c>
      <c r="H316">
        <v>133</v>
      </c>
      <c r="I316" s="5">
        <f>E316/H316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1">
        <f t="shared" si="13"/>
        <v>43918.48936170213</v>
      </c>
      <c r="T316" s="11">
        <f t="shared" si="14"/>
        <v>43923.595744680846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2"/>
        <v>33.89473684210526</v>
      </c>
      <c r="G317" t="s">
        <v>14</v>
      </c>
      <c r="H317">
        <v>31</v>
      </c>
      <c r="I317" s="5">
        <f>E317/H317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1">
        <f t="shared" si="13"/>
        <v>42128.191489361707</v>
      </c>
      <c r="T317" s="11">
        <f t="shared" si="14"/>
        <v>42157.808510638293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2"/>
        <v>66.677083333333329</v>
      </c>
      <c r="G318" t="s">
        <v>14</v>
      </c>
      <c r="H318">
        <v>108</v>
      </c>
      <c r="I318" s="5">
        <f>E318/H318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1">
        <f t="shared" si="13"/>
        <v>44175.893617021276</v>
      </c>
      <c r="T318" s="11">
        <f t="shared" si="14"/>
        <v>44176.914893617024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2"/>
        <v>19.227272727272727</v>
      </c>
      <c r="G319" t="s">
        <v>14</v>
      </c>
      <c r="H319">
        <v>30</v>
      </c>
      <c r="I319" s="5">
        <f>E319/H319</f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1">
        <f t="shared" si="13"/>
        <v>43237.297872340423</v>
      </c>
      <c r="T319" s="11">
        <f t="shared" si="14"/>
        <v>43250.574468085106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2"/>
        <v>15.842105263157894</v>
      </c>
      <c r="G320" t="s">
        <v>14</v>
      </c>
      <c r="H320">
        <v>17</v>
      </c>
      <c r="I320" s="5">
        <f>E320/H320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1">
        <f t="shared" si="13"/>
        <v>42027.127659574471</v>
      </c>
      <c r="T320" s="11">
        <f t="shared" si="14"/>
        <v>42029.170212765959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2"/>
        <v>38.702380952380956</v>
      </c>
      <c r="G321" t="s">
        <v>74</v>
      </c>
      <c r="H321">
        <v>64</v>
      </c>
      <c r="I321" s="5">
        <f>E321/H321</f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1">
        <f t="shared" si="13"/>
        <v>40717.808510638301</v>
      </c>
      <c r="T321" s="11">
        <f t="shared" si="14"/>
        <v>40742.319148936171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2"/>
        <v>9.5876777251184837</v>
      </c>
      <c r="G322" t="s">
        <v>14</v>
      </c>
      <c r="H322">
        <v>80</v>
      </c>
      <c r="I322" s="5">
        <f>E322/H322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1">
        <f t="shared" si="13"/>
        <v>40994.574468085106</v>
      </c>
      <c r="T322" s="11">
        <f t="shared" si="14"/>
        <v>41003.765957446813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15">(E323/D323)*100</f>
        <v>94.144366197183089</v>
      </c>
      <c r="G323" t="s">
        <v>14</v>
      </c>
      <c r="H323">
        <v>2468</v>
      </c>
      <c r="I323" s="5">
        <f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1">
        <f t="shared" ref="S323:S386" si="16">L323/84600+DATE(1970,1,1)</f>
        <v>40954.744680851065</v>
      </c>
      <c r="T323" s="11">
        <f t="shared" ref="T323:T386" si="17">M323/84600+DATE(1970,1,1)</f>
        <v>40962.914893617024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15"/>
        <v>166.56234096692114</v>
      </c>
      <c r="G324" t="s">
        <v>20</v>
      </c>
      <c r="H324">
        <v>5168</v>
      </c>
      <c r="I324" s="5">
        <f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1">
        <f t="shared" si="16"/>
        <v>40825.085106382976</v>
      </c>
      <c r="T324" s="11">
        <f t="shared" si="17"/>
        <v>40838.361702127659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15"/>
        <v>24.134831460674157</v>
      </c>
      <c r="G325" t="s">
        <v>14</v>
      </c>
      <c r="H325">
        <v>26</v>
      </c>
      <c r="I325" s="5">
        <f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1">
        <f t="shared" si="16"/>
        <v>42068.957446808512</v>
      </c>
      <c r="T325" s="11">
        <f t="shared" si="17"/>
        <v>42071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15"/>
        <v>164.05633802816902</v>
      </c>
      <c r="G326" t="s">
        <v>20</v>
      </c>
      <c r="H326">
        <v>307</v>
      </c>
      <c r="I326" s="5">
        <f>E326/H326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1">
        <f t="shared" si="16"/>
        <v>42529.553191489365</v>
      </c>
      <c r="T326" s="11">
        <f t="shared" si="17"/>
        <v>42541.808510638293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15"/>
        <v>90.723076923076931</v>
      </c>
      <c r="G327" t="s">
        <v>14</v>
      </c>
      <c r="H327">
        <v>73</v>
      </c>
      <c r="I327" s="5">
        <f>E327/H327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1">
        <f t="shared" si="16"/>
        <v>43643.765957446813</v>
      </c>
      <c r="T327" s="11">
        <f t="shared" si="17"/>
        <v>43667.255319148935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15"/>
        <v>46.194444444444443</v>
      </c>
      <c r="G328" t="s">
        <v>14</v>
      </c>
      <c r="H328">
        <v>128</v>
      </c>
      <c r="I328" s="5">
        <f>E328/H328</f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1">
        <f t="shared" si="16"/>
        <v>42721.595744680846</v>
      </c>
      <c r="T328" s="11">
        <f t="shared" si="17"/>
        <v>42727.723404255317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15"/>
        <v>38.53846153846154</v>
      </c>
      <c r="G329" t="s">
        <v>14</v>
      </c>
      <c r="H329">
        <v>33</v>
      </c>
      <c r="I329" s="5">
        <f>E329/H329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1">
        <f t="shared" si="16"/>
        <v>44091.085106382976</v>
      </c>
      <c r="T329" s="11">
        <f t="shared" si="17"/>
        <v>44095.170212765959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15"/>
        <v>133.56231003039514</v>
      </c>
      <c r="G330" t="s">
        <v>20</v>
      </c>
      <c r="H330">
        <v>2441</v>
      </c>
      <c r="I330" s="5">
        <f>E330/H330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1">
        <f t="shared" si="16"/>
        <v>43814.361702127659</v>
      </c>
      <c r="T330" s="11">
        <f t="shared" si="17"/>
        <v>43825.595744680846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15"/>
        <v>22.896588486140725</v>
      </c>
      <c r="G331" t="s">
        <v>47</v>
      </c>
      <c r="H331">
        <v>211</v>
      </c>
      <c r="I331" s="5">
        <f>E331/H331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1">
        <f t="shared" si="16"/>
        <v>43081.085106382976</v>
      </c>
      <c r="T331" s="11">
        <f t="shared" si="17"/>
        <v>43092.319148936171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15"/>
        <v>184.95548961424333</v>
      </c>
      <c r="G332" t="s">
        <v>20</v>
      </c>
      <c r="H332">
        <v>1385</v>
      </c>
      <c r="I332" s="5">
        <f>E332/H332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1">
        <f t="shared" si="16"/>
        <v>43449.765957446813</v>
      </c>
      <c r="T332" s="11">
        <f t="shared" si="17"/>
        <v>43450.787234042553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15"/>
        <v>443.72727272727275</v>
      </c>
      <c r="G333" t="s">
        <v>20</v>
      </c>
      <c r="H333">
        <v>190</v>
      </c>
      <c r="I333" s="5">
        <f>E333/H333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1">
        <f t="shared" si="16"/>
        <v>41222.361702127659</v>
      </c>
      <c r="T333" s="11">
        <f t="shared" si="17"/>
        <v>41223.382978723406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15"/>
        <v>199.9806763285024</v>
      </c>
      <c r="G334" t="s">
        <v>20</v>
      </c>
      <c r="H334">
        <v>470</v>
      </c>
      <c r="I334" s="5">
        <f>E334/H334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1">
        <f t="shared" si="16"/>
        <v>41697.212765957447</v>
      </c>
      <c r="T334" s="11">
        <f t="shared" si="17"/>
        <v>41698.234042553187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15"/>
        <v>123.95833333333333</v>
      </c>
      <c r="G335" t="s">
        <v>20</v>
      </c>
      <c r="H335">
        <v>253</v>
      </c>
      <c r="I335" s="5">
        <f>E335/H335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1">
        <f t="shared" si="16"/>
        <v>43804.148936170212</v>
      </c>
      <c r="T335" s="11">
        <f t="shared" si="17"/>
        <v>43832.744680851065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15"/>
        <v>186.61329305135951</v>
      </c>
      <c r="G336" t="s">
        <v>20</v>
      </c>
      <c r="H336">
        <v>1113</v>
      </c>
      <c r="I336" s="5">
        <f>E336/H336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1">
        <f t="shared" si="16"/>
        <v>43483.468085106382</v>
      </c>
      <c r="T336" s="11">
        <f t="shared" si="17"/>
        <v>43490.617021276601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15"/>
        <v>114.28538550057536</v>
      </c>
      <c r="G337" t="s">
        <v>20</v>
      </c>
      <c r="H337">
        <v>2283</v>
      </c>
      <c r="I337" s="5">
        <f>E337/H337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1">
        <f t="shared" si="16"/>
        <v>44171.808510638293</v>
      </c>
      <c r="T337" s="11">
        <f t="shared" si="17"/>
        <v>44185.085106382976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15"/>
        <v>97.032531824611041</v>
      </c>
      <c r="G338" t="s">
        <v>14</v>
      </c>
      <c r="H338">
        <v>1072</v>
      </c>
      <c r="I338" s="5">
        <f>E338/H338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1">
        <f t="shared" si="16"/>
        <v>40845.51063829787</v>
      </c>
      <c r="T338" s="11">
        <f t="shared" si="17"/>
        <v>40846.531914893618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15"/>
        <v>122.81904761904762</v>
      </c>
      <c r="G339" t="s">
        <v>20</v>
      </c>
      <c r="H339">
        <v>1095</v>
      </c>
      <c r="I339" s="5">
        <f>E339/H339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1">
        <f t="shared" si="16"/>
        <v>44167.723404255317</v>
      </c>
      <c r="T339" s="11">
        <f t="shared" si="17"/>
        <v>44168.744680851065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15"/>
        <v>179.14326647564468</v>
      </c>
      <c r="G340" t="s">
        <v>20</v>
      </c>
      <c r="H340">
        <v>1690</v>
      </c>
      <c r="I340" s="5">
        <f>E340/H340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1">
        <f t="shared" si="16"/>
        <v>41145.723404255317</v>
      </c>
      <c r="T340" s="11">
        <f t="shared" si="17"/>
        <v>41176.361702127659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15"/>
        <v>79.951577402787962</v>
      </c>
      <c r="G341" t="s">
        <v>74</v>
      </c>
      <c r="H341">
        <v>1297</v>
      </c>
      <c r="I341" s="5">
        <f>E341/H341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1">
        <f t="shared" si="16"/>
        <v>43319</v>
      </c>
      <c r="T341" s="11">
        <f t="shared" si="17"/>
        <v>43333.297872340423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15"/>
        <v>94.242587601078171</v>
      </c>
      <c r="G342" t="s">
        <v>14</v>
      </c>
      <c r="H342">
        <v>393</v>
      </c>
      <c r="I342" s="5">
        <f>E342/H342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1">
        <f t="shared" si="16"/>
        <v>41215.212765957447</v>
      </c>
      <c r="T342" s="11">
        <f t="shared" si="17"/>
        <v>41216.234042553187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15"/>
        <v>84.669291338582681</v>
      </c>
      <c r="G343" t="s">
        <v>14</v>
      </c>
      <c r="H343">
        <v>1257</v>
      </c>
      <c r="I343" s="5">
        <f>E343/H343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1">
        <f t="shared" si="16"/>
        <v>42599</v>
      </c>
      <c r="T343" s="11">
        <f t="shared" si="17"/>
        <v>42606.148936170212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15"/>
        <v>66.521920668058456</v>
      </c>
      <c r="G344" t="s">
        <v>14</v>
      </c>
      <c r="H344">
        <v>328</v>
      </c>
      <c r="I344" s="5">
        <f>E344/H344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1">
        <f t="shared" si="16"/>
        <v>41813.638297872341</v>
      </c>
      <c r="T344" s="11">
        <f t="shared" si="17"/>
        <v>41825.893617021276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15"/>
        <v>53.922222222222224</v>
      </c>
      <c r="G345" t="s">
        <v>14</v>
      </c>
      <c r="H345">
        <v>147</v>
      </c>
      <c r="I345" s="5">
        <f>E345/H345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1">
        <f t="shared" si="16"/>
        <v>41938.276595744683</v>
      </c>
      <c r="T345" s="11">
        <f t="shared" si="17"/>
        <v>41992.404255319154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15"/>
        <v>41.983299595141702</v>
      </c>
      <c r="G346" t="s">
        <v>14</v>
      </c>
      <c r="H346">
        <v>830</v>
      </c>
      <c r="I346" s="5">
        <f>E346/H346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1">
        <f t="shared" si="16"/>
        <v>43495.723404255317</v>
      </c>
      <c r="T346" s="11">
        <f t="shared" si="17"/>
        <v>43536.574468085106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15"/>
        <v>14.69479695431472</v>
      </c>
      <c r="G347" t="s">
        <v>14</v>
      </c>
      <c r="H347">
        <v>331</v>
      </c>
      <c r="I347" s="5">
        <f>E347/H347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1">
        <f t="shared" si="16"/>
        <v>42547.936170212764</v>
      </c>
      <c r="T347" s="11">
        <f t="shared" si="17"/>
        <v>42548.957446808512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15"/>
        <v>34.475000000000001</v>
      </c>
      <c r="G348" t="s">
        <v>14</v>
      </c>
      <c r="H348">
        <v>25</v>
      </c>
      <c r="I348" s="5">
        <f>E348/H348</f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1">
        <f t="shared" si="16"/>
        <v>43341.468085106382</v>
      </c>
      <c r="T348" s="11">
        <f t="shared" si="17"/>
        <v>43397.638297872341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15"/>
        <v>1400.7777777777778</v>
      </c>
      <c r="G349" t="s">
        <v>20</v>
      </c>
      <c r="H349">
        <v>191</v>
      </c>
      <c r="I349" s="5">
        <f>E349/H349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1">
        <f t="shared" si="16"/>
        <v>42396.829787234041</v>
      </c>
      <c r="T349" s="11">
        <f t="shared" si="17"/>
        <v>42421.340425531918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15"/>
        <v>71.770351758793964</v>
      </c>
      <c r="G350" t="s">
        <v>14</v>
      </c>
      <c r="H350">
        <v>3483</v>
      </c>
      <c r="I350" s="5">
        <f>E350/H350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1">
        <f t="shared" si="16"/>
        <v>43148.48936170213</v>
      </c>
      <c r="T350" s="11">
        <f t="shared" si="17"/>
        <v>43161.765957446813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15"/>
        <v>53.074115044247783</v>
      </c>
      <c r="G351" t="s">
        <v>14</v>
      </c>
      <c r="H351">
        <v>923</v>
      </c>
      <c r="I351" s="5">
        <f>E351/H351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1">
        <f t="shared" si="16"/>
        <v>43299.595744680846</v>
      </c>
      <c r="T351" s="11">
        <f t="shared" si="17"/>
        <v>43330.234042553187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15"/>
        <v>5</v>
      </c>
      <c r="G352" t="s">
        <v>14</v>
      </c>
      <c r="H352">
        <v>1</v>
      </c>
      <c r="I352" s="5">
        <f>E352/H352</f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1">
        <f t="shared" si="16"/>
        <v>42496.872340425529</v>
      </c>
      <c r="T352" s="11">
        <f t="shared" si="17"/>
        <v>42515.255319148935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15"/>
        <v>127.70715249662618</v>
      </c>
      <c r="G353" t="s">
        <v>20</v>
      </c>
      <c r="H353">
        <v>2013</v>
      </c>
      <c r="I353" s="5">
        <f>E353/H353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1">
        <f t="shared" si="16"/>
        <v>42594.914893617024</v>
      </c>
      <c r="T353" s="11">
        <f t="shared" si="17"/>
        <v>42609.212765957447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15"/>
        <v>34.892857142857139</v>
      </c>
      <c r="G354" t="s">
        <v>14</v>
      </c>
      <c r="H354">
        <v>33</v>
      </c>
      <c r="I354" s="5">
        <f>E354/H354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1">
        <f t="shared" si="16"/>
        <v>42671.553191489365</v>
      </c>
      <c r="T354" s="11">
        <f t="shared" si="17"/>
        <v>42679.723404255317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15"/>
        <v>410.59821428571428</v>
      </c>
      <c r="G355" t="s">
        <v>20</v>
      </c>
      <c r="H355">
        <v>1703</v>
      </c>
      <c r="I355" s="5">
        <f>E355/H355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1">
        <f t="shared" si="16"/>
        <v>44035.936170212764</v>
      </c>
      <c r="T355" s="11">
        <f t="shared" si="17"/>
        <v>44036.957446808512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15"/>
        <v>123.73770491803278</v>
      </c>
      <c r="G356" t="s">
        <v>20</v>
      </c>
      <c r="H356">
        <v>80</v>
      </c>
      <c r="I356" s="5">
        <f>E356/H356</f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1">
        <f t="shared" si="16"/>
        <v>41859.595744680853</v>
      </c>
      <c r="T356" s="11">
        <f t="shared" si="17"/>
        <v>41866.744680851065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15"/>
        <v>58.973684210526315</v>
      </c>
      <c r="G357" t="s">
        <v>47</v>
      </c>
      <c r="H357">
        <v>86</v>
      </c>
      <c r="I357" s="5">
        <f>E357/H357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1">
        <f t="shared" si="16"/>
        <v>43122.957446808512</v>
      </c>
      <c r="T357" s="11">
        <f t="shared" si="17"/>
        <v>43163.808510638293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15"/>
        <v>36.892473118279568</v>
      </c>
      <c r="G358" t="s">
        <v>14</v>
      </c>
      <c r="H358">
        <v>40</v>
      </c>
      <c r="I358" s="5">
        <f>E358/H358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1">
        <f t="shared" si="16"/>
        <v>41248.914893617024</v>
      </c>
      <c r="T358" s="11">
        <f t="shared" si="17"/>
        <v>41258.106382978724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15"/>
        <v>184.91304347826087</v>
      </c>
      <c r="G359" t="s">
        <v>20</v>
      </c>
      <c r="H359">
        <v>41</v>
      </c>
      <c r="I359" s="5">
        <f>E359/H359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1">
        <f t="shared" si="16"/>
        <v>42605.127659574471</v>
      </c>
      <c r="T359" s="11">
        <f t="shared" si="17"/>
        <v>42630.659574468082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15"/>
        <v>11.814432989690722</v>
      </c>
      <c r="G360" t="s">
        <v>14</v>
      </c>
      <c r="H360">
        <v>23</v>
      </c>
      <c r="I360" s="5">
        <f>E360/H360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1">
        <f t="shared" si="16"/>
        <v>43699.936170212764</v>
      </c>
      <c r="T360" s="11">
        <f t="shared" si="17"/>
        <v>43703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15"/>
        <v>298.7</v>
      </c>
      <c r="G361" t="s">
        <v>20</v>
      </c>
      <c r="H361">
        <v>187</v>
      </c>
      <c r="I361" s="5">
        <f>E361/H361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1">
        <f t="shared" si="16"/>
        <v>41105.893617021276</v>
      </c>
      <c r="T361" s="11">
        <f t="shared" si="17"/>
        <v>41113.042553191488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15"/>
        <v>226.35175879396985</v>
      </c>
      <c r="G362" t="s">
        <v>20</v>
      </c>
      <c r="H362">
        <v>2875</v>
      </c>
      <c r="I362" s="5">
        <f>E362/H362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1">
        <f t="shared" si="16"/>
        <v>40862.872340425529</v>
      </c>
      <c r="T362" s="11">
        <f t="shared" si="17"/>
        <v>40877.170212765959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15"/>
        <v>173.56363636363636</v>
      </c>
      <c r="G363" t="s">
        <v>20</v>
      </c>
      <c r="H363">
        <v>88</v>
      </c>
      <c r="I363" s="5">
        <f>E363/H363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1">
        <f t="shared" si="16"/>
        <v>43386.404255319154</v>
      </c>
      <c r="T363" s="11">
        <f t="shared" si="17"/>
        <v>43410.914893617024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15"/>
        <v>371.75675675675677</v>
      </c>
      <c r="G364" t="s">
        <v>20</v>
      </c>
      <c r="H364">
        <v>191</v>
      </c>
      <c r="I364" s="5">
        <f>E364/H364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1">
        <f t="shared" si="16"/>
        <v>40889.425531914894</v>
      </c>
      <c r="T364" s="11">
        <f t="shared" si="17"/>
        <v>40928.234042553187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15"/>
        <v>160.19230769230771</v>
      </c>
      <c r="G365" t="s">
        <v>20</v>
      </c>
      <c r="H365">
        <v>139</v>
      </c>
      <c r="I365" s="5">
        <f>E365/H365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1">
        <f t="shared" si="16"/>
        <v>41230.531914893618</v>
      </c>
      <c r="T365" s="11">
        <f t="shared" si="17"/>
        <v>41231.553191489365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15"/>
        <v>1616.3333333333335</v>
      </c>
      <c r="G366" t="s">
        <v>20</v>
      </c>
      <c r="H366">
        <v>186</v>
      </c>
      <c r="I366" s="5">
        <f>E366/H366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1">
        <f t="shared" si="16"/>
        <v>43538.617021276601</v>
      </c>
      <c r="T366" s="11">
        <f t="shared" si="17"/>
        <v>43569.212765957447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15"/>
        <v>733.4375</v>
      </c>
      <c r="G367" t="s">
        <v>20</v>
      </c>
      <c r="H367">
        <v>112</v>
      </c>
      <c r="I367" s="5">
        <f>E367/H367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1">
        <f t="shared" si="16"/>
        <v>43098.446808510635</v>
      </c>
      <c r="T367" s="11">
        <f t="shared" si="17"/>
        <v>43126.02127659574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15"/>
        <v>592.11111111111109</v>
      </c>
      <c r="G368" t="s">
        <v>20</v>
      </c>
      <c r="H368">
        <v>101</v>
      </c>
      <c r="I368" s="5">
        <f>E368/H368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1">
        <f t="shared" si="16"/>
        <v>40864.914893617024</v>
      </c>
      <c r="T368" s="11">
        <f t="shared" si="17"/>
        <v>40865.936170212764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15"/>
        <v>18.888888888888889</v>
      </c>
      <c r="G369" t="s">
        <v>14</v>
      </c>
      <c r="H369">
        <v>75</v>
      </c>
      <c r="I369" s="5">
        <f>E369/H369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1">
        <f t="shared" si="16"/>
        <v>42278.319148936171</v>
      </c>
      <c r="T369" s="11">
        <f t="shared" si="17"/>
        <v>42302.872340425529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15"/>
        <v>276.80769230769232</v>
      </c>
      <c r="G370" t="s">
        <v>20</v>
      </c>
      <c r="H370">
        <v>206</v>
      </c>
      <c r="I370" s="5">
        <f>E370/H370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1">
        <f t="shared" si="16"/>
        <v>40781.127659574471</v>
      </c>
      <c r="T370" s="11">
        <f t="shared" si="17"/>
        <v>40804.617021276594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15"/>
        <v>273.01851851851848</v>
      </c>
      <c r="G371" t="s">
        <v>20</v>
      </c>
      <c r="H371">
        <v>154</v>
      </c>
      <c r="I371" s="5">
        <f>E371/H371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1">
        <f t="shared" si="16"/>
        <v>41643.127659574471</v>
      </c>
      <c r="T371" s="11">
        <f t="shared" si="17"/>
        <v>41682.914893617024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15"/>
        <v>159.36331255565449</v>
      </c>
      <c r="G372" t="s">
        <v>20</v>
      </c>
      <c r="H372">
        <v>5966</v>
      </c>
      <c r="I372" s="5">
        <f>E372/H372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1">
        <f t="shared" si="16"/>
        <v>43953.212765957447</v>
      </c>
      <c r="T372" s="11">
        <f t="shared" si="17"/>
        <v>43959.340425531918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15"/>
        <v>67.869978858350947</v>
      </c>
      <c r="G373" t="s">
        <v>14</v>
      </c>
      <c r="H373">
        <v>2176</v>
      </c>
      <c r="I373" s="5">
        <f>E373/H373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1">
        <f t="shared" si="16"/>
        <v>42393.765957446813</v>
      </c>
      <c r="T373" s="11">
        <f t="shared" si="17"/>
        <v>42445.808510638293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15"/>
        <v>1591.5555555555554</v>
      </c>
      <c r="G374" t="s">
        <v>20</v>
      </c>
      <c r="H374">
        <v>169</v>
      </c>
      <c r="I374" s="5">
        <f>E374/H374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1">
        <f t="shared" si="16"/>
        <v>42362.106382978724</v>
      </c>
      <c r="T374" s="11">
        <f t="shared" si="17"/>
        <v>42382.531914893618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15"/>
        <v>730.18222222222221</v>
      </c>
      <c r="G375" t="s">
        <v>20</v>
      </c>
      <c r="H375">
        <v>2106</v>
      </c>
      <c r="I375" s="5">
        <f>E375/H375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1">
        <f t="shared" si="16"/>
        <v>43334.319148936171</v>
      </c>
      <c r="T375" s="11">
        <f t="shared" si="17"/>
        <v>43342.48936170213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15"/>
        <v>13.185782556750297</v>
      </c>
      <c r="G376" t="s">
        <v>14</v>
      </c>
      <c r="H376">
        <v>441</v>
      </c>
      <c r="I376" s="5">
        <f>E376/H376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1">
        <f t="shared" si="16"/>
        <v>43857.255319148935</v>
      </c>
      <c r="T376" s="11">
        <f t="shared" si="17"/>
        <v>43862.361702127659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15"/>
        <v>54.777777777777779</v>
      </c>
      <c r="G377" t="s">
        <v>14</v>
      </c>
      <c r="H377">
        <v>25</v>
      </c>
      <c r="I377" s="5">
        <f>E377/H377</f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1">
        <f t="shared" si="16"/>
        <v>42649.042553191488</v>
      </c>
      <c r="T377" s="11">
        <f t="shared" si="17"/>
        <v>42707.297872340423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15"/>
        <v>361.02941176470591</v>
      </c>
      <c r="G378" t="s">
        <v>20</v>
      </c>
      <c r="H378">
        <v>131</v>
      </c>
      <c r="I378" s="5">
        <f>E378/H378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1">
        <f t="shared" si="16"/>
        <v>42172.106382978724</v>
      </c>
      <c r="T378" s="11">
        <f t="shared" si="17"/>
        <v>42178.234042553187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15"/>
        <v>10.257545271629779</v>
      </c>
      <c r="G379" t="s">
        <v>14</v>
      </c>
      <c r="H379">
        <v>127</v>
      </c>
      <c r="I379" s="5">
        <f>E379/H379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1">
        <f t="shared" si="16"/>
        <v>44147.255319148935</v>
      </c>
      <c r="T379" s="11">
        <f t="shared" si="17"/>
        <v>44161.595744680846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15"/>
        <v>13.962962962962964</v>
      </c>
      <c r="G380" t="s">
        <v>14</v>
      </c>
      <c r="H380">
        <v>355</v>
      </c>
      <c r="I380" s="5">
        <f>E380/H380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1">
        <f t="shared" si="16"/>
        <v>43617.212765957447</v>
      </c>
      <c r="T380" s="11">
        <f t="shared" si="17"/>
        <v>43656.02127659574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15"/>
        <v>40.444444444444443</v>
      </c>
      <c r="G381" t="s">
        <v>14</v>
      </c>
      <c r="H381">
        <v>44</v>
      </c>
      <c r="I381" s="5">
        <f>E381/H381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1">
        <f t="shared" si="16"/>
        <v>41168.191489361699</v>
      </c>
      <c r="T381" s="11">
        <f t="shared" si="17"/>
        <v>41182.531914893618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15"/>
        <v>160.32</v>
      </c>
      <c r="G382" t="s">
        <v>20</v>
      </c>
      <c r="H382">
        <v>84</v>
      </c>
      <c r="I382" s="5">
        <f>E382/H382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1">
        <f t="shared" si="16"/>
        <v>41786.063829787236</v>
      </c>
      <c r="T382" s="11">
        <f t="shared" si="17"/>
        <v>41791.170212765959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15"/>
        <v>183.9433962264151</v>
      </c>
      <c r="G383" t="s">
        <v>20</v>
      </c>
      <c r="H383">
        <v>155</v>
      </c>
      <c r="I383" s="5">
        <f>E383/H383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1">
        <f t="shared" si="16"/>
        <v>42516.276595744683</v>
      </c>
      <c r="T383" s="11">
        <f t="shared" si="17"/>
        <v>42563.255319148935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15"/>
        <v>63.769230769230766</v>
      </c>
      <c r="G384" t="s">
        <v>14</v>
      </c>
      <c r="H384">
        <v>67</v>
      </c>
      <c r="I384" s="5">
        <f>E384/H384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1">
        <f t="shared" si="16"/>
        <v>43395.595744680846</v>
      </c>
      <c r="T384" s="11">
        <f t="shared" si="17"/>
        <v>43415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15"/>
        <v>225.38095238095238</v>
      </c>
      <c r="G385" t="s">
        <v>20</v>
      </c>
      <c r="H385">
        <v>189</v>
      </c>
      <c r="I385" s="5">
        <f>E385/H385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1">
        <f t="shared" si="16"/>
        <v>43890.957446808512</v>
      </c>
      <c r="T385" s="11">
        <f t="shared" si="17"/>
        <v>43897.085106382976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15"/>
        <v>172.00961538461539</v>
      </c>
      <c r="G386" t="s">
        <v>20</v>
      </c>
      <c r="H386">
        <v>4799</v>
      </c>
      <c r="I386" s="5">
        <f>E386/H386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1">
        <f t="shared" si="16"/>
        <v>43142.361702127659</v>
      </c>
      <c r="T386" s="11">
        <f t="shared" si="17"/>
        <v>43169.936170212764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18">(E387/D387)*100</f>
        <v>146.16709511568124</v>
      </c>
      <c r="G387" t="s">
        <v>20</v>
      </c>
      <c r="H387">
        <v>1137</v>
      </c>
      <c r="I387" s="5">
        <f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1">
        <f t="shared" ref="S387:S450" si="19">L387/84600+DATE(1970,1,1)</f>
        <v>43935.851063829788</v>
      </c>
      <c r="T387" s="11">
        <f t="shared" ref="T387:T450" si="20">M387/84600+DATE(1970,1,1)</f>
        <v>43968.531914893618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18"/>
        <v>76.42361623616236</v>
      </c>
      <c r="G388" t="s">
        <v>14</v>
      </c>
      <c r="H388">
        <v>1068</v>
      </c>
      <c r="I388" s="5">
        <f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1">
        <f t="shared" si="19"/>
        <v>40669.808510638301</v>
      </c>
      <c r="T388" s="11">
        <f t="shared" si="20"/>
        <v>40682.063829787236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18"/>
        <v>39.261467889908261</v>
      </c>
      <c r="G389" t="s">
        <v>14</v>
      </c>
      <c r="H389">
        <v>424</v>
      </c>
      <c r="I389" s="5">
        <f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1">
        <f t="shared" si="19"/>
        <v>41402.063829787236</v>
      </c>
      <c r="T389" s="11">
        <f t="shared" si="20"/>
        <v>41407.170212765959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18"/>
        <v>11.270034843205574</v>
      </c>
      <c r="G390" t="s">
        <v>74</v>
      </c>
      <c r="H390">
        <v>145</v>
      </c>
      <c r="I390" s="5">
        <f>E390/H390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1">
        <f t="shared" si="19"/>
        <v>41238.702127659577</v>
      </c>
      <c r="T390" s="11">
        <f t="shared" si="20"/>
        <v>41240.744680851065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18"/>
        <v>122.11084337349398</v>
      </c>
      <c r="G391" t="s">
        <v>20</v>
      </c>
      <c r="H391">
        <v>1152</v>
      </c>
      <c r="I391" s="5">
        <f>E391/H391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1">
        <f t="shared" si="19"/>
        <v>40796.446808510635</v>
      </c>
      <c r="T391" s="11">
        <f t="shared" si="20"/>
        <v>40824.063829787236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18"/>
        <v>186.54166666666669</v>
      </c>
      <c r="G392" t="s">
        <v>20</v>
      </c>
      <c r="H392">
        <v>50</v>
      </c>
      <c r="I392" s="5">
        <f>E392/H392</f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1">
        <f t="shared" si="19"/>
        <v>41869.808510638301</v>
      </c>
      <c r="T392" s="11">
        <f t="shared" si="20"/>
        <v>41885.127659574471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18"/>
        <v>7.2731788079470201</v>
      </c>
      <c r="G393" t="s">
        <v>14</v>
      </c>
      <c r="H393">
        <v>151</v>
      </c>
      <c r="I393" s="5">
        <f>E393/H393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1">
        <f t="shared" si="19"/>
        <v>41995.468085106382</v>
      </c>
      <c r="T393" s="11">
        <f t="shared" si="20"/>
        <v>41997.51063829787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18"/>
        <v>65.642371234207957</v>
      </c>
      <c r="G394" t="s">
        <v>14</v>
      </c>
      <c r="H394">
        <v>1608</v>
      </c>
      <c r="I394" s="5">
        <f>E394/H394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1">
        <f t="shared" si="19"/>
        <v>40867.97872340426</v>
      </c>
      <c r="T394" s="11">
        <f t="shared" si="20"/>
        <v>40870.02127659574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18"/>
        <v>228.96178343949046</v>
      </c>
      <c r="G395" t="s">
        <v>20</v>
      </c>
      <c r="H395">
        <v>3059</v>
      </c>
      <c r="I395" s="5">
        <f>E395/H395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1">
        <f t="shared" si="19"/>
        <v>43302.659574468082</v>
      </c>
      <c r="T395" s="11">
        <f t="shared" si="20"/>
        <v>43303.680851063829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18"/>
        <v>469.37499999999994</v>
      </c>
      <c r="G396" t="s">
        <v>20</v>
      </c>
      <c r="H396">
        <v>34</v>
      </c>
      <c r="I396" s="5">
        <f>E396/H396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1">
        <f t="shared" si="19"/>
        <v>41822.829787234041</v>
      </c>
      <c r="T396" s="11">
        <f t="shared" si="20"/>
        <v>41833.042553191488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18"/>
        <v>130.11267605633802</v>
      </c>
      <c r="G397" t="s">
        <v>20</v>
      </c>
      <c r="H397">
        <v>220</v>
      </c>
      <c r="I397" s="5">
        <f>E397/H397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1">
        <f t="shared" si="19"/>
        <v>41211.127659574471</v>
      </c>
      <c r="T397" s="11">
        <f t="shared" si="20"/>
        <v>41212.148936170212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18"/>
        <v>167.05422993492408</v>
      </c>
      <c r="G398" t="s">
        <v>20</v>
      </c>
      <c r="H398">
        <v>1604</v>
      </c>
      <c r="I398" s="5">
        <f>E398/H398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1">
        <f t="shared" si="19"/>
        <v>43757.127659574471</v>
      </c>
      <c r="T398" s="11">
        <f t="shared" si="20"/>
        <v>43765.297872340423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18"/>
        <v>173.8641975308642</v>
      </c>
      <c r="G399" t="s">
        <v>20</v>
      </c>
      <c r="H399">
        <v>454</v>
      </c>
      <c r="I399" s="5">
        <f>E399/H399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1">
        <f t="shared" si="19"/>
        <v>41754.404255319147</v>
      </c>
      <c r="T399" s="11">
        <f t="shared" si="20"/>
        <v>41760.531914893618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18"/>
        <v>717.76470588235293</v>
      </c>
      <c r="G400" t="s">
        <v>20</v>
      </c>
      <c r="H400">
        <v>123</v>
      </c>
      <c r="I400" s="5">
        <f>E400/H400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1">
        <f t="shared" si="19"/>
        <v>43603.936170212764</v>
      </c>
      <c r="T400" s="11">
        <f t="shared" si="20"/>
        <v>43605.97872340426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18"/>
        <v>63.850976361767728</v>
      </c>
      <c r="G401" t="s">
        <v>14</v>
      </c>
      <c r="H401">
        <v>941</v>
      </c>
      <c r="I401" s="5">
        <f>E401/H401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1">
        <f t="shared" si="19"/>
        <v>40895.553191489365</v>
      </c>
      <c r="T401" s="11">
        <f t="shared" si="20"/>
        <v>40902.702127659577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18"/>
        <v>2</v>
      </c>
      <c r="G402" t="s">
        <v>14</v>
      </c>
      <c r="H402">
        <v>1</v>
      </c>
      <c r="I402" s="5">
        <f>E402/H402</f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1">
        <f t="shared" si="19"/>
        <v>41841.212765957447</v>
      </c>
      <c r="T402" s="11">
        <f t="shared" si="20"/>
        <v>41863.680851063829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18"/>
        <v>1530.2222222222222</v>
      </c>
      <c r="G403" t="s">
        <v>20</v>
      </c>
      <c r="H403">
        <v>299</v>
      </c>
      <c r="I403" s="5">
        <f>E403/H403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1">
        <f t="shared" si="19"/>
        <v>44152.361702127659</v>
      </c>
      <c r="T403" s="11">
        <f t="shared" si="20"/>
        <v>44152.361702127659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18"/>
        <v>40.356164383561641</v>
      </c>
      <c r="G404" t="s">
        <v>14</v>
      </c>
      <c r="H404">
        <v>40</v>
      </c>
      <c r="I404" s="5">
        <f>E404/H404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1">
        <f t="shared" si="19"/>
        <v>41240.744680851065</v>
      </c>
      <c r="T404" s="11">
        <f t="shared" si="20"/>
        <v>41288.744680851065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18"/>
        <v>86.220633299284984</v>
      </c>
      <c r="G405" t="s">
        <v>14</v>
      </c>
      <c r="H405">
        <v>3015</v>
      </c>
      <c r="I405" s="5">
        <f>E405/H405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1">
        <f t="shared" si="19"/>
        <v>40623.851063829788</v>
      </c>
      <c r="T405" s="11">
        <f t="shared" si="20"/>
        <v>40660.617021276594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18"/>
        <v>315.58486707566465</v>
      </c>
      <c r="G406" t="s">
        <v>20</v>
      </c>
      <c r="H406">
        <v>2237</v>
      </c>
      <c r="I406" s="5">
        <f>E406/H406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1">
        <f t="shared" si="19"/>
        <v>43425.255319148935</v>
      </c>
      <c r="T406" s="11">
        <f t="shared" si="20"/>
        <v>43428.319148936171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18"/>
        <v>89.618243243243242</v>
      </c>
      <c r="G407" t="s">
        <v>14</v>
      </c>
      <c r="H407">
        <v>435</v>
      </c>
      <c r="I407" s="5">
        <f>E407/H407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1">
        <f t="shared" si="19"/>
        <v>43631.51063829787</v>
      </c>
      <c r="T407" s="11">
        <f t="shared" si="20"/>
        <v>43682.574468085106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18"/>
        <v>182.14503816793894</v>
      </c>
      <c r="G408" t="s">
        <v>20</v>
      </c>
      <c r="H408">
        <v>645</v>
      </c>
      <c r="I408" s="5">
        <f>E408/H408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1">
        <f t="shared" si="19"/>
        <v>41639.042553191488</v>
      </c>
      <c r="T408" s="11">
        <f t="shared" si="20"/>
        <v>41651.297872340423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18"/>
        <v>355.88235294117646</v>
      </c>
      <c r="G409" t="s">
        <v>20</v>
      </c>
      <c r="H409">
        <v>484</v>
      </c>
      <c r="I409" s="5">
        <f>E409/H409</f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1">
        <f t="shared" si="19"/>
        <v>44138.063829787236</v>
      </c>
      <c r="T409" s="11">
        <f t="shared" si="20"/>
        <v>44145.212765957447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18"/>
        <v>131.83695652173913</v>
      </c>
      <c r="G410" t="s">
        <v>20</v>
      </c>
      <c r="H410">
        <v>154</v>
      </c>
      <c r="I410" s="5">
        <f>E410/H410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1">
        <f t="shared" si="19"/>
        <v>42902.319148936171</v>
      </c>
      <c r="T410" s="11">
        <f t="shared" si="20"/>
        <v>42922.744680851065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18"/>
        <v>46.315634218289084</v>
      </c>
      <c r="G411" t="s">
        <v>14</v>
      </c>
      <c r="H411">
        <v>714</v>
      </c>
      <c r="I411" s="5">
        <f>E411/H411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1">
        <f t="shared" si="19"/>
        <v>43210.744680851065</v>
      </c>
      <c r="T411" s="11">
        <f t="shared" si="20"/>
        <v>43214.829787234041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18"/>
        <v>36.132726089785294</v>
      </c>
      <c r="G412" t="s">
        <v>47</v>
      </c>
      <c r="H412">
        <v>1111</v>
      </c>
      <c r="I412" s="5">
        <f>E412/H412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1">
        <f t="shared" si="19"/>
        <v>42474.404255319154</v>
      </c>
      <c r="T412" s="11">
        <f t="shared" si="20"/>
        <v>42474.404255319154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18"/>
        <v>104.62820512820512</v>
      </c>
      <c r="G413" t="s">
        <v>20</v>
      </c>
      <c r="H413">
        <v>82</v>
      </c>
      <c r="I413" s="5">
        <f>E413/H413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1">
        <f t="shared" si="19"/>
        <v>43252.617021276601</v>
      </c>
      <c r="T413" s="11">
        <f t="shared" si="20"/>
        <v>43254.659574468082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18"/>
        <v>668.85714285714289</v>
      </c>
      <c r="G414" t="s">
        <v>20</v>
      </c>
      <c r="H414">
        <v>134</v>
      </c>
      <c r="I414" s="5">
        <f>E414/H414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1">
        <f t="shared" si="19"/>
        <v>41984.234042553187</v>
      </c>
      <c r="T414" s="11">
        <f t="shared" si="20"/>
        <v>41994.446808510635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18"/>
        <v>62.072823218997364</v>
      </c>
      <c r="G415" t="s">
        <v>47</v>
      </c>
      <c r="H415">
        <v>1089</v>
      </c>
      <c r="I415" s="5">
        <f>E415/H415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1">
        <f t="shared" si="19"/>
        <v>43811.297872340423</v>
      </c>
      <c r="T415" s="11">
        <f t="shared" si="20"/>
        <v>43838.872340425529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18"/>
        <v>84.699787460148784</v>
      </c>
      <c r="G416" t="s">
        <v>14</v>
      </c>
      <c r="H416">
        <v>5497</v>
      </c>
      <c r="I416" s="5">
        <f>E416/H416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1">
        <f t="shared" si="19"/>
        <v>40601.382978723406</v>
      </c>
      <c r="T416" s="11">
        <f t="shared" si="20"/>
        <v>40609.553191489365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18"/>
        <v>11.059030837004405</v>
      </c>
      <c r="G417" t="s">
        <v>14</v>
      </c>
      <c r="H417">
        <v>418</v>
      </c>
      <c r="I417" s="5">
        <f>E417/H417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1">
        <f t="shared" si="19"/>
        <v>41247.893617021276</v>
      </c>
      <c r="T417" s="11">
        <f t="shared" si="20"/>
        <v>41265.255319148935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18"/>
        <v>43.838781575037146</v>
      </c>
      <c r="G418" t="s">
        <v>14</v>
      </c>
      <c r="H418">
        <v>1439</v>
      </c>
      <c r="I418" s="5">
        <f>E418/H418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1">
        <f t="shared" si="19"/>
        <v>40879.212765957447</v>
      </c>
      <c r="T418" s="11">
        <f t="shared" si="20"/>
        <v>40888.404255319147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18"/>
        <v>55.470588235294116</v>
      </c>
      <c r="G419" t="s">
        <v>14</v>
      </c>
      <c r="H419">
        <v>15</v>
      </c>
      <c r="I419" s="5">
        <f>E419/H419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1">
        <f t="shared" si="19"/>
        <v>43786.744680851065</v>
      </c>
      <c r="T419" s="11">
        <f t="shared" si="20"/>
        <v>43811.297872340423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18"/>
        <v>57.399511301160658</v>
      </c>
      <c r="G420" t="s">
        <v>14</v>
      </c>
      <c r="H420">
        <v>1999</v>
      </c>
      <c r="I420" s="5">
        <f>E420/H420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1">
        <f t="shared" si="19"/>
        <v>41364.276595744683</v>
      </c>
      <c r="T420" s="11">
        <f t="shared" si="20"/>
        <v>41365.297872340423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18"/>
        <v>123.43497363796135</v>
      </c>
      <c r="G421" t="s">
        <v>20</v>
      </c>
      <c r="H421">
        <v>5203</v>
      </c>
      <c r="I421" s="5">
        <f>E421/H421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1">
        <f t="shared" si="19"/>
        <v>41225.425531914894</v>
      </c>
      <c r="T421" s="11">
        <f t="shared" si="20"/>
        <v>41231.553191489365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18"/>
        <v>128.46</v>
      </c>
      <c r="G422" t="s">
        <v>20</v>
      </c>
      <c r="H422">
        <v>94</v>
      </c>
      <c r="I422" s="5">
        <f>E422/H422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1">
        <f t="shared" si="19"/>
        <v>43280.191489361707</v>
      </c>
      <c r="T422" s="11">
        <f t="shared" si="20"/>
        <v>43294.48936170213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18"/>
        <v>63.989361702127653</v>
      </c>
      <c r="G423" t="s">
        <v>14</v>
      </c>
      <c r="H423">
        <v>118</v>
      </c>
      <c r="I423" s="5">
        <f>E423/H423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1">
        <f t="shared" si="19"/>
        <v>43284.276595744683</v>
      </c>
      <c r="T423" s="11">
        <f t="shared" si="20"/>
        <v>43314.914893617024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18"/>
        <v>127.29885057471265</v>
      </c>
      <c r="G424" t="s">
        <v>20</v>
      </c>
      <c r="H424">
        <v>205</v>
      </c>
      <c r="I424" s="5">
        <f>E424/H424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1">
        <f t="shared" si="19"/>
        <v>40598.319148936171</v>
      </c>
      <c r="T424" s="11">
        <f t="shared" si="20"/>
        <v>40618.744680851065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18"/>
        <v>10.638024357239512</v>
      </c>
      <c r="G425" t="s">
        <v>14</v>
      </c>
      <c r="H425">
        <v>162</v>
      </c>
      <c r="I425" s="5">
        <f>E425/H425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1">
        <f t="shared" si="19"/>
        <v>41132.446808510635</v>
      </c>
      <c r="T425" s="11">
        <f t="shared" si="20"/>
        <v>41134.48936170213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18"/>
        <v>40.470588235294116</v>
      </c>
      <c r="G426" t="s">
        <v>14</v>
      </c>
      <c r="H426">
        <v>83</v>
      </c>
      <c r="I426" s="5">
        <f>E426/H426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1">
        <f t="shared" si="19"/>
        <v>43583.51063829787</v>
      </c>
      <c r="T426" s="11">
        <f t="shared" si="20"/>
        <v>43589.638297872341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18"/>
        <v>287.66666666666663</v>
      </c>
      <c r="G427" t="s">
        <v>20</v>
      </c>
      <c r="H427">
        <v>92</v>
      </c>
      <c r="I427" s="5">
        <f>E427/H427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1">
        <f t="shared" si="19"/>
        <v>42567.340425531918</v>
      </c>
      <c r="T427" s="11">
        <f t="shared" si="20"/>
        <v>42573.468085106382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18"/>
        <v>572.94444444444446</v>
      </c>
      <c r="G428" t="s">
        <v>20</v>
      </c>
      <c r="H428">
        <v>219</v>
      </c>
      <c r="I428" s="5">
        <f>E428/H428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1">
        <f t="shared" si="19"/>
        <v>41667.638297872341</v>
      </c>
      <c r="T428" s="11">
        <f t="shared" si="20"/>
        <v>41674.787234042553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18"/>
        <v>112.90429799426933</v>
      </c>
      <c r="G429" t="s">
        <v>20</v>
      </c>
      <c r="H429">
        <v>2526</v>
      </c>
      <c r="I429" s="5">
        <f>E429/H429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1">
        <f t="shared" si="19"/>
        <v>42242.574468085106</v>
      </c>
      <c r="T429" s="11">
        <f t="shared" si="20"/>
        <v>42275.255319148935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18"/>
        <v>46.387573964497044</v>
      </c>
      <c r="G430" t="s">
        <v>14</v>
      </c>
      <c r="H430">
        <v>747</v>
      </c>
      <c r="I430" s="5">
        <f>E430/H430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1">
        <f t="shared" si="19"/>
        <v>40904.744680851065</v>
      </c>
      <c r="T430" s="11">
        <f t="shared" si="20"/>
        <v>40911.893617021276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18"/>
        <v>90.675916230366497</v>
      </c>
      <c r="G431" t="s">
        <v>74</v>
      </c>
      <c r="H431">
        <v>2138</v>
      </c>
      <c r="I431" s="5">
        <f>E431/H431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1">
        <f t="shared" si="19"/>
        <v>42023.042553191488</v>
      </c>
      <c r="T431" s="11">
        <f t="shared" si="20"/>
        <v>42051.595744680846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18"/>
        <v>67.740740740740748</v>
      </c>
      <c r="G432" t="s">
        <v>14</v>
      </c>
      <c r="H432">
        <v>84</v>
      </c>
      <c r="I432" s="5">
        <f>E432/H432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1">
        <f t="shared" si="19"/>
        <v>44123.765957446813</v>
      </c>
      <c r="T432" s="11">
        <f t="shared" si="20"/>
        <v>44158.48936170213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18"/>
        <v>192.49019607843135</v>
      </c>
      <c r="G433" t="s">
        <v>20</v>
      </c>
      <c r="H433">
        <v>94</v>
      </c>
      <c r="I433" s="5">
        <f>E433/H433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1">
        <f t="shared" si="19"/>
        <v>43649.893617021276</v>
      </c>
      <c r="T433" s="11">
        <f t="shared" si="20"/>
        <v>43667.255319148935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18"/>
        <v>82.714285714285722</v>
      </c>
      <c r="G434" t="s">
        <v>14</v>
      </c>
      <c r="H434">
        <v>91</v>
      </c>
      <c r="I434" s="5">
        <f>E434/H434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1">
        <f t="shared" si="19"/>
        <v>42105.723404255317</v>
      </c>
      <c r="T434" s="11">
        <f t="shared" si="20"/>
        <v>42126.148936170212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18"/>
        <v>54.163920922570021</v>
      </c>
      <c r="G435" t="s">
        <v>14</v>
      </c>
      <c r="H435">
        <v>792</v>
      </c>
      <c r="I435" s="5">
        <f>E435/H435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1">
        <f t="shared" si="19"/>
        <v>41944.404255319147</v>
      </c>
      <c r="T435" s="11">
        <f t="shared" si="20"/>
        <v>41960.744680851065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18"/>
        <v>16.722222222222221</v>
      </c>
      <c r="G436" t="s">
        <v>74</v>
      </c>
      <c r="H436">
        <v>10</v>
      </c>
      <c r="I436" s="5">
        <f>E436/H436</f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1">
        <f t="shared" si="19"/>
        <v>43069.851063829788</v>
      </c>
      <c r="T436" s="11">
        <f t="shared" si="20"/>
        <v>43084.148936170212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18"/>
        <v>116.87664041994749</v>
      </c>
      <c r="G437" t="s">
        <v>20</v>
      </c>
      <c r="H437">
        <v>1713</v>
      </c>
      <c r="I437" s="5">
        <f>E437/H437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1">
        <f t="shared" si="19"/>
        <v>42337.595744680846</v>
      </c>
      <c r="T437" s="11">
        <f t="shared" si="20"/>
        <v>42349.851063829788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18"/>
        <v>1052.1538461538462</v>
      </c>
      <c r="G438" t="s">
        <v>20</v>
      </c>
      <c r="H438">
        <v>249</v>
      </c>
      <c r="I438" s="5">
        <f>E438/H438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1">
        <f t="shared" si="19"/>
        <v>43958.319148936171</v>
      </c>
      <c r="T438" s="11">
        <f t="shared" si="20"/>
        <v>43959.340425531918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18"/>
        <v>123.07407407407408</v>
      </c>
      <c r="G439" t="s">
        <v>20</v>
      </c>
      <c r="H439">
        <v>192</v>
      </c>
      <c r="I439" s="5">
        <f>E439/H439</f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1">
        <f t="shared" si="19"/>
        <v>42615.340425531918</v>
      </c>
      <c r="T439" s="11">
        <f t="shared" si="20"/>
        <v>42618.404255319154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18"/>
        <v>178.63855421686748</v>
      </c>
      <c r="G440" t="s">
        <v>20</v>
      </c>
      <c r="H440">
        <v>247</v>
      </c>
      <c r="I440" s="5">
        <f>E440/H440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1">
        <f t="shared" si="19"/>
        <v>41672.744680851065</v>
      </c>
      <c r="T440" s="11">
        <f t="shared" si="20"/>
        <v>41703.340425531918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18"/>
        <v>355.28169014084506</v>
      </c>
      <c r="G441" t="s">
        <v>20</v>
      </c>
      <c r="H441">
        <v>2293</v>
      </c>
      <c r="I441" s="5">
        <f>E441/H441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1">
        <f t="shared" si="19"/>
        <v>43044.276595744683</v>
      </c>
      <c r="T441" s="11">
        <f t="shared" si="20"/>
        <v>43051.468085106382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18"/>
        <v>161.90634146341463</v>
      </c>
      <c r="G442" t="s">
        <v>20</v>
      </c>
      <c r="H442">
        <v>3131</v>
      </c>
      <c r="I442" s="5">
        <f>E442/H442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1">
        <f t="shared" si="19"/>
        <v>43285.297872340423</v>
      </c>
      <c r="T442" s="11">
        <f t="shared" si="20"/>
        <v>43295.51063829787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18"/>
        <v>24.914285714285715</v>
      </c>
      <c r="G443" t="s">
        <v>14</v>
      </c>
      <c r="H443">
        <v>32</v>
      </c>
      <c r="I443" s="5">
        <f>E443/H443</f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1">
        <f t="shared" si="19"/>
        <v>41354.063829787236</v>
      </c>
      <c r="T443" s="11">
        <f t="shared" si="20"/>
        <v>41382.659574468082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18"/>
        <v>198.72222222222223</v>
      </c>
      <c r="G444" t="s">
        <v>20</v>
      </c>
      <c r="H444">
        <v>143</v>
      </c>
      <c r="I444" s="5">
        <f>E444/H444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1">
        <f t="shared" si="19"/>
        <v>43350.659574468082</v>
      </c>
      <c r="T444" s="11">
        <f t="shared" si="20"/>
        <v>43367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18"/>
        <v>34.752688172043008</v>
      </c>
      <c r="G445" t="s">
        <v>74</v>
      </c>
      <c r="H445">
        <v>90</v>
      </c>
      <c r="I445" s="5">
        <f>E445/H445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1">
        <f t="shared" si="19"/>
        <v>40767.851063829788</v>
      </c>
      <c r="T445" s="11">
        <f t="shared" si="20"/>
        <v>40787.255319148935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18"/>
        <v>176.41935483870967</v>
      </c>
      <c r="G446" t="s">
        <v>20</v>
      </c>
      <c r="H446">
        <v>296</v>
      </c>
      <c r="I446" s="5">
        <f>E446/H446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1">
        <f t="shared" si="19"/>
        <v>41071.170212765959</v>
      </c>
      <c r="T446" s="11">
        <f t="shared" si="20"/>
        <v>41073.212765957447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18"/>
        <v>511.38095238095235</v>
      </c>
      <c r="G447" t="s">
        <v>20</v>
      </c>
      <c r="H447">
        <v>170</v>
      </c>
      <c r="I447" s="5">
        <f>E447/H447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1">
        <f t="shared" si="19"/>
        <v>40833.255319148935</v>
      </c>
      <c r="T447" s="11">
        <f t="shared" si="20"/>
        <v>40854.702127659577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18"/>
        <v>82.044117647058826</v>
      </c>
      <c r="G448" t="s">
        <v>14</v>
      </c>
      <c r="H448">
        <v>186</v>
      </c>
      <c r="I448" s="5">
        <f>E448/H448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1">
        <f t="shared" si="19"/>
        <v>41595.127659574471</v>
      </c>
      <c r="T448" s="11">
        <f t="shared" si="20"/>
        <v>41597.170212765959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18"/>
        <v>24.326030927835053</v>
      </c>
      <c r="G449" t="s">
        <v>74</v>
      </c>
      <c r="H449">
        <v>439</v>
      </c>
      <c r="I449" s="5">
        <f>E449/H449</f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1">
        <f t="shared" si="19"/>
        <v>43461</v>
      </c>
      <c r="T449" s="11">
        <f t="shared" si="20"/>
        <v>43477.340425531918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18"/>
        <v>50.482758620689658</v>
      </c>
      <c r="G450" t="s">
        <v>14</v>
      </c>
      <c r="H450">
        <v>605</v>
      </c>
      <c r="I450" s="5">
        <f>E450/H450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1">
        <f t="shared" si="19"/>
        <v>41714.574468085106</v>
      </c>
      <c r="T450" s="11">
        <f t="shared" si="20"/>
        <v>41716.617021276594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21">(E451/D451)*100</f>
        <v>967</v>
      </c>
      <c r="G451" t="s">
        <v>20</v>
      </c>
      <c r="H451">
        <v>86</v>
      </c>
      <c r="I451" s="5">
        <f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1">
        <f t="shared" ref="S451:S514" si="22">L451/84600+DATE(1970,1,1)</f>
        <v>43912.404255319154</v>
      </c>
      <c r="T451" s="11">
        <f t="shared" ref="T451:T514" si="23">M451/84600+DATE(1970,1,1)</f>
        <v>43929.723404255317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1"/>
        <v>4</v>
      </c>
      <c r="G452" t="s">
        <v>14</v>
      </c>
      <c r="H452">
        <v>1</v>
      </c>
      <c r="I452" s="5">
        <f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1">
        <f t="shared" si="22"/>
        <v>43773.468085106382</v>
      </c>
      <c r="T452" s="11">
        <f t="shared" si="23"/>
        <v>43797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1"/>
        <v>122.84501347708894</v>
      </c>
      <c r="G453" t="s">
        <v>20</v>
      </c>
      <c r="H453">
        <v>6286</v>
      </c>
      <c r="I453" s="5">
        <f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1">
        <f t="shared" si="22"/>
        <v>43304.702127659577</v>
      </c>
      <c r="T453" s="11">
        <f t="shared" si="23"/>
        <v>43336.361702127659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1"/>
        <v>63.4375</v>
      </c>
      <c r="G454" t="s">
        <v>14</v>
      </c>
      <c r="H454">
        <v>31</v>
      </c>
      <c r="I454" s="5">
        <f>E454/H454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1">
        <f t="shared" si="22"/>
        <v>40680.02127659574</v>
      </c>
      <c r="T454" s="11">
        <f t="shared" si="23"/>
        <v>40681.042553191488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1"/>
        <v>56.331688596491226</v>
      </c>
      <c r="G455" t="s">
        <v>14</v>
      </c>
      <c r="H455">
        <v>1181</v>
      </c>
      <c r="I455" s="5">
        <f>E455/H455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1">
        <f t="shared" si="22"/>
        <v>43069.851063829788</v>
      </c>
      <c r="T455" s="11">
        <f t="shared" si="23"/>
        <v>43111.723404255317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1"/>
        <v>44.074999999999996</v>
      </c>
      <c r="G456" t="s">
        <v>14</v>
      </c>
      <c r="H456">
        <v>39</v>
      </c>
      <c r="I456" s="5">
        <f>E456/H456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1">
        <f t="shared" si="22"/>
        <v>41908.617021276594</v>
      </c>
      <c r="T456" s="11">
        <f t="shared" si="23"/>
        <v>41945.425531914894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1"/>
        <v>118.37253218884121</v>
      </c>
      <c r="G457" t="s">
        <v>20</v>
      </c>
      <c r="H457">
        <v>3727</v>
      </c>
      <c r="I457" s="5">
        <f>E457/H457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1">
        <f t="shared" si="22"/>
        <v>41133.468085106382</v>
      </c>
      <c r="T457" s="11">
        <f t="shared" si="23"/>
        <v>41156.957446808512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1"/>
        <v>104.1243169398907</v>
      </c>
      <c r="G458" t="s">
        <v>20</v>
      </c>
      <c r="H458">
        <v>1605</v>
      </c>
      <c r="I458" s="5">
        <f>E458/H458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1">
        <f t="shared" si="22"/>
        <v>43515.127659574471</v>
      </c>
      <c r="T458" s="11">
        <f t="shared" si="23"/>
        <v>43515.127659574471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1"/>
        <v>26.640000000000004</v>
      </c>
      <c r="G459" t="s">
        <v>14</v>
      </c>
      <c r="H459">
        <v>46</v>
      </c>
      <c r="I459" s="5">
        <f>E459/H459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1">
        <f t="shared" si="22"/>
        <v>43020.787234042553</v>
      </c>
      <c r="T459" s="11">
        <f t="shared" si="23"/>
        <v>43022.829787234041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1"/>
        <v>351.20118343195264</v>
      </c>
      <c r="G460" t="s">
        <v>20</v>
      </c>
      <c r="H460">
        <v>2120</v>
      </c>
      <c r="I460" s="5">
        <f>E460/H460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1">
        <f t="shared" si="22"/>
        <v>40577.893617021276</v>
      </c>
      <c r="T460" s="11">
        <f t="shared" si="23"/>
        <v>40622.829787234041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1"/>
        <v>90.063492063492063</v>
      </c>
      <c r="G461" t="s">
        <v>14</v>
      </c>
      <c r="H461">
        <v>105</v>
      </c>
      <c r="I461" s="5">
        <f>E461/H461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1">
        <f t="shared" si="22"/>
        <v>42350.872340425529</v>
      </c>
      <c r="T461" s="11">
        <f t="shared" si="23"/>
        <v>42376.404255319154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1"/>
        <v>171.625</v>
      </c>
      <c r="G462" t="s">
        <v>20</v>
      </c>
      <c r="H462">
        <v>50</v>
      </c>
      <c r="I462" s="5">
        <f>E462/H462</f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1">
        <f t="shared" si="22"/>
        <v>40714.744680851065</v>
      </c>
      <c r="T462" s="11">
        <f t="shared" si="23"/>
        <v>40717.808510638301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1"/>
        <v>141.04655870445345</v>
      </c>
      <c r="G463" t="s">
        <v>20</v>
      </c>
      <c r="H463">
        <v>2080</v>
      </c>
      <c r="I463" s="5">
        <f>E463/H463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1">
        <f t="shared" si="22"/>
        <v>42101.638297872341</v>
      </c>
      <c r="T463" s="11">
        <f t="shared" si="23"/>
        <v>42122.063829787236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1"/>
        <v>30.57944915254237</v>
      </c>
      <c r="G464" t="s">
        <v>14</v>
      </c>
      <c r="H464">
        <v>535</v>
      </c>
      <c r="I464" s="5">
        <f>E464/H464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1">
        <f t="shared" si="22"/>
        <v>41639.042553191488</v>
      </c>
      <c r="T464" s="11">
        <f t="shared" si="23"/>
        <v>41677.851063829788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1"/>
        <v>108.16455696202532</v>
      </c>
      <c r="G465" t="s">
        <v>20</v>
      </c>
      <c r="H465">
        <v>2105</v>
      </c>
      <c r="I465" s="5">
        <f>E465/H465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1">
        <f t="shared" si="22"/>
        <v>41981.170212765959</v>
      </c>
      <c r="T465" s="11">
        <f t="shared" si="23"/>
        <v>41985.255319148935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1"/>
        <v>133.45505617977528</v>
      </c>
      <c r="G466" t="s">
        <v>20</v>
      </c>
      <c r="H466">
        <v>2436</v>
      </c>
      <c r="I466" s="5">
        <f>E466/H466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1">
        <f t="shared" si="22"/>
        <v>43516.148936170212</v>
      </c>
      <c r="T466" s="11">
        <f t="shared" si="23"/>
        <v>43530.446808510635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1"/>
        <v>187.85106382978722</v>
      </c>
      <c r="G467" t="s">
        <v>20</v>
      </c>
      <c r="H467">
        <v>80</v>
      </c>
      <c r="I467" s="5">
        <f>E467/H467</f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1">
        <f t="shared" si="22"/>
        <v>43500.829787234041</v>
      </c>
      <c r="T467" s="11">
        <f t="shared" si="23"/>
        <v>43510.02127659574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1"/>
        <v>332</v>
      </c>
      <c r="G468" t="s">
        <v>20</v>
      </c>
      <c r="H468">
        <v>42</v>
      </c>
      <c r="I468" s="5">
        <f>E468/H468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1">
        <f t="shared" si="22"/>
        <v>41746.234042553187</v>
      </c>
      <c r="T468" s="11">
        <f t="shared" si="23"/>
        <v>41769.723404255317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1"/>
        <v>575.21428571428578</v>
      </c>
      <c r="G469" t="s">
        <v>20</v>
      </c>
      <c r="H469">
        <v>139</v>
      </c>
      <c r="I469" s="5">
        <f>E469/H469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1">
        <f t="shared" si="22"/>
        <v>42687.893617021276</v>
      </c>
      <c r="T469" s="11">
        <f t="shared" si="23"/>
        <v>42695.042553191488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1"/>
        <v>40.5</v>
      </c>
      <c r="G470" t="s">
        <v>14</v>
      </c>
      <c r="H470">
        <v>16</v>
      </c>
      <c r="I470" s="5">
        <f>E470/H470</f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1">
        <f t="shared" si="22"/>
        <v>43952.191489361707</v>
      </c>
      <c r="T470" s="11">
        <f t="shared" si="23"/>
        <v>43968.531914893618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1"/>
        <v>184.42857142857144</v>
      </c>
      <c r="G471" t="s">
        <v>20</v>
      </c>
      <c r="H471">
        <v>159</v>
      </c>
      <c r="I471" s="5">
        <f>E471/H471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1">
        <f t="shared" si="22"/>
        <v>42494.829787234041</v>
      </c>
      <c r="T471" s="11">
        <f t="shared" si="23"/>
        <v>42496.872340425529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1"/>
        <v>285.80555555555554</v>
      </c>
      <c r="G472" t="s">
        <v>20</v>
      </c>
      <c r="H472">
        <v>381</v>
      </c>
      <c r="I472" s="5">
        <f>E472/H472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1">
        <f t="shared" si="22"/>
        <v>43081.085106382976</v>
      </c>
      <c r="T472" s="11">
        <f t="shared" si="23"/>
        <v>43088.234042553187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1"/>
        <v>319</v>
      </c>
      <c r="G473" t="s">
        <v>20</v>
      </c>
      <c r="H473">
        <v>194</v>
      </c>
      <c r="I473" s="5">
        <f>E473/H473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1">
        <f t="shared" si="22"/>
        <v>41360.191489361699</v>
      </c>
      <c r="T473" s="11">
        <f t="shared" si="23"/>
        <v>41360.191489361699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1"/>
        <v>39.234070221066318</v>
      </c>
      <c r="G474" t="s">
        <v>14</v>
      </c>
      <c r="H474">
        <v>575</v>
      </c>
      <c r="I474" s="5">
        <f>E474/H474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1">
        <f t="shared" si="22"/>
        <v>43917.468085106382</v>
      </c>
      <c r="T474" s="11">
        <f t="shared" si="23"/>
        <v>43972.617021276601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1"/>
        <v>178.14000000000001</v>
      </c>
      <c r="G475" t="s">
        <v>20</v>
      </c>
      <c r="H475">
        <v>106</v>
      </c>
      <c r="I475" s="5">
        <f>E475/H475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1">
        <f t="shared" si="22"/>
        <v>43653.97872340426</v>
      </c>
      <c r="T475" s="11">
        <f t="shared" si="23"/>
        <v>43655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1"/>
        <v>365.15</v>
      </c>
      <c r="G476" t="s">
        <v>20</v>
      </c>
      <c r="H476">
        <v>142</v>
      </c>
      <c r="I476" s="5">
        <f>E476/H476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1">
        <f t="shared" si="22"/>
        <v>42338.617021276601</v>
      </c>
      <c r="T476" s="11">
        <f t="shared" si="23"/>
        <v>42339.638297872341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1"/>
        <v>113.94594594594594</v>
      </c>
      <c r="G477" t="s">
        <v>20</v>
      </c>
      <c r="H477">
        <v>211</v>
      </c>
      <c r="I477" s="5">
        <f>E477/H477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1">
        <f t="shared" si="22"/>
        <v>41788.106382978724</v>
      </c>
      <c r="T477" s="11">
        <f t="shared" si="23"/>
        <v>41792.191489361699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1"/>
        <v>29.828720626631856</v>
      </c>
      <c r="G478" t="s">
        <v>14</v>
      </c>
      <c r="H478">
        <v>1120</v>
      </c>
      <c r="I478" s="5">
        <f>E478/H478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1">
        <f t="shared" si="22"/>
        <v>43699.936170212764</v>
      </c>
      <c r="T478" s="11">
        <f t="shared" si="23"/>
        <v>43706.063829787236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1"/>
        <v>54.270588235294113</v>
      </c>
      <c r="G479" t="s">
        <v>14</v>
      </c>
      <c r="H479">
        <v>113</v>
      </c>
      <c r="I479" s="5">
        <f>E479/H479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1">
        <f t="shared" si="22"/>
        <v>41042.574468085106</v>
      </c>
      <c r="T479" s="11">
        <f t="shared" si="23"/>
        <v>41070.148936170212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1"/>
        <v>236.34156976744185</v>
      </c>
      <c r="G480" t="s">
        <v>20</v>
      </c>
      <c r="H480">
        <v>2756</v>
      </c>
      <c r="I480" s="5">
        <f>E480/H480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1">
        <f t="shared" si="22"/>
        <v>42423.340425531918</v>
      </c>
      <c r="T480" s="11">
        <f t="shared" si="23"/>
        <v>42435.595744680846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1"/>
        <v>512.91666666666663</v>
      </c>
      <c r="G481" t="s">
        <v>20</v>
      </c>
      <c r="H481">
        <v>173</v>
      </c>
      <c r="I481" s="5">
        <f>E481/H481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1">
        <f t="shared" si="22"/>
        <v>43314.914893617024</v>
      </c>
      <c r="T481" s="11">
        <f t="shared" si="23"/>
        <v>43316.957446808512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1"/>
        <v>100.65116279069768</v>
      </c>
      <c r="G482" t="s">
        <v>20</v>
      </c>
      <c r="H482">
        <v>87</v>
      </c>
      <c r="I482" s="5">
        <f>E482/H482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1">
        <f t="shared" si="22"/>
        <v>40560.574468085106</v>
      </c>
      <c r="T482" s="11">
        <f t="shared" si="23"/>
        <v>40569.723404255317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1"/>
        <v>81.348423194303152</v>
      </c>
      <c r="G483" t="s">
        <v>14</v>
      </c>
      <c r="H483">
        <v>1538</v>
      </c>
      <c r="I483" s="5">
        <f>E483/H483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1">
        <f t="shared" si="22"/>
        <v>42260.957446808512</v>
      </c>
      <c r="T483" s="11">
        <f t="shared" si="23"/>
        <v>42303.893617021276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1"/>
        <v>16.404761904761905</v>
      </c>
      <c r="G484" t="s">
        <v>14</v>
      </c>
      <c r="H484">
        <v>9</v>
      </c>
      <c r="I484" s="5">
        <f>E484/H484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1">
        <f t="shared" si="22"/>
        <v>41290.787234042553</v>
      </c>
      <c r="T484" s="11">
        <f t="shared" si="23"/>
        <v>41302.02127659574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1"/>
        <v>52.774617067833695</v>
      </c>
      <c r="G485" t="s">
        <v>14</v>
      </c>
      <c r="H485">
        <v>554</v>
      </c>
      <c r="I485" s="5">
        <f>E485/H485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1">
        <f t="shared" si="22"/>
        <v>44199.382978723399</v>
      </c>
      <c r="T485" s="11">
        <f t="shared" si="23"/>
        <v>44206.531914893618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1"/>
        <v>260.20608108108109</v>
      </c>
      <c r="G486" t="s">
        <v>20</v>
      </c>
      <c r="H486">
        <v>1572</v>
      </c>
      <c r="I486" s="5">
        <f>E486/H486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1">
        <f t="shared" si="22"/>
        <v>42201.723404255317</v>
      </c>
      <c r="T486" s="11">
        <f t="shared" si="23"/>
        <v>42251.765957446813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1"/>
        <v>30.73289183222958</v>
      </c>
      <c r="G487" t="s">
        <v>14</v>
      </c>
      <c r="H487">
        <v>648</v>
      </c>
      <c r="I487" s="5">
        <f>E487/H487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1">
        <f t="shared" si="22"/>
        <v>44010.404255319154</v>
      </c>
      <c r="T487" s="11">
        <f t="shared" si="23"/>
        <v>44052.276595744683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1"/>
        <v>13.5</v>
      </c>
      <c r="G488" t="s">
        <v>14</v>
      </c>
      <c r="H488">
        <v>21</v>
      </c>
      <c r="I488" s="5">
        <f>E488/H488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1">
        <f t="shared" si="22"/>
        <v>43542.702127659577</v>
      </c>
      <c r="T488" s="11">
        <f t="shared" si="23"/>
        <v>43557.97872340426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1"/>
        <v>178.62556663644605</v>
      </c>
      <c r="G489" t="s">
        <v>20</v>
      </c>
      <c r="H489">
        <v>2346</v>
      </c>
      <c r="I489" s="5">
        <f>E489/H489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1">
        <f t="shared" si="22"/>
        <v>43212.787234042553</v>
      </c>
      <c r="T489" s="11">
        <f t="shared" si="23"/>
        <v>43246.48936170213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1"/>
        <v>220.0566037735849</v>
      </c>
      <c r="G490" t="s">
        <v>20</v>
      </c>
      <c r="H490">
        <v>115</v>
      </c>
      <c r="I490" s="5">
        <f>E490/H490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1">
        <f t="shared" si="22"/>
        <v>42761.425531914894</v>
      </c>
      <c r="T490" s="11">
        <f t="shared" si="23"/>
        <v>42778.787234042553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1"/>
        <v>101.5108695652174</v>
      </c>
      <c r="G491" t="s">
        <v>20</v>
      </c>
      <c r="H491">
        <v>85</v>
      </c>
      <c r="I491" s="5">
        <f>E491/H491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1">
        <f t="shared" si="22"/>
        <v>40721.893617021276</v>
      </c>
      <c r="T491" s="11">
        <f t="shared" si="23"/>
        <v>40727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1"/>
        <v>191.5</v>
      </c>
      <c r="G492" t="s">
        <v>20</v>
      </c>
      <c r="H492">
        <v>144</v>
      </c>
      <c r="I492" s="5">
        <f>E492/H492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1">
        <f t="shared" si="22"/>
        <v>44173.851063829788</v>
      </c>
      <c r="T492" s="11">
        <f t="shared" si="23"/>
        <v>44181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1"/>
        <v>305.34683098591546</v>
      </c>
      <c r="G493" t="s">
        <v>20</v>
      </c>
      <c r="H493">
        <v>2443</v>
      </c>
      <c r="I493" s="5">
        <f>E493/H493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1">
        <f t="shared" si="22"/>
        <v>41794.234042553187</v>
      </c>
      <c r="T493" s="11">
        <f t="shared" si="23"/>
        <v>41820.787234042553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1"/>
        <v>23.995287958115181</v>
      </c>
      <c r="G494" t="s">
        <v>74</v>
      </c>
      <c r="H494">
        <v>595</v>
      </c>
      <c r="I494" s="5">
        <f>E494/H494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1">
        <f t="shared" si="22"/>
        <v>40650.404255319147</v>
      </c>
      <c r="T494" s="11">
        <f t="shared" si="23"/>
        <v>40686.148936170212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1"/>
        <v>723.77777777777771</v>
      </c>
      <c r="G495" t="s">
        <v>20</v>
      </c>
      <c r="H495">
        <v>64</v>
      </c>
      <c r="I495" s="5">
        <f>E495/H495</f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1">
        <f t="shared" si="22"/>
        <v>44029.808510638293</v>
      </c>
      <c r="T495" s="11">
        <f t="shared" si="23"/>
        <v>44043.085106382976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1"/>
        <v>547.36</v>
      </c>
      <c r="G496" t="s">
        <v>20</v>
      </c>
      <c r="H496">
        <v>268</v>
      </c>
      <c r="I496" s="5">
        <f>E496/H496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1">
        <f t="shared" si="22"/>
        <v>41318.319148936171</v>
      </c>
      <c r="T496" s="11">
        <f t="shared" si="23"/>
        <v>41319.340425531918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1"/>
        <v>414.49999999999994</v>
      </c>
      <c r="G497" t="s">
        <v>20</v>
      </c>
      <c r="H497">
        <v>195</v>
      </c>
      <c r="I497" s="5">
        <f>E497/H497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1">
        <f t="shared" si="22"/>
        <v>42145.553191489365</v>
      </c>
      <c r="T497" s="11">
        <f t="shared" si="23"/>
        <v>42149.638297872341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1"/>
        <v>0.90696409140369971</v>
      </c>
      <c r="G498" t="s">
        <v>14</v>
      </c>
      <c r="H498">
        <v>54</v>
      </c>
      <c r="I498" s="5">
        <f>E498/H498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1">
        <f t="shared" si="22"/>
        <v>43244.446808510635</v>
      </c>
      <c r="T498" s="11">
        <f t="shared" si="23"/>
        <v>43261.808510638293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1"/>
        <v>34.173469387755098</v>
      </c>
      <c r="G499" t="s">
        <v>14</v>
      </c>
      <c r="H499">
        <v>120</v>
      </c>
      <c r="I499" s="5">
        <f>E499/H499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1">
        <f t="shared" si="22"/>
        <v>43089.255319148935</v>
      </c>
      <c r="T499" s="11">
        <f t="shared" si="23"/>
        <v>43089.255319148935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1"/>
        <v>23.948810754912099</v>
      </c>
      <c r="G500" t="s">
        <v>14</v>
      </c>
      <c r="H500">
        <v>579</v>
      </c>
      <c r="I500" s="5">
        <f>E500/H500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1">
        <f t="shared" si="22"/>
        <v>42354.957446808512</v>
      </c>
      <c r="T500" s="11">
        <f t="shared" si="23"/>
        <v>42357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1"/>
        <v>48.072649572649574</v>
      </c>
      <c r="G501" t="s">
        <v>14</v>
      </c>
      <c r="H501">
        <v>2072</v>
      </c>
      <c r="I501" s="5">
        <f>E501/H501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1">
        <f t="shared" si="22"/>
        <v>42803.255319148935</v>
      </c>
      <c r="T501" s="11">
        <f t="shared" si="23"/>
        <v>42808.361702127659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1"/>
        <v>0</v>
      </c>
      <c r="G502" t="s">
        <v>14</v>
      </c>
      <c r="H502">
        <v>0</v>
      </c>
      <c r="I502" s="5" t="e">
        <f>E502/H502</f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1">
        <f t="shared" si="22"/>
        <v>41731.936170212764</v>
      </c>
      <c r="T502" s="11">
        <f t="shared" si="23"/>
        <v>41760.531914893618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1"/>
        <v>70.145182291666657</v>
      </c>
      <c r="G503" t="s">
        <v>14</v>
      </c>
      <c r="H503">
        <v>1796</v>
      </c>
      <c r="I503" s="5">
        <f>E503/H503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1">
        <f t="shared" si="22"/>
        <v>41680.872340425529</v>
      </c>
      <c r="T503" s="11">
        <f t="shared" si="23"/>
        <v>41682.914893617024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1"/>
        <v>529.92307692307691</v>
      </c>
      <c r="G504" t="s">
        <v>20</v>
      </c>
      <c r="H504">
        <v>186</v>
      </c>
      <c r="I504" s="5">
        <f>E504/H504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1">
        <f t="shared" si="22"/>
        <v>41448.02127659574</v>
      </c>
      <c r="T504" s="11">
        <f t="shared" si="23"/>
        <v>41477.638297872341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1"/>
        <v>180.32549019607845</v>
      </c>
      <c r="G505" t="s">
        <v>20</v>
      </c>
      <c r="H505">
        <v>460</v>
      </c>
      <c r="I505" s="5">
        <f>E505/H505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1">
        <f t="shared" si="22"/>
        <v>42539.765957446813</v>
      </c>
      <c r="T505" s="11">
        <f t="shared" si="23"/>
        <v>42560.191489361707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1"/>
        <v>92.320000000000007</v>
      </c>
      <c r="G506" t="s">
        <v>14</v>
      </c>
      <c r="H506">
        <v>62</v>
      </c>
      <c r="I506" s="5">
        <f>E506/H506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1">
        <f t="shared" si="22"/>
        <v>42494.829787234041</v>
      </c>
      <c r="T506" s="11">
        <f t="shared" si="23"/>
        <v>42495.851063829788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1"/>
        <v>13.901001112347053</v>
      </c>
      <c r="G507" t="s">
        <v>14</v>
      </c>
      <c r="H507">
        <v>347</v>
      </c>
      <c r="I507" s="5">
        <f>E507/H507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1">
        <f t="shared" si="22"/>
        <v>41676.829787234041</v>
      </c>
      <c r="T507" s="11">
        <f t="shared" si="23"/>
        <v>41719.680851063829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1"/>
        <v>927.07777777777767</v>
      </c>
      <c r="G508" t="s">
        <v>20</v>
      </c>
      <c r="H508">
        <v>2528</v>
      </c>
      <c r="I508" s="5">
        <f>E508/H508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1">
        <f t="shared" si="22"/>
        <v>43434.446808510635</v>
      </c>
      <c r="T508" s="11">
        <f t="shared" si="23"/>
        <v>43451.808510638293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1"/>
        <v>39.857142857142861</v>
      </c>
      <c r="G509" t="s">
        <v>14</v>
      </c>
      <c r="H509">
        <v>19</v>
      </c>
      <c r="I509" s="5">
        <f>E509/H509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1">
        <f t="shared" si="22"/>
        <v>41709.468085106382</v>
      </c>
      <c r="T509" s="11">
        <f t="shared" si="23"/>
        <v>41759.51063829787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1"/>
        <v>112.22929936305732</v>
      </c>
      <c r="G510" t="s">
        <v>20</v>
      </c>
      <c r="H510">
        <v>3657</v>
      </c>
      <c r="I510" s="5">
        <f>E510/H510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1">
        <f t="shared" si="22"/>
        <v>43687.680851063829</v>
      </c>
      <c r="T510" s="11">
        <f t="shared" si="23"/>
        <v>43709.127659574471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1"/>
        <v>70.925816023738875</v>
      </c>
      <c r="G511" t="s">
        <v>14</v>
      </c>
      <c r="H511">
        <v>1258</v>
      </c>
      <c r="I511" s="5">
        <f>E511/H511</f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1">
        <f t="shared" si="22"/>
        <v>41363.255319148935</v>
      </c>
      <c r="T511" s="11">
        <f t="shared" si="23"/>
        <v>41373.468085106382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1"/>
        <v>119.08974358974358</v>
      </c>
      <c r="G512" t="s">
        <v>20</v>
      </c>
      <c r="H512">
        <v>131</v>
      </c>
      <c r="I512" s="5">
        <f>E512/H512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1">
        <f t="shared" si="22"/>
        <v>43627.425531914894</v>
      </c>
      <c r="T512" s="11">
        <f t="shared" si="23"/>
        <v>43651.936170212764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1"/>
        <v>24.017591339648174</v>
      </c>
      <c r="G513" t="s">
        <v>14</v>
      </c>
      <c r="H513">
        <v>362</v>
      </c>
      <c r="I513" s="5">
        <f>E513/H513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1">
        <f t="shared" si="22"/>
        <v>44056.361702127659</v>
      </c>
      <c r="T513" s="11">
        <f t="shared" si="23"/>
        <v>44066.574468085106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1"/>
        <v>139.31868131868131</v>
      </c>
      <c r="G514" t="s">
        <v>20</v>
      </c>
      <c r="H514">
        <v>239</v>
      </c>
      <c r="I514" s="5">
        <f>E514/H514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1">
        <f t="shared" si="22"/>
        <v>42171.085106382976</v>
      </c>
      <c r="T514" s="11">
        <f t="shared" si="23"/>
        <v>42172.106382978724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24">(E515/D515)*100</f>
        <v>39.277108433734945</v>
      </c>
      <c r="G515" t="s">
        <v>74</v>
      </c>
      <c r="H515">
        <v>35</v>
      </c>
      <c r="I515" s="5">
        <f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1">
        <f t="shared" ref="S515:S578" si="25">L515/84600+DATE(1970,1,1)</f>
        <v>40746.404255319147</v>
      </c>
      <c r="T515" s="11">
        <f t="shared" ref="T515:T578" si="26">M515/84600+DATE(1970,1,1)</f>
        <v>40748.446808510635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24"/>
        <v>22.439077144917089</v>
      </c>
      <c r="G516" t="s">
        <v>74</v>
      </c>
      <c r="H516">
        <v>528</v>
      </c>
      <c r="I516" s="5">
        <f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1">
        <f t="shared" si="25"/>
        <v>41955.638297872341</v>
      </c>
      <c r="T516" s="11">
        <f t="shared" si="26"/>
        <v>41960.744680851065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24"/>
        <v>55.779069767441861</v>
      </c>
      <c r="G517" t="s">
        <v>14</v>
      </c>
      <c r="H517">
        <v>133</v>
      </c>
      <c r="I517" s="5">
        <f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1">
        <f t="shared" si="25"/>
        <v>41226.446808510635</v>
      </c>
      <c r="T517" s="11">
        <f t="shared" si="26"/>
        <v>41228.48936170213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24"/>
        <v>42.523125996810208</v>
      </c>
      <c r="G518" t="s">
        <v>14</v>
      </c>
      <c r="H518">
        <v>846</v>
      </c>
      <c r="I518" s="5">
        <f>E518/H518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1">
        <f t="shared" si="25"/>
        <v>40711.680851063829</v>
      </c>
      <c r="T518" s="11">
        <f t="shared" si="26"/>
        <v>40750.48936170213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24"/>
        <v>112.00000000000001</v>
      </c>
      <c r="G519" t="s">
        <v>20</v>
      </c>
      <c r="H519">
        <v>78</v>
      </c>
      <c r="I519" s="5">
        <f>E519/H519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1">
        <f t="shared" si="25"/>
        <v>43228.106382978724</v>
      </c>
      <c r="T519" s="11">
        <f t="shared" si="26"/>
        <v>43233.212765957447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24"/>
        <v>7.0681818181818183</v>
      </c>
      <c r="G520" t="s">
        <v>14</v>
      </c>
      <c r="H520">
        <v>10</v>
      </c>
      <c r="I520" s="5">
        <f>E520/H520</f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1">
        <f t="shared" si="25"/>
        <v>43528.404255319154</v>
      </c>
      <c r="T520" s="11">
        <f t="shared" si="26"/>
        <v>43530.446808510635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24"/>
        <v>101.74563871693867</v>
      </c>
      <c r="G521" t="s">
        <v>20</v>
      </c>
      <c r="H521">
        <v>1773</v>
      </c>
      <c r="I521" s="5">
        <f>E521/H521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1">
        <f t="shared" si="25"/>
        <v>42362.106382978724</v>
      </c>
      <c r="T521" s="11">
        <f t="shared" si="26"/>
        <v>42376.404255319154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24"/>
        <v>425.75</v>
      </c>
      <c r="G522" t="s">
        <v>20</v>
      </c>
      <c r="H522">
        <v>32</v>
      </c>
      <c r="I522" s="5">
        <f>E522/H522</f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1">
        <f t="shared" si="25"/>
        <v>43957.297872340423</v>
      </c>
      <c r="T522" s="11">
        <f t="shared" si="26"/>
        <v>43960.361702127659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24"/>
        <v>145.53947368421052</v>
      </c>
      <c r="G523" t="s">
        <v>20</v>
      </c>
      <c r="H523">
        <v>369</v>
      </c>
      <c r="I523" s="5">
        <f>E523/H523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1">
        <f t="shared" si="25"/>
        <v>42967.680851063829</v>
      </c>
      <c r="T523" s="11">
        <f t="shared" si="26"/>
        <v>42973.808510638293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24"/>
        <v>32.453465346534657</v>
      </c>
      <c r="G524" t="s">
        <v>14</v>
      </c>
      <c r="H524">
        <v>191</v>
      </c>
      <c r="I524" s="5">
        <f>E524/H524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1">
        <f t="shared" si="25"/>
        <v>41423.51063829787</v>
      </c>
      <c r="T524" s="11">
        <f t="shared" si="26"/>
        <v>41435.765957446813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24"/>
        <v>700.33333333333326</v>
      </c>
      <c r="G525" t="s">
        <v>20</v>
      </c>
      <c r="H525">
        <v>89</v>
      </c>
      <c r="I525" s="5">
        <f>E525/H525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1">
        <f t="shared" si="25"/>
        <v>40553.425531914894</v>
      </c>
      <c r="T525" s="11">
        <f t="shared" si="26"/>
        <v>40558.531914893618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24"/>
        <v>83.904860392967933</v>
      </c>
      <c r="G526" t="s">
        <v>14</v>
      </c>
      <c r="H526">
        <v>1979</v>
      </c>
      <c r="I526" s="5">
        <f>E526/H526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1">
        <f t="shared" si="25"/>
        <v>40607.51063829787</v>
      </c>
      <c r="T526" s="11">
        <f t="shared" si="26"/>
        <v>40620.787234042553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24"/>
        <v>84.19047619047619</v>
      </c>
      <c r="G527" t="s">
        <v>14</v>
      </c>
      <c r="H527">
        <v>63</v>
      </c>
      <c r="I527" s="5">
        <f>E527/H527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1">
        <f t="shared" si="25"/>
        <v>40823.042553191488</v>
      </c>
      <c r="T527" s="11">
        <f t="shared" si="26"/>
        <v>40827.127659574471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24"/>
        <v>155.95180722891567</v>
      </c>
      <c r="G528" t="s">
        <v>20</v>
      </c>
      <c r="H528">
        <v>147</v>
      </c>
      <c r="I528" s="5">
        <f>E528/H528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1">
        <f t="shared" si="25"/>
        <v>42721.595744680846</v>
      </c>
      <c r="T528" s="11">
        <f t="shared" si="26"/>
        <v>42759.382978723399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24"/>
        <v>99.619450317124731</v>
      </c>
      <c r="G529" t="s">
        <v>14</v>
      </c>
      <c r="H529">
        <v>6080</v>
      </c>
      <c r="I529" s="5">
        <f>E529/H529</f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1">
        <f t="shared" si="25"/>
        <v>42763.468085106382</v>
      </c>
      <c r="T529" s="11">
        <f t="shared" si="26"/>
        <v>42800.234042553187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24"/>
        <v>80.300000000000011</v>
      </c>
      <c r="G530" t="s">
        <v>14</v>
      </c>
      <c r="H530">
        <v>80</v>
      </c>
      <c r="I530" s="5">
        <f>E530/H530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1">
        <f t="shared" si="25"/>
        <v>41942.361702127659</v>
      </c>
      <c r="T530" s="11">
        <f t="shared" si="26"/>
        <v>41988.319148936171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24"/>
        <v>11.254901960784313</v>
      </c>
      <c r="G531" t="s">
        <v>14</v>
      </c>
      <c r="H531">
        <v>9</v>
      </c>
      <c r="I531" s="5">
        <f>E531/H531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1">
        <f t="shared" si="25"/>
        <v>42113.893617021276</v>
      </c>
      <c r="T531" s="11">
        <f t="shared" si="26"/>
        <v>42142.48936170213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24"/>
        <v>91.740952380952379</v>
      </c>
      <c r="G532" t="s">
        <v>14</v>
      </c>
      <c r="H532">
        <v>1784</v>
      </c>
      <c r="I532" s="5">
        <f>E532/H532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1">
        <f t="shared" si="25"/>
        <v>40737.212765957447</v>
      </c>
      <c r="T532" s="11">
        <f t="shared" si="26"/>
        <v>40751.51063829787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24"/>
        <v>95.521156936261391</v>
      </c>
      <c r="G533" t="s">
        <v>47</v>
      </c>
      <c r="H533">
        <v>3640</v>
      </c>
      <c r="I533" s="5">
        <f>E533/H533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1">
        <f t="shared" si="25"/>
        <v>41930.106382978724</v>
      </c>
      <c r="T533" s="11">
        <f t="shared" si="26"/>
        <v>41987.297872340423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24"/>
        <v>502.87499999999994</v>
      </c>
      <c r="G534" t="s">
        <v>20</v>
      </c>
      <c r="H534">
        <v>126</v>
      </c>
      <c r="I534" s="5">
        <f>E534/H534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1">
        <f t="shared" si="25"/>
        <v>43498.787234042553</v>
      </c>
      <c r="T534" s="11">
        <f t="shared" si="26"/>
        <v>43499.808510638293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24"/>
        <v>159.24394463667818</v>
      </c>
      <c r="G535" t="s">
        <v>20</v>
      </c>
      <c r="H535">
        <v>2218</v>
      </c>
      <c r="I535" s="5">
        <f>E535/H535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1">
        <f t="shared" si="25"/>
        <v>41817.723404255317</v>
      </c>
      <c r="T535" s="11">
        <f t="shared" si="26"/>
        <v>41854.48936170213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24"/>
        <v>15.022446689113355</v>
      </c>
      <c r="G536" t="s">
        <v>14</v>
      </c>
      <c r="H536">
        <v>243</v>
      </c>
      <c r="I536" s="5">
        <f>E536/H536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1">
        <f t="shared" si="25"/>
        <v>43707.085106382976</v>
      </c>
      <c r="T536" s="11">
        <f t="shared" si="26"/>
        <v>43708.106382978724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24"/>
        <v>482.03846153846149</v>
      </c>
      <c r="G537" t="s">
        <v>20</v>
      </c>
      <c r="H537">
        <v>202</v>
      </c>
      <c r="I537" s="5">
        <f>E537/H537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1">
        <f t="shared" si="25"/>
        <v>43635.595744680846</v>
      </c>
      <c r="T537" s="11">
        <f t="shared" si="26"/>
        <v>43637.638297872341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24"/>
        <v>149.96938775510205</v>
      </c>
      <c r="G538" t="s">
        <v>20</v>
      </c>
      <c r="H538">
        <v>140</v>
      </c>
      <c r="I538" s="5">
        <f>E538/H538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1">
        <f t="shared" si="25"/>
        <v>40730.063829787236</v>
      </c>
      <c r="T538" s="11">
        <f t="shared" si="26"/>
        <v>40756.617021276594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24"/>
        <v>117.22156398104266</v>
      </c>
      <c r="G539" t="s">
        <v>20</v>
      </c>
      <c r="H539">
        <v>1052</v>
      </c>
      <c r="I539" s="5">
        <f>E539/H539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1">
        <f t="shared" si="25"/>
        <v>43720.361702127659</v>
      </c>
      <c r="T539" s="11">
        <f t="shared" si="26"/>
        <v>43743.851063829788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24"/>
        <v>37.695968274950431</v>
      </c>
      <c r="G540" t="s">
        <v>14</v>
      </c>
      <c r="H540">
        <v>1296</v>
      </c>
      <c r="I540" s="5">
        <f>E540/H540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1">
        <f t="shared" si="25"/>
        <v>41879</v>
      </c>
      <c r="T540" s="11">
        <f t="shared" si="26"/>
        <v>41895.340425531918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24"/>
        <v>72.653061224489804</v>
      </c>
      <c r="G541" t="s">
        <v>14</v>
      </c>
      <c r="H541">
        <v>77</v>
      </c>
      <c r="I541" s="5">
        <f>E541/H541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1">
        <f t="shared" si="25"/>
        <v>44031.851063829788</v>
      </c>
      <c r="T541" s="11">
        <f t="shared" si="26"/>
        <v>44037.97872340426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24"/>
        <v>265.98113207547169</v>
      </c>
      <c r="G542" t="s">
        <v>20</v>
      </c>
      <c r="H542">
        <v>247</v>
      </c>
      <c r="I542" s="5">
        <f>E542/H542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1">
        <f t="shared" si="25"/>
        <v>43600.872340425529</v>
      </c>
      <c r="T542" s="11">
        <f t="shared" si="26"/>
        <v>43623.340425531918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24"/>
        <v>24.205617977528089</v>
      </c>
      <c r="G543" t="s">
        <v>14</v>
      </c>
      <c r="H543">
        <v>395</v>
      </c>
      <c r="I543" s="5">
        <f>E543/H543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1">
        <f t="shared" si="25"/>
        <v>42518.319148936171</v>
      </c>
      <c r="T543" s="11">
        <f t="shared" si="26"/>
        <v>42544.872340425529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24"/>
        <v>2.5064935064935066</v>
      </c>
      <c r="G544" t="s">
        <v>14</v>
      </c>
      <c r="H544">
        <v>49</v>
      </c>
      <c r="I544" s="5">
        <f>E544/H544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1">
        <f t="shared" si="25"/>
        <v>42749.170212765959</v>
      </c>
      <c r="T544" s="11">
        <f t="shared" si="26"/>
        <v>42779.808510638293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24"/>
        <v>16.329799764428738</v>
      </c>
      <c r="G545" t="s">
        <v>14</v>
      </c>
      <c r="H545">
        <v>180</v>
      </c>
      <c r="I545" s="5">
        <f>E545/H545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1">
        <f t="shared" si="25"/>
        <v>41867.765957446813</v>
      </c>
      <c r="T545" s="11">
        <f t="shared" si="26"/>
        <v>41883.085106382976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24"/>
        <v>276.5</v>
      </c>
      <c r="G546" t="s">
        <v>20</v>
      </c>
      <c r="H546">
        <v>84</v>
      </c>
      <c r="I546" s="5">
        <f>E546/H546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1">
        <f t="shared" si="25"/>
        <v>42734.872340425529</v>
      </c>
      <c r="T546" s="11">
        <f t="shared" si="26"/>
        <v>42748.148936170212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24"/>
        <v>88.803571428571431</v>
      </c>
      <c r="G547" t="s">
        <v>14</v>
      </c>
      <c r="H547">
        <v>2690</v>
      </c>
      <c r="I547" s="5">
        <f>E547/H547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1">
        <f t="shared" si="25"/>
        <v>44212.659574468082</v>
      </c>
      <c r="T547" s="11">
        <f t="shared" si="26"/>
        <v>44233.085106382976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24"/>
        <v>163.57142857142856</v>
      </c>
      <c r="G548" t="s">
        <v>20</v>
      </c>
      <c r="H548">
        <v>88</v>
      </c>
      <c r="I548" s="5">
        <f>E548/H548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1">
        <f t="shared" si="25"/>
        <v>43738.744680851065</v>
      </c>
      <c r="T548" s="11">
        <f t="shared" si="26"/>
        <v>43741.808510638293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24"/>
        <v>969</v>
      </c>
      <c r="G549" t="s">
        <v>20</v>
      </c>
      <c r="H549">
        <v>156</v>
      </c>
      <c r="I549" s="5">
        <f>E549/H549</f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1">
        <f t="shared" si="25"/>
        <v>42379.468085106382</v>
      </c>
      <c r="T549" s="11">
        <f t="shared" si="26"/>
        <v>42391.723404255317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24"/>
        <v>270.91376701966715</v>
      </c>
      <c r="G550" t="s">
        <v>20</v>
      </c>
      <c r="H550">
        <v>2985</v>
      </c>
      <c r="I550" s="5">
        <f>E550/H550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1">
        <f t="shared" si="25"/>
        <v>42820.617021276601</v>
      </c>
      <c r="T550" s="11">
        <f t="shared" si="26"/>
        <v>42833.893617021276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24"/>
        <v>284.21355932203392</v>
      </c>
      <c r="G551" t="s">
        <v>20</v>
      </c>
      <c r="H551">
        <v>762</v>
      </c>
      <c r="I551" s="5">
        <f>E551/H551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1">
        <f t="shared" si="25"/>
        <v>41759.51063829787</v>
      </c>
      <c r="T551" s="11">
        <f t="shared" si="26"/>
        <v>41768.702127659577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24"/>
        <v>4</v>
      </c>
      <c r="G552" t="s">
        <v>74</v>
      </c>
      <c r="H552">
        <v>1</v>
      </c>
      <c r="I552" s="5">
        <f>E552/H552</f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1">
        <f t="shared" si="25"/>
        <v>41295.893617021276</v>
      </c>
      <c r="T552" s="11">
        <f t="shared" si="26"/>
        <v>41317.297872340423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24"/>
        <v>58.6329816768462</v>
      </c>
      <c r="G553" t="s">
        <v>14</v>
      </c>
      <c r="H553">
        <v>2779</v>
      </c>
      <c r="I553" s="5">
        <f>E553/H553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1">
        <f t="shared" si="25"/>
        <v>42342.702127659577</v>
      </c>
      <c r="T553" s="11">
        <f t="shared" si="26"/>
        <v>42383.553191489365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24"/>
        <v>98.51111111111112</v>
      </c>
      <c r="G554" t="s">
        <v>14</v>
      </c>
      <c r="H554">
        <v>92</v>
      </c>
      <c r="I554" s="5">
        <f>E554/H554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1">
        <f t="shared" si="25"/>
        <v>43064.744680851065</v>
      </c>
      <c r="T554" s="11">
        <f t="shared" si="26"/>
        <v>43066.787234042553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24"/>
        <v>43.975381008206334</v>
      </c>
      <c r="G555" t="s">
        <v>14</v>
      </c>
      <c r="H555">
        <v>1028</v>
      </c>
      <c r="I555" s="5">
        <f>E555/H555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1">
        <f t="shared" si="25"/>
        <v>40863.893617021276</v>
      </c>
      <c r="T555" s="11">
        <f t="shared" si="26"/>
        <v>40864.914893617024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24"/>
        <v>151.66315789473683</v>
      </c>
      <c r="G556" t="s">
        <v>20</v>
      </c>
      <c r="H556">
        <v>554</v>
      </c>
      <c r="I556" s="5">
        <f>E556/H556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1">
        <f t="shared" si="25"/>
        <v>43088.234042553187</v>
      </c>
      <c r="T556" s="11">
        <f t="shared" si="26"/>
        <v>43094.361702127659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24"/>
        <v>223.63492063492063</v>
      </c>
      <c r="G557" t="s">
        <v>20</v>
      </c>
      <c r="H557">
        <v>135</v>
      </c>
      <c r="I557" s="5">
        <f>E557/H557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1">
        <f t="shared" si="25"/>
        <v>42075.085106382976</v>
      </c>
      <c r="T557" s="11">
        <f t="shared" si="26"/>
        <v>42106.744680851065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24"/>
        <v>239.75</v>
      </c>
      <c r="G558" t="s">
        <v>20</v>
      </c>
      <c r="H558">
        <v>122</v>
      </c>
      <c r="I558" s="5">
        <f>E558/H558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1">
        <f t="shared" si="25"/>
        <v>41116.106382978724</v>
      </c>
      <c r="T558" s="11">
        <f t="shared" si="26"/>
        <v>41123.255319148935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24"/>
        <v>199.33333333333334</v>
      </c>
      <c r="G559" t="s">
        <v>20</v>
      </c>
      <c r="H559">
        <v>221</v>
      </c>
      <c r="I559" s="5">
        <f>E559/H559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1">
        <f t="shared" si="25"/>
        <v>42634.744680851065</v>
      </c>
      <c r="T559" s="11">
        <f t="shared" si="26"/>
        <v>42637.808510638293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24"/>
        <v>137.34482758620689</v>
      </c>
      <c r="G560" t="s">
        <v>20</v>
      </c>
      <c r="H560">
        <v>126</v>
      </c>
      <c r="I560" s="5">
        <f>E560/H560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1">
        <f t="shared" si="25"/>
        <v>42782.872340425529</v>
      </c>
      <c r="T560" s="11">
        <f t="shared" si="26"/>
        <v>42826.744680851065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24"/>
        <v>100.9696106362773</v>
      </c>
      <c r="G561" t="s">
        <v>20</v>
      </c>
      <c r="H561">
        <v>1022</v>
      </c>
      <c r="I561" s="5">
        <f>E561/H561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1">
        <f t="shared" si="25"/>
        <v>42946.234042553187</v>
      </c>
      <c r="T561" s="11">
        <f t="shared" si="26"/>
        <v>42953.382978723399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24"/>
        <v>794.16</v>
      </c>
      <c r="G562" t="s">
        <v>20</v>
      </c>
      <c r="H562">
        <v>3177</v>
      </c>
      <c r="I562" s="5">
        <f>E562/H562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1">
        <f t="shared" si="25"/>
        <v>41190.702127659577</v>
      </c>
      <c r="T562" s="11">
        <f t="shared" si="26"/>
        <v>41231.553191489365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24"/>
        <v>369.7</v>
      </c>
      <c r="G563" t="s">
        <v>20</v>
      </c>
      <c r="H563">
        <v>198</v>
      </c>
      <c r="I563" s="5">
        <f>E563/H563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1">
        <f t="shared" si="25"/>
        <v>41157.97872340426</v>
      </c>
      <c r="T563" s="11">
        <f t="shared" si="26"/>
        <v>41160.02127659574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24"/>
        <v>12.818181818181817</v>
      </c>
      <c r="G564" t="s">
        <v>14</v>
      </c>
      <c r="H564">
        <v>26</v>
      </c>
      <c r="I564" s="5">
        <f>E564/H564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1">
        <f t="shared" si="25"/>
        <v>43918.48936170213</v>
      </c>
      <c r="T564" s="11">
        <f t="shared" si="26"/>
        <v>43920.531914893618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24"/>
        <v>138.02702702702703</v>
      </c>
      <c r="G565" t="s">
        <v>20</v>
      </c>
      <c r="H565">
        <v>85</v>
      </c>
      <c r="I565" s="5">
        <f>E565/H565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1">
        <f t="shared" si="25"/>
        <v>43797</v>
      </c>
      <c r="T565" s="11">
        <f t="shared" si="26"/>
        <v>43817.425531914894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24"/>
        <v>83.813278008298752</v>
      </c>
      <c r="G566" t="s">
        <v>14</v>
      </c>
      <c r="H566">
        <v>1790</v>
      </c>
      <c r="I566" s="5">
        <f>E566/H566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1">
        <f t="shared" si="25"/>
        <v>42429.468085106382</v>
      </c>
      <c r="T566" s="11">
        <f t="shared" si="26"/>
        <v>42437.638297872341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24"/>
        <v>204.60063224446787</v>
      </c>
      <c r="G567" t="s">
        <v>20</v>
      </c>
      <c r="H567">
        <v>3596</v>
      </c>
      <c r="I567" s="5">
        <f>E567/H567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1">
        <f t="shared" si="25"/>
        <v>41187.638297872341</v>
      </c>
      <c r="T567" s="11">
        <f t="shared" si="26"/>
        <v>41208.063829787236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24"/>
        <v>44.344086021505376</v>
      </c>
      <c r="G568" t="s">
        <v>14</v>
      </c>
      <c r="H568">
        <v>37</v>
      </c>
      <c r="I568" s="5">
        <f>E568/H568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1">
        <f t="shared" si="25"/>
        <v>42782.872340425529</v>
      </c>
      <c r="T568" s="11">
        <f t="shared" si="26"/>
        <v>42806.319148936171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24"/>
        <v>218.60294117647058</v>
      </c>
      <c r="G569" t="s">
        <v>20</v>
      </c>
      <c r="H569">
        <v>244</v>
      </c>
      <c r="I569" s="5">
        <f>E569/H569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1">
        <f t="shared" si="25"/>
        <v>42176.191489361707</v>
      </c>
      <c r="T569" s="11">
        <f t="shared" si="26"/>
        <v>42178.234042553187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24"/>
        <v>186.03314917127071</v>
      </c>
      <c r="G570" t="s">
        <v>20</v>
      </c>
      <c r="H570">
        <v>5180</v>
      </c>
      <c r="I570" s="5">
        <f>E570/H570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1">
        <f t="shared" si="25"/>
        <v>40689.212765957447</v>
      </c>
      <c r="T570" s="11">
        <f t="shared" si="26"/>
        <v>40735.170212765959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24"/>
        <v>237.33830845771143</v>
      </c>
      <c r="G571" t="s">
        <v>20</v>
      </c>
      <c r="H571">
        <v>589</v>
      </c>
      <c r="I571" s="5">
        <f>E571/H571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1">
        <f t="shared" si="25"/>
        <v>40873.085106382976</v>
      </c>
      <c r="T571" s="11">
        <f t="shared" si="26"/>
        <v>40885.340425531918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24"/>
        <v>305.65384615384613</v>
      </c>
      <c r="G572" t="s">
        <v>20</v>
      </c>
      <c r="H572">
        <v>2725</v>
      </c>
      <c r="I572" s="5">
        <f>E572/H572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1">
        <f t="shared" si="25"/>
        <v>42342.702127659577</v>
      </c>
      <c r="T572" s="11">
        <f t="shared" si="26"/>
        <v>42348.829787234041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24"/>
        <v>94.142857142857139</v>
      </c>
      <c r="G573" t="s">
        <v>14</v>
      </c>
      <c r="H573">
        <v>35</v>
      </c>
      <c r="I573" s="5">
        <f>E573/H573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1">
        <f t="shared" si="25"/>
        <v>42527.51063829787</v>
      </c>
      <c r="T573" s="11">
        <f t="shared" si="26"/>
        <v>42575.51063829787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24"/>
        <v>54.400000000000006</v>
      </c>
      <c r="G574" t="s">
        <v>74</v>
      </c>
      <c r="H574">
        <v>94</v>
      </c>
      <c r="I574" s="5">
        <f>E574/H574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1">
        <f t="shared" si="25"/>
        <v>42630.659574468082</v>
      </c>
      <c r="T574" s="11">
        <f t="shared" si="26"/>
        <v>42647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24"/>
        <v>111.88059701492537</v>
      </c>
      <c r="G575" t="s">
        <v>20</v>
      </c>
      <c r="H575">
        <v>300</v>
      </c>
      <c r="I575" s="5">
        <f>E575/H575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1">
        <f t="shared" si="25"/>
        <v>42105.723404255317</v>
      </c>
      <c r="T575" s="11">
        <f t="shared" si="26"/>
        <v>42107.765957446813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24"/>
        <v>369.14814814814815</v>
      </c>
      <c r="G576" t="s">
        <v>20</v>
      </c>
      <c r="H576">
        <v>144</v>
      </c>
      <c r="I576" s="5">
        <f>E576/H576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1">
        <f t="shared" si="25"/>
        <v>44194.276595744683</v>
      </c>
      <c r="T576" s="11">
        <f t="shared" si="26"/>
        <v>44204.48936170213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24"/>
        <v>62.930372148859547</v>
      </c>
      <c r="G577" t="s">
        <v>14</v>
      </c>
      <c r="H577">
        <v>558</v>
      </c>
      <c r="I577" s="5">
        <f>E577/H577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1">
        <f t="shared" si="25"/>
        <v>42124.106382978724</v>
      </c>
      <c r="T577" s="11">
        <f t="shared" si="26"/>
        <v>42127.170212765959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24"/>
        <v>64.927835051546396</v>
      </c>
      <c r="G578" t="s">
        <v>14</v>
      </c>
      <c r="H578">
        <v>64</v>
      </c>
      <c r="I578" s="5">
        <f>E578/H578</f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1">
        <f t="shared" si="25"/>
        <v>43411.936170212764</v>
      </c>
      <c r="T578" s="11">
        <f t="shared" si="26"/>
        <v>43429.340425531918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27">(E579/D579)*100</f>
        <v>18.853658536585368</v>
      </c>
      <c r="G579" t="s">
        <v>74</v>
      </c>
      <c r="H579">
        <v>37</v>
      </c>
      <c r="I579" s="5">
        <f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1">
        <f t="shared" ref="S579:S642" si="28">L579/84600+DATE(1970,1,1)</f>
        <v>40933.340425531918</v>
      </c>
      <c r="T579" s="11">
        <f t="shared" ref="T579:T642" si="29">M579/84600+DATE(1970,1,1)</f>
        <v>40959.851063829788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27"/>
        <v>16.754404145077721</v>
      </c>
      <c r="G580" t="s">
        <v>14</v>
      </c>
      <c r="H580">
        <v>245</v>
      </c>
      <c r="I580" s="5">
        <f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1">
        <f t="shared" si="28"/>
        <v>41203.97872340426</v>
      </c>
      <c r="T580" s="11">
        <f t="shared" si="29"/>
        <v>41207.042553191488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27"/>
        <v>101.11290322580646</v>
      </c>
      <c r="G581" t="s">
        <v>20</v>
      </c>
      <c r="H581">
        <v>87</v>
      </c>
      <c r="I581" s="5">
        <f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1">
        <f t="shared" si="28"/>
        <v>41085.468085106382</v>
      </c>
      <c r="T581" s="11">
        <f t="shared" si="29"/>
        <v>41097.723404255317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27"/>
        <v>341.5022831050228</v>
      </c>
      <c r="G582" t="s">
        <v>20</v>
      </c>
      <c r="H582">
        <v>3116</v>
      </c>
      <c r="I582" s="5">
        <f>E582/H582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1">
        <f t="shared" si="28"/>
        <v>42039.382978723399</v>
      </c>
      <c r="T582" s="11">
        <f t="shared" si="29"/>
        <v>42047.553191489365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27"/>
        <v>64.016666666666666</v>
      </c>
      <c r="G583" t="s">
        <v>14</v>
      </c>
      <c r="H583">
        <v>71</v>
      </c>
      <c r="I583" s="5">
        <f>E583/H583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1">
        <f t="shared" si="28"/>
        <v>40983.340425531918</v>
      </c>
      <c r="T583" s="11">
        <f t="shared" si="29"/>
        <v>40998.659574468082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27"/>
        <v>52.080459770114942</v>
      </c>
      <c r="G584" t="s">
        <v>14</v>
      </c>
      <c r="H584">
        <v>42</v>
      </c>
      <c r="I584" s="5">
        <f>E584/H584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1">
        <f t="shared" si="28"/>
        <v>42518.319148936171</v>
      </c>
      <c r="T584" s="11">
        <f t="shared" si="29"/>
        <v>42523.425531914894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27"/>
        <v>322.40211640211641</v>
      </c>
      <c r="G585" t="s">
        <v>20</v>
      </c>
      <c r="H585">
        <v>909</v>
      </c>
      <c r="I585" s="5">
        <f>E585/H585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1">
        <f t="shared" si="28"/>
        <v>41286.702127659577</v>
      </c>
      <c r="T585" s="11">
        <f t="shared" si="29"/>
        <v>41304.063829787236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27"/>
        <v>119.50810185185186</v>
      </c>
      <c r="G586" t="s">
        <v>20</v>
      </c>
      <c r="H586">
        <v>1613</v>
      </c>
      <c r="I586" s="5">
        <f>E586/H586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1">
        <f t="shared" si="28"/>
        <v>41353.042553191488</v>
      </c>
      <c r="T586" s="11">
        <f t="shared" si="29"/>
        <v>41367.340425531918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27"/>
        <v>146.79775280898878</v>
      </c>
      <c r="G587" t="s">
        <v>20</v>
      </c>
      <c r="H587">
        <v>136</v>
      </c>
      <c r="I587" s="5">
        <f>E587/H587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1">
        <f t="shared" si="28"/>
        <v>40567.680851063829</v>
      </c>
      <c r="T587" s="11">
        <f t="shared" si="29"/>
        <v>40577.893617021276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27"/>
        <v>950.57142857142856</v>
      </c>
      <c r="G588" t="s">
        <v>20</v>
      </c>
      <c r="H588">
        <v>130</v>
      </c>
      <c r="I588" s="5">
        <f>E588/H588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1">
        <f t="shared" si="28"/>
        <v>40816.914893617024</v>
      </c>
      <c r="T588" s="11">
        <f t="shared" si="29"/>
        <v>40836.319148936171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27"/>
        <v>72.893617021276597</v>
      </c>
      <c r="G589" t="s">
        <v>14</v>
      </c>
      <c r="H589">
        <v>156</v>
      </c>
      <c r="I589" s="5">
        <f>E589/H589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1">
        <f t="shared" si="28"/>
        <v>43865.425531914894</v>
      </c>
      <c r="T589" s="11">
        <f t="shared" si="29"/>
        <v>43918.48936170213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27"/>
        <v>79.008248730964468</v>
      </c>
      <c r="G590" t="s">
        <v>14</v>
      </c>
      <c r="H590">
        <v>1368</v>
      </c>
      <c r="I590" s="5">
        <f>E590/H590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1">
        <f t="shared" si="28"/>
        <v>40574.829787234041</v>
      </c>
      <c r="T590" s="11">
        <f t="shared" si="29"/>
        <v>40606.48936170213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27"/>
        <v>64.721518987341781</v>
      </c>
      <c r="G591" t="s">
        <v>14</v>
      </c>
      <c r="H591">
        <v>102</v>
      </c>
      <c r="I591" s="5">
        <f>E591/H591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1">
        <f t="shared" si="28"/>
        <v>42543.851063829788</v>
      </c>
      <c r="T591" s="11">
        <f t="shared" si="29"/>
        <v>42551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27"/>
        <v>82.028169014084511</v>
      </c>
      <c r="G592" t="s">
        <v>14</v>
      </c>
      <c r="H592">
        <v>86</v>
      </c>
      <c r="I592" s="5">
        <f>E592/H592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1">
        <f t="shared" si="28"/>
        <v>42343.723404255317</v>
      </c>
      <c r="T592" s="11">
        <f t="shared" si="29"/>
        <v>42354.957446808512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27"/>
        <v>1037.6666666666667</v>
      </c>
      <c r="G593" t="s">
        <v>20</v>
      </c>
      <c r="H593">
        <v>102</v>
      </c>
      <c r="I593" s="5">
        <f>E593/H593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1">
        <f t="shared" si="28"/>
        <v>40688.191489361699</v>
      </c>
      <c r="T593" s="11">
        <f t="shared" si="29"/>
        <v>40698.404255319147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27"/>
        <v>12.910076530612244</v>
      </c>
      <c r="G594" t="s">
        <v>14</v>
      </c>
      <c r="H594">
        <v>253</v>
      </c>
      <c r="I594" s="5">
        <f>E594/H594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1">
        <f t="shared" si="28"/>
        <v>42134.319148936171</v>
      </c>
      <c r="T594" s="11">
        <f t="shared" si="29"/>
        <v>42143.51063829787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27"/>
        <v>154.84210526315789</v>
      </c>
      <c r="G595" t="s">
        <v>20</v>
      </c>
      <c r="H595">
        <v>4006</v>
      </c>
      <c r="I595" s="5">
        <f>E595/H595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1">
        <f t="shared" si="28"/>
        <v>42067.936170212764</v>
      </c>
      <c r="T595" s="11">
        <f t="shared" si="29"/>
        <v>42081.212765957447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27"/>
        <v>7.0991735537190088</v>
      </c>
      <c r="G596" t="s">
        <v>14</v>
      </c>
      <c r="H596">
        <v>157</v>
      </c>
      <c r="I596" s="5">
        <f>E596/H596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1">
        <f t="shared" si="28"/>
        <v>42909.468085106382</v>
      </c>
      <c r="T596" s="11">
        <f t="shared" si="29"/>
        <v>42912.531914893618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27"/>
        <v>208.52773826458036</v>
      </c>
      <c r="G597" t="s">
        <v>20</v>
      </c>
      <c r="H597">
        <v>1629</v>
      </c>
      <c r="I597" s="5">
        <f>E597/H597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1">
        <f t="shared" si="28"/>
        <v>40565.638297872341</v>
      </c>
      <c r="T597" s="11">
        <f t="shared" si="29"/>
        <v>40587.085106382976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27"/>
        <v>99.683544303797461</v>
      </c>
      <c r="G598" t="s">
        <v>14</v>
      </c>
      <c r="H598">
        <v>183</v>
      </c>
      <c r="I598" s="5">
        <f>E598/H598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1">
        <f t="shared" si="28"/>
        <v>42793.085106382976</v>
      </c>
      <c r="T598" s="11">
        <f t="shared" si="29"/>
        <v>42800.234042553187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27"/>
        <v>201.59756097560978</v>
      </c>
      <c r="G599" t="s">
        <v>20</v>
      </c>
      <c r="H599">
        <v>2188</v>
      </c>
      <c r="I599" s="5">
        <f>E599/H599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1">
        <f t="shared" si="28"/>
        <v>44173.851063829788</v>
      </c>
      <c r="T599" s="11">
        <f t="shared" si="29"/>
        <v>44192.234042553187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27"/>
        <v>162.09032258064516</v>
      </c>
      <c r="G600" t="s">
        <v>20</v>
      </c>
      <c r="H600">
        <v>2409</v>
      </c>
      <c r="I600" s="5">
        <f>E600/H600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1">
        <f t="shared" si="28"/>
        <v>40658.574468085106</v>
      </c>
      <c r="T600" s="11">
        <f t="shared" si="29"/>
        <v>40688.191489361699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27"/>
        <v>3.6436208125445471</v>
      </c>
      <c r="G601" t="s">
        <v>14</v>
      </c>
      <c r="H601">
        <v>82</v>
      </c>
      <c r="I601" s="5">
        <f>E601/H601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1">
        <f t="shared" si="28"/>
        <v>42397.851063829788</v>
      </c>
      <c r="T601" s="11">
        <f t="shared" si="29"/>
        <v>42406.02127659574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27"/>
        <v>5</v>
      </c>
      <c r="G602" t="s">
        <v>14</v>
      </c>
      <c r="H602">
        <v>1</v>
      </c>
      <c r="I602" s="5">
        <f>E602/H602</f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1">
        <f t="shared" si="28"/>
        <v>41823.851063829788</v>
      </c>
      <c r="T602" s="11">
        <f t="shared" si="29"/>
        <v>41836.106382978724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27"/>
        <v>206.63492063492063</v>
      </c>
      <c r="G603" t="s">
        <v>20</v>
      </c>
      <c r="H603">
        <v>194</v>
      </c>
      <c r="I603" s="5">
        <f>E603/H603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1">
        <f t="shared" si="28"/>
        <v>42134.319148936171</v>
      </c>
      <c r="T603" s="11">
        <f t="shared" si="29"/>
        <v>42151.680851063829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27"/>
        <v>128.23628691983123</v>
      </c>
      <c r="G604" t="s">
        <v>20</v>
      </c>
      <c r="H604">
        <v>1140</v>
      </c>
      <c r="I604" s="5">
        <f>E604/H604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1">
        <f t="shared" si="28"/>
        <v>42513.212765957447</v>
      </c>
      <c r="T604" s="11">
        <f t="shared" si="29"/>
        <v>42524.446808510635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27"/>
        <v>119.66037735849055</v>
      </c>
      <c r="G605" t="s">
        <v>20</v>
      </c>
      <c r="H605">
        <v>102</v>
      </c>
      <c r="I605" s="5">
        <f>E605/H605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1">
        <f t="shared" si="28"/>
        <v>43956.276595744683</v>
      </c>
      <c r="T605" s="11">
        <f t="shared" si="29"/>
        <v>43983.851063829788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27"/>
        <v>170.73055242390078</v>
      </c>
      <c r="G606" t="s">
        <v>20</v>
      </c>
      <c r="H606">
        <v>2857</v>
      </c>
      <c r="I606" s="5">
        <f>E606/H606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1">
        <f t="shared" si="28"/>
        <v>40884.319148936171</v>
      </c>
      <c r="T606" s="11">
        <f t="shared" si="29"/>
        <v>40905.765957446813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27"/>
        <v>187.21212121212122</v>
      </c>
      <c r="G607" t="s">
        <v>20</v>
      </c>
      <c r="H607">
        <v>107</v>
      </c>
      <c r="I607" s="5">
        <f>E607/H607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1">
        <f t="shared" si="28"/>
        <v>42635.765957446813</v>
      </c>
      <c r="T607" s="11">
        <f t="shared" si="29"/>
        <v>42677.680851063829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27"/>
        <v>188.38235294117646</v>
      </c>
      <c r="G608" t="s">
        <v>20</v>
      </c>
      <c r="H608">
        <v>160</v>
      </c>
      <c r="I608" s="5">
        <f>E608/H608</f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1">
        <f t="shared" si="28"/>
        <v>42795.127659574471</v>
      </c>
      <c r="T608" s="11">
        <f t="shared" si="29"/>
        <v>42806.319148936171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27"/>
        <v>131.29869186046511</v>
      </c>
      <c r="G609" t="s">
        <v>20</v>
      </c>
      <c r="H609">
        <v>2230</v>
      </c>
      <c r="I609" s="5">
        <f>E609/H609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1">
        <f t="shared" si="28"/>
        <v>42064.872340425529</v>
      </c>
      <c r="T609" s="11">
        <f t="shared" si="29"/>
        <v>42066.914893617024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27"/>
        <v>283.97435897435901</v>
      </c>
      <c r="G610" t="s">
        <v>20</v>
      </c>
      <c r="H610">
        <v>316</v>
      </c>
      <c r="I610" s="5">
        <f>E610/H610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1">
        <f t="shared" si="28"/>
        <v>43912.404255319154</v>
      </c>
      <c r="T610" s="11">
        <f t="shared" si="29"/>
        <v>43916.48936170213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27"/>
        <v>120.41999999999999</v>
      </c>
      <c r="G611" t="s">
        <v>20</v>
      </c>
      <c r="H611">
        <v>117</v>
      </c>
      <c r="I611" s="5">
        <f>E611/H611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1">
        <f t="shared" si="28"/>
        <v>43862.361702127659</v>
      </c>
      <c r="T611" s="11">
        <f t="shared" si="29"/>
        <v>43879.723404255317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27"/>
        <v>419.0560747663551</v>
      </c>
      <c r="G612" t="s">
        <v>20</v>
      </c>
      <c r="H612">
        <v>6406</v>
      </c>
      <c r="I612" s="5">
        <f>E612/H612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1">
        <f t="shared" si="28"/>
        <v>41593.085106382976</v>
      </c>
      <c r="T612" s="11">
        <f t="shared" si="29"/>
        <v>41607.382978723406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27"/>
        <v>13.853658536585368</v>
      </c>
      <c r="G613" t="s">
        <v>74</v>
      </c>
      <c r="H613">
        <v>15</v>
      </c>
      <c r="I613" s="5">
        <f>E613/H613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1">
        <f t="shared" si="28"/>
        <v>41818.744680851065</v>
      </c>
      <c r="T613" s="11">
        <f t="shared" si="29"/>
        <v>41831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27"/>
        <v>139.43548387096774</v>
      </c>
      <c r="G614" t="s">
        <v>20</v>
      </c>
      <c r="H614">
        <v>192</v>
      </c>
      <c r="I614" s="5">
        <f>E614/H614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1">
        <f t="shared" si="28"/>
        <v>40791.340425531918</v>
      </c>
      <c r="T614" s="11">
        <f t="shared" si="29"/>
        <v>40814.872340425529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27"/>
        <v>174</v>
      </c>
      <c r="G615" t="s">
        <v>20</v>
      </c>
      <c r="H615">
        <v>26</v>
      </c>
      <c r="I615" s="5">
        <f>E615/H615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1">
        <f t="shared" si="28"/>
        <v>43343.51063829787</v>
      </c>
      <c r="T615" s="11">
        <f t="shared" si="29"/>
        <v>43352.702127659577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27"/>
        <v>155.49056603773585</v>
      </c>
      <c r="G616" t="s">
        <v>20</v>
      </c>
      <c r="H616">
        <v>723</v>
      </c>
      <c r="I616" s="5">
        <f>E616/H616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1">
        <f t="shared" si="28"/>
        <v>43111.723404255317</v>
      </c>
      <c r="T616" s="11">
        <f t="shared" si="29"/>
        <v>43130.106382978724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27"/>
        <v>170.44705882352943</v>
      </c>
      <c r="G617" t="s">
        <v>20</v>
      </c>
      <c r="H617">
        <v>170</v>
      </c>
      <c r="I617" s="5">
        <f>E617/H617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1">
        <f t="shared" si="28"/>
        <v>42849.212765957447</v>
      </c>
      <c r="T617" s="11">
        <f t="shared" si="29"/>
        <v>42859.425531914894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27"/>
        <v>189.515625</v>
      </c>
      <c r="G618" t="s">
        <v>20</v>
      </c>
      <c r="H618">
        <v>238</v>
      </c>
      <c r="I618" s="5">
        <f>E618/H618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1">
        <f t="shared" si="28"/>
        <v>41876.957446808512</v>
      </c>
      <c r="T618" s="11">
        <f t="shared" si="29"/>
        <v>41877.97872340426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27"/>
        <v>249.71428571428572</v>
      </c>
      <c r="G619" t="s">
        <v>20</v>
      </c>
      <c r="H619">
        <v>55</v>
      </c>
      <c r="I619" s="5">
        <f>E619/H619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1">
        <f t="shared" si="28"/>
        <v>42139.425531914894</v>
      </c>
      <c r="T619" s="11">
        <f t="shared" si="29"/>
        <v>42149.638297872341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27"/>
        <v>48.860523665659613</v>
      </c>
      <c r="G620" t="s">
        <v>14</v>
      </c>
      <c r="H620">
        <v>1198</v>
      </c>
      <c r="I620" s="5">
        <f>E620/H620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1">
        <f t="shared" si="28"/>
        <v>41732.957446808512</v>
      </c>
      <c r="T620" s="11">
        <f t="shared" si="29"/>
        <v>41754.404255319147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27"/>
        <v>28.461970393057683</v>
      </c>
      <c r="G621" t="s">
        <v>14</v>
      </c>
      <c r="H621">
        <v>648</v>
      </c>
      <c r="I621" s="5">
        <f>E621/H621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1">
        <f t="shared" si="28"/>
        <v>40990.48936170213</v>
      </c>
      <c r="T621" s="11">
        <f t="shared" si="29"/>
        <v>40991.51063829787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27"/>
        <v>268.02325581395348</v>
      </c>
      <c r="G622" t="s">
        <v>20</v>
      </c>
      <c r="H622">
        <v>128</v>
      </c>
      <c r="I622" s="5">
        <f>E622/H622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1">
        <f t="shared" si="28"/>
        <v>42920.702127659577</v>
      </c>
      <c r="T622" s="11">
        <f t="shared" si="29"/>
        <v>42924.787234042553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27"/>
        <v>619.80078125</v>
      </c>
      <c r="G623" t="s">
        <v>20</v>
      </c>
      <c r="H623">
        <v>2144</v>
      </c>
      <c r="I623" s="5">
        <f>E623/H623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1">
        <f t="shared" si="28"/>
        <v>42989.127659574471</v>
      </c>
      <c r="T623" s="11">
        <f t="shared" si="29"/>
        <v>42994.234042553187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27"/>
        <v>3.1301587301587301</v>
      </c>
      <c r="G624" t="s">
        <v>14</v>
      </c>
      <c r="H624">
        <v>64</v>
      </c>
      <c r="I624" s="5">
        <f>E624/H624</f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1">
        <f t="shared" si="28"/>
        <v>43580.446808510635</v>
      </c>
      <c r="T624" s="11">
        <f t="shared" si="29"/>
        <v>43607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27"/>
        <v>159.92152704135739</v>
      </c>
      <c r="G625" t="s">
        <v>20</v>
      </c>
      <c r="H625">
        <v>2693</v>
      </c>
      <c r="I625" s="5">
        <f>E625/H625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1">
        <f t="shared" si="28"/>
        <v>42555.085106382976</v>
      </c>
      <c r="T625" s="11">
        <f t="shared" si="29"/>
        <v>42560.191489361707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27"/>
        <v>279.39215686274508</v>
      </c>
      <c r="G626" t="s">
        <v>20</v>
      </c>
      <c r="H626">
        <v>432</v>
      </c>
      <c r="I626" s="5">
        <f>E626/H626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1">
        <f t="shared" si="28"/>
        <v>42379.468085106382</v>
      </c>
      <c r="T626" s="11">
        <f t="shared" si="29"/>
        <v>42385.595744680846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27"/>
        <v>77.373333333333335</v>
      </c>
      <c r="G627" t="s">
        <v>14</v>
      </c>
      <c r="H627">
        <v>62</v>
      </c>
      <c r="I627" s="5">
        <f>E627/H627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1">
        <f t="shared" si="28"/>
        <v>44246.361702127659</v>
      </c>
      <c r="T627" s="11">
        <f t="shared" si="29"/>
        <v>44260.659574468082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27"/>
        <v>206.32812500000003</v>
      </c>
      <c r="G628" t="s">
        <v>20</v>
      </c>
      <c r="H628">
        <v>189</v>
      </c>
      <c r="I628" s="5">
        <f>E628/H628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1">
        <f t="shared" si="28"/>
        <v>40765.808510638301</v>
      </c>
      <c r="T628" s="11">
        <f t="shared" si="29"/>
        <v>40775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27"/>
        <v>694.25</v>
      </c>
      <c r="G629" t="s">
        <v>20</v>
      </c>
      <c r="H629">
        <v>154</v>
      </c>
      <c r="I629" s="5">
        <f>E629/H629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1">
        <f t="shared" si="28"/>
        <v>40659.595744680853</v>
      </c>
      <c r="T629" s="11">
        <f t="shared" si="29"/>
        <v>40684.106382978724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27"/>
        <v>151.78947368421052</v>
      </c>
      <c r="G630" t="s">
        <v>20</v>
      </c>
      <c r="H630">
        <v>96</v>
      </c>
      <c r="I630" s="5">
        <f>E630/H630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1">
        <f t="shared" si="28"/>
        <v>40771.936170212764</v>
      </c>
      <c r="T630" s="11">
        <f t="shared" si="29"/>
        <v>40775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27"/>
        <v>64.58207217694995</v>
      </c>
      <c r="G631" t="s">
        <v>14</v>
      </c>
      <c r="H631">
        <v>750</v>
      </c>
      <c r="I631" s="5">
        <f>E631/H631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1">
        <f t="shared" si="28"/>
        <v>42918.659574468082</v>
      </c>
      <c r="T631" s="11">
        <f t="shared" si="29"/>
        <v>42920.702127659577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27"/>
        <v>62.873684210526314</v>
      </c>
      <c r="G632" t="s">
        <v>74</v>
      </c>
      <c r="H632">
        <v>87</v>
      </c>
      <c r="I632" s="5">
        <f>E632/H632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1">
        <f t="shared" si="28"/>
        <v>43969.553191489365</v>
      </c>
      <c r="T632" s="11">
        <f t="shared" si="29"/>
        <v>43980.787234042553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27"/>
        <v>310.39864864864865</v>
      </c>
      <c r="G633" t="s">
        <v>20</v>
      </c>
      <c r="H633">
        <v>3063</v>
      </c>
      <c r="I633" s="5">
        <f>E633/H633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1">
        <f t="shared" si="28"/>
        <v>43932.787234042553</v>
      </c>
      <c r="T633" s="11">
        <f t="shared" si="29"/>
        <v>43936.872340425529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27"/>
        <v>42.859916782246884</v>
      </c>
      <c r="G634" t="s">
        <v>47</v>
      </c>
      <c r="H634">
        <v>278</v>
      </c>
      <c r="I634" s="5">
        <f>E634/H634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1">
        <f t="shared" si="28"/>
        <v>42293.638297872341</v>
      </c>
      <c r="T634" s="11">
        <f t="shared" si="29"/>
        <v>42312.063829787236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27"/>
        <v>83.119402985074629</v>
      </c>
      <c r="G635" t="s">
        <v>14</v>
      </c>
      <c r="H635">
        <v>105</v>
      </c>
      <c r="I635" s="5">
        <f>E635/H635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1">
        <f t="shared" si="28"/>
        <v>42671.553191489365</v>
      </c>
      <c r="T635" s="11">
        <f t="shared" si="29"/>
        <v>42675.638297872341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27"/>
        <v>78.531302876480552</v>
      </c>
      <c r="G636" t="s">
        <v>74</v>
      </c>
      <c r="H636">
        <v>1658</v>
      </c>
      <c r="I636" s="5">
        <f>E636/H636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1">
        <f t="shared" si="28"/>
        <v>43186.234042553187</v>
      </c>
      <c r="T636" s="11">
        <f t="shared" si="29"/>
        <v>43200.531914893618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27"/>
        <v>114.09352517985612</v>
      </c>
      <c r="G637" t="s">
        <v>20</v>
      </c>
      <c r="H637">
        <v>2266</v>
      </c>
      <c r="I637" s="5">
        <f>E637/H637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1">
        <f t="shared" si="28"/>
        <v>41649.255319148935</v>
      </c>
      <c r="T637" s="11">
        <f t="shared" si="29"/>
        <v>41681.893617021276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27"/>
        <v>64.537683358624179</v>
      </c>
      <c r="G638" t="s">
        <v>14</v>
      </c>
      <c r="H638">
        <v>2604</v>
      </c>
      <c r="I638" s="5">
        <f>E638/H638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1">
        <f t="shared" si="28"/>
        <v>41253</v>
      </c>
      <c r="T638" s="11">
        <f t="shared" si="29"/>
        <v>41298.957446808512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27"/>
        <v>79.411764705882348</v>
      </c>
      <c r="G639" t="s">
        <v>14</v>
      </c>
      <c r="H639">
        <v>65</v>
      </c>
      <c r="I639" s="5">
        <f>E639/H639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1">
        <f t="shared" si="28"/>
        <v>43052.48936170213</v>
      </c>
      <c r="T639" s="11">
        <f t="shared" si="29"/>
        <v>43060.659574468082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27"/>
        <v>11.419117647058824</v>
      </c>
      <c r="G640" t="s">
        <v>14</v>
      </c>
      <c r="H640">
        <v>94</v>
      </c>
      <c r="I640" s="5">
        <f>E640/H640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1">
        <f t="shared" si="28"/>
        <v>40701.468085106382</v>
      </c>
      <c r="T640" s="11">
        <f t="shared" si="29"/>
        <v>40713.723404255317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27"/>
        <v>56.186046511627907</v>
      </c>
      <c r="G641" t="s">
        <v>47</v>
      </c>
      <c r="H641">
        <v>45</v>
      </c>
      <c r="I641" s="5">
        <f>E641/H641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1">
        <f t="shared" si="28"/>
        <v>43686.659574468082</v>
      </c>
      <c r="T641" s="11">
        <f t="shared" si="29"/>
        <v>43686.659574468082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27"/>
        <v>16.501669449081803</v>
      </c>
      <c r="G642" t="s">
        <v>14</v>
      </c>
      <c r="H642">
        <v>257</v>
      </c>
      <c r="I642" s="5">
        <f>E642/H642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1">
        <f t="shared" si="28"/>
        <v>42745.085106382976</v>
      </c>
      <c r="T642" s="11">
        <f t="shared" si="29"/>
        <v>42748.148936170212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30">(E643/D643)*100</f>
        <v>119.96808510638297</v>
      </c>
      <c r="G643" t="s">
        <v>20</v>
      </c>
      <c r="H643">
        <v>194</v>
      </c>
      <c r="I643" s="5">
        <f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1">
        <f t="shared" ref="S643:S706" si="31">L643/84600+DATE(1970,1,1)</f>
        <v>43152.574468085106</v>
      </c>
      <c r="T643" s="11">
        <f t="shared" ref="T643:T706" si="32">M643/84600+DATE(1970,1,1)</f>
        <v>43181.127659574471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30"/>
        <v>145.45652173913044</v>
      </c>
      <c r="G644" t="s">
        <v>20</v>
      </c>
      <c r="H644">
        <v>129</v>
      </c>
      <c r="I644" s="5">
        <f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1">
        <f t="shared" si="31"/>
        <v>43831.723404255317</v>
      </c>
      <c r="T644" s="11">
        <f t="shared" si="32"/>
        <v>43840.914893617024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30"/>
        <v>221.38255033557047</v>
      </c>
      <c r="G645" t="s">
        <v>20</v>
      </c>
      <c r="H645">
        <v>375</v>
      </c>
      <c r="I645" s="5">
        <f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1">
        <f t="shared" si="31"/>
        <v>43161.765957446813</v>
      </c>
      <c r="T645" s="11">
        <f t="shared" si="32"/>
        <v>43180.106382978724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30"/>
        <v>48.396694214876035</v>
      </c>
      <c r="G646" t="s">
        <v>14</v>
      </c>
      <c r="H646">
        <v>2928</v>
      </c>
      <c r="I646" s="5">
        <f>E646/H646</f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1">
        <f t="shared" si="31"/>
        <v>43832.744680851065</v>
      </c>
      <c r="T646" s="11">
        <f t="shared" si="32"/>
        <v>43849.085106382976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30"/>
        <v>92.911504424778755</v>
      </c>
      <c r="G647" t="s">
        <v>14</v>
      </c>
      <c r="H647">
        <v>4697</v>
      </c>
      <c r="I647" s="5">
        <f>E647/H647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1">
        <f t="shared" si="31"/>
        <v>43747.936170212764</v>
      </c>
      <c r="T647" s="11">
        <f t="shared" si="32"/>
        <v>43769.382978723399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30"/>
        <v>88.599797365754824</v>
      </c>
      <c r="G648" t="s">
        <v>14</v>
      </c>
      <c r="H648">
        <v>2915</v>
      </c>
      <c r="I648" s="5">
        <f>E648/H648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1">
        <f t="shared" si="31"/>
        <v>41681.893617021276</v>
      </c>
      <c r="T648" s="11">
        <f t="shared" si="32"/>
        <v>41693.127659574471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30"/>
        <v>41.4</v>
      </c>
      <c r="G649" t="s">
        <v>14</v>
      </c>
      <c r="H649">
        <v>18</v>
      </c>
      <c r="I649" s="5">
        <f>E649/H649</f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1">
        <f t="shared" si="31"/>
        <v>43574.319148936171</v>
      </c>
      <c r="T649" s="11">
        <f t="shared" si="32"/>
        <v>43598.829787234041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30"/>
        <v>63.056795131845846</v>
      </c>
      <c r="G650" t="s">
        <v>74</v>
      </c>
      <c r="H650">
        <v>723</v>
      </c>
      <c r="I650" s="5">
        <f>E650/H650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1">
        <f t="shared" si="31"/>
        <v>43291.425531914894</v>
      </c>
      <c r="T650" s="11">
        <f t="shared" si="32"/>
        <v>43309.808510638293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30"/>
        <v>48.482333607230892</v>
      </c>
      <c r="G651" t="s">
        <v>14</v>
      </c>
      <c r="H651">
        <v>602</v>
      </c>
      <c r="I651" s="5">
        <f>E651/H651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1">
        <f t="shared" si="31"/>
        <v>40788.276595744683</v>
      </c>
      <c r="T651" s="11">
        <f t="shared" si="32"/>
        <v>40799.51063829787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30"/>
        <v>2</v>
      </c>
      <c r="G652" t="s">
        <v>14</v>
      </c>
      <c r="H652">
        <v>1</v>
      </c>
      <c r="I652" s="5">
        <f>E652/H652</f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1">
        <f t="shared" si="31"/>
        <v>42174.148936170212</v>
      </c>
      <c r="T652" s="11">
        <f t="shared" si="32"/>
        <v>42201.723404255317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30"/>
        <v>88.47941026944585</v>
      </c>
      <c r="G653" t="s">
        <v>14</v>
      </c>
      <c r="H653">
        <v>3868</v>
      </c>
      <c r="I653" s="5">
        <f>E653/H653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1">
        <f t="shared" si="31"/>
        <v>42035.297872340423</v>
      </c>
      <c r="T653" s="11">
        <f t="shared" si="32"/>
        <v>42050.617021276601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30"/>
        <v>126.84</v>
      </c>
      <c r="G654" t="s">
        <v>20</v>
      </c>
      <c r="H654">
        <v>409</v>
      </c>
      <c r="I654" s="5">
        <f>E654/H654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1">
        <f t="shared" si="31"/>
        <v>42949.297872340423</v>
      </c>
      <c r="T654" s="11">
        <f t="shared" si="32"/>
        <v>42993.212765957447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30"/>
        <v>2338.833333333333</v>
      </c>
      <c r="G655" t="s">
        <v>20</v>
      </c>
      <c r="H655">
        <v>234</v>
      </c>
      <c r="I655" s="5">
        <f>E655/H655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1">
        <f t="shared" si="31"/>
        <v>42827.765957446813</v>
      </c>
      <c r="T655" s="11">
        <f t="shared" si="32"/>
        <v>42829.808510638293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30"/>
        <v>508.38857142857148</v>
      </c>
      <c r="G656" t="s">
        <v>20</v>
      </c>
      <c r="H656">
        <v>3016</v>
      </c>
      <c r="I656" s="5">
        <f>E656/H656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1">
        <f t="shared" si="31"/>
        <v>42594.914893617024</v>
      </c>
      <c r="T656" s="11">
        <f t="shared" si="32"/>
        <v>42600.02127659574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30"/>
        <v>191.47826086956522</v>
      </c>
      <c r="G657" t="s">
        <v>20</v>
      </c>
      <c r="H657">
        <v>264</v>
      </c>
      <c r="I657" s="5">
        <f>E657/H657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1">
        <f t="shared" si="31"/>
        <v>43162.787234042553</v>
      </c>
      <c r="T657" s="11">
        <f t="shared" si="32"/>
        <v>43176.02127659574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30"/>
        <v>42.127533783783782</v>
      </c>
      <c r="G658" t="s">
        <v>14</v>
      </c>
      <c r="H658">
        <v>504</v>
      </c>
      <c r="I658" s="5">
        <f>E658/H658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1">
        <f t="shared" si="31"/>
        <v>43470.191489361707</v>
      </c>
      <c r="T658" s="11">
        <f t="shared" si="32"/>
        <v>43475.297872340423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30"/>
        <v>8.24</v>
      </c>
      <c r="G659" t="s">
        <v>14</v>
      </c>
      <c r="H659">
        <v>14</v>
      </c>
      <c r="I659" s="5">
        <f>E659/H659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1">
        <f t="shared" si="31"/>
        <v>43469.170212765959</v>
      </c>
      <c r="T659" s="11">
        <f t="shared" si="32"/>
        <v>43485.51063829787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30"/>
        <v>60.064638783269963</v>
      </c>
      <c r="G660" t="s">
        <v>74</v>
      </c>
      <c r="H660">
        <v>390</v>
      </c>
      <c r="I660" s="5">
        <f>E660/H660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1">
        <f t="shared" si="31"/>
        <v>42601.042553191488</v>
      </c>
      <c r="T660" s="11">
        <f t="shared" si="32"/>
        <v>42624.531914893618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30"/>
        <v>47.232808616404313</v>
      </c>
      <c r="G661" t="s">
        <v>14</v>
      </c>
      <c r="H661">
        <v>750</v>
      </c>
      <c r="I661" s="5">
        <f>E661/H661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1">
        <f t="shared" si="31"/>
        <v>40889.425531914894</v>
      </c>
      <c r="T661" s="11">
        <f t="shared" si="32"/>
        <v>40890.446808510635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30"/>
        <v>81.736263736263737</v>
      </c>
      <c r="G662" t="s">
        <v>14</v>
      </c>
      <c r="H662">
        <v>77</v>
      </c>
      <c r="I662" s="5">
        <f>E662/H662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1">
        <f t="shared" si="31"/>
        <v>42591.851063829788</v>
      </c>
      <c r="T662" s="11">
        <f t="shared" si="32"/>
        <v>42601.042553191488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30"/>
        <v>54.187265917603</v>
      </c>
      <c r="G663" t="s">
        <v>14</v>
      </c>
      <c r="H663">
        <v>752</v>
      </c>
      <c r="I663" s="5">
        <f>E663/H663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1">
        <f t="shared" si="31"/>
        <v>41324.446808510635</v>
      </c>
      <c r="T663" s="11">
        <f t="shared" si="32"/>
        <v>41355.085106382976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30"/>
        <v>97.868131868131869</v>
      </c>
      <c r="G664" t="s">
        <v>14</v>
      </c>
      <c r="H664">
        <v>131</v>
      </c>
      <c r="I664" s="5">
        <f>E664/H664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1">
        <f t="shared" si="31"/>
        <v>43823.553191489365</v>
      </c>
      <c r="T664" s="11">
        <f t="shared" si="32"/>
        <v>43827.638297872341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30"/>
        <v>77.239999999999995</v>
      </c>
      <c r="G665" t="s">
        <v>14</v>
      </c>
      <c r="H665">
        <v>87</v>
      </c>
      <c r="I665" s="5">
        <f>E665/H665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1">
        <f t="shared" si="31"/>
        <v>40775</v>
      </c>
      <c r="T665" s="11">
        <f t="shared" si="32"/>
        <v>40798.48936170213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30"/>
        <v>33.464735516372798</v>
      </c>
      <c r="G666" t="s">
        <v>14</v>
      </c>
      <c r="H666">
        <v>1063</v>
      </c>
      <c r="I666" s="5">
        <f>E666/H666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1">
        <f t="shared" si="31"/>
        <v>41286.702127659577</v>
      </c>
      <c r="T666" s="11">
        <f t="shared" si="32"/>
        <v>41296.914893617024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30"/>
        <v>239.58823529411765</v>
      </c>
      <c r="G667" t="s">
        <v>20</v>
      </c>
      <c r="H667">
        <v>272</v>
      </c>
      <c r="I667" s="5">
        <f>E667/H667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1">
        <f t="shared" si="31"/>
        <v>41055.851063829788</v>
      </c>
      <c r="T667" s="11">
        <f t="shared" si="32"/>
        <v>41070.148936170212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30"/>
        <v>64.032258064516128</v>
      </c>
      <c r="G668" t="s">
        <v>74</v>
      </c>
      <c r="H668">
        <v>25</v>
      </c>
      <c r="I668" s="5">
        <f>E668/H668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1">
        <f t="shared" si="31"/>
        <v>41855.51063829787</v>
      </c>
      <c r="T668" s="11">
        <f t="shared" si="32"/>
        <v>41861.638297872341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30"/>
        <v>176.15942028985506</v>
      </c>
      <c r="G669" t="s">
        <v>20</v>
      </c>
      <c r="H669">
        <v>419</v>
      </c>
      <c r="I669" s="5">
        <f>E669/H669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1">
        <f t="shared" si="31"/>
        <v>42239.51063829787</v>
      </c>
      <c r="T669" s="11">
        <f t="shared" si="32"/>
        <v>42248.702127659577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30"/>
        <v>20.33818181818182</v>
      </c>
      <c r="G670" t="s">
        <v>14</v>
      </c>
      <c r="H670">
        <v>76</v>
      </c>
      <c r="I670" s="5">
        <f>E670/H670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1">
        <f t="shared" si="31"/>
        <v>41453.127659574471</v>
      </c>
      <c r="T670" s="11">
        <f t="shared" si="32"/>
        <v>41465.382978723406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30"/>
        <v>358.64754098360658</v>
      </c>
      <c r="G671" t="s">
        <v>20</v>
      </c>
      <c r="H671">
        <v>1621</v>
      </c>
      <c r="I671" s="5">
        <f>E671/H671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1">
        <f t="shared" si="31"/>
        <v>43281.212765957447</v>
      </c>
      <c r="T671" s="11">
        <f t="shared" si="32"/>
        <v>43290.404255319154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30"/>
        <v>468.85802469135803</v>
      </c>
      <c r="G672" t="s">
        <v>20</v>
      </c>
      <c r="H672">
        <v>1101</v>
      </c>
      <c r="I672" s="5">
        <f>E672/H672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1">
        <f t="shared" si="31"/>
        <v>42783.893617021276</v>
      </c>
      <c r="T672" s="11">
        <f t="shared" si="32"/>
        <v>42796.148936170212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30"/>
        <v>122.05635245901641</v>
      </c>
      <c r="G673" t="s">
        <v>20</v>
      </c>
      <c r="H673">
        <v>1073</v>
      </c>
      <c r="I673" s="5">
        <f>E673/H673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1">
        <f t="shared" si="31"/>
        <v>40705.553191489365</v>
      </c>
      <c r="T673" s="11">
        <f t="shared" si="32"/>
        <v>40709.638297872341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30"/>
        <v>55.931783729156137</v>
      </c>
      <c r="G674" t="s">
        <v>14</v>
      </c>
      <c r="H674">
        <v>4428</v>
      </c>
      <c r="I674" s="5">
        <f>E674/H674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1">
        <f t="shared" si="31"/>
        <v>43554.914893617024</v>
      </c>
      <c r="T674" s="11">
        <f t="shared" si="32"/>
        <v>43565.127659574471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30"/>
        <v>43.660714285714285</v>
      </c>
      <c r="G675" t="s">
        <v>14</v>
      </c>
      <c r="H675">
        <v>58</v>
      </c>
      <c r="I675" s="5">
        <f>E675/H675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1">
        <f t="shared" si="31"/>
        <v>42834.914893617024</v>
      </c>
      <c r="T675" s="11">
        <f t="shared" si="32"/>
        <v>42856.361702127659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30"/>
        <v>33.53837141183363</v>
      </c>
      <c r="G676" t="s">
        <v>74</v>
      </c>
      <c r="H676">
        <v>1218</v>
      </c>
      <c r="I676" s="5">
        <f>E676/H676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1">
        <f t="shared" si="31"/>
        <v>41097.723404255317</v>
      </c>
      <c r="T676" s="11">
        <f t="shared" si="32"/>
        <v>41145.723404255317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30"/>
        <v>122.97938144329896</v>
      </c>
      <c r="G677" t="s">
        <v>20</v>
      </c>
      <c r="H677">
        <v>331</v>
      </c>
      <c r="I677" s="5">
        <f>E677/H677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1">
        <f t="shared" si="31"/>
        <v>44105.382978723399</v>
      </c>
      <c r="T677" s="11">
        <f t="shared" si="32"/>
        <v>44112.531914893618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30"/>
        <v>189.74959871589084</v>
      </c>
      <c r="G678" t="s">
        <v>20</v>
      </c>
      <c r="H678">
        <v>1170</v>
      </c>
      <c r="I678" s="5">
        <f>E678/H678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1">
        <f t="shared" si="31"/>
        <v>41510.319148936171</v>
      </c>
      <c r="T678" s="11">
        <f t="shared" si="32"/>
        <v>41519.51063829787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30"/>
        <v>83.622641509433961</v>
      </c>
      <c r="G679" t="s">
        <v>14</v>
      </c>
      <c r="H679">
        <v>111</v>
      </c>
      <c r="I679" s="5">
        <f>E679/H679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1">
        <f t="shared" si="31"/>
        <v>42922.744680851065</v>
      </c>
      <c r="T679" s="11">
        <f t="shared" si="32"/>
        <v>42973.808510638293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30"/>
        <v>17.968844221105527</v>
      </c>
      <c r="G680" t="s">
        <v>74</v>
      </c>
      <c r="H680">
        <v>215</v>
      </c>
      <c r="I680" s="5">
        <f>E680/H680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1">
        <f t="shared" si="31"/>
        <v>43865.425531914894</v>
      </c>
      <c r="T680" s="11">
        <f t="shared" si="32"/>
        <v>43867.468085106382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30"/>
        <v>1036.5</v>
      </c>
      <c r="G681" t="s">
        <v>20</v>
      </c>
      <c r="H681">
        <v>363</v>
      </c>
      <c r="I681" s="5">
        <f>E681/H681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1">
        <f t="shared" si="31"/>
        <v>44143.170212765959</v>
      </c>
      <c r="T681" s="11">
        <f t="shared" si="32"/>
        <v>44148.276595744683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30"/>
        <v>97.405219780219781</v>
      </c>
      <c r="G682" t="s">
        <v>14</v>
      </c>
      <c r="H682">
        <v>2955</v>
      </c>
      <c r="I682" s="5">
        <f>E682/H682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1">
        <f t="shared" si="31"/>
        <v>44201.425531914894</v>
      </c>
      <c r="T682" s="11">
        <f t="shared" si="32"/>
        <v>44203.468085106382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30"/>
        <v>86.386203150461711</v>
      </c>
      <c r="G683" t="s">
        <v>14</v>
      </c>
      <c r="H683">
        <v>1657</v>
      </c>
      <c r="I683" s="5">
        <f>E683/H683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1">
        <f t="shared" si="31"/>
        <v>41224.404255319147</v>
      </c>
      <c r="T683" s="11">
        <f t="shared" si="32"/>
        <v>41230.531914893618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30"/>
        <v>150.16666666666666</v>
      </c>
      <c r="G684" t="s">
        <v>20</v>
      </c>
      <c r="H684">
        <v>103</v>
      </c>
      <c r="I684" s="5">
        <f>E684/H684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1">
        <f t="shared" si="31"/>
        <v>41960.744680851065</v>
      </c>
      <c r="T684" s="11">
        <f t="shared" si="32"/>
        <v>41969.936170212764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30"/>
        <v>358.43478260869563</v>
      </c>
      <c r="G685" t="s">
        <v>20</v>
      </c>
      <c r="H685">
        <v>147</v>
      </c>
      <c r="I685" s="5">
        <f>E685/H685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1">
        <f t="shared" si="31"/>
        <v>43737.723404255317</v>
      </c>
      <c r="T685" s="11">
        <f t="shared" si="32"/>
        <v>43739.765957446813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30"/>
        <v>542.85714285714289</v>
      </c>
      <c r="G686" t="s">
        <v>20</v>
      </c>
      <c r="H686">
        <v>110</v>
      </c>
      <c r="I686" s="5">
        <f>E686/H686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1">
        <f t="shared" si="31"/>
        <v>40672.872340425529</v>
      </c>
      <c r="T686" s="11">
        <f t="shared" si="32"/>
        <v>40693.297872340423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30"/>
        <v>67.500714285714281</v>
      </c>
      <c r="G687" t="s">
        <v>14</v>
      </c>
      <c r="H687">
        <v>926</v>
      </c>
      <c r="I687" s="5">
        <f>E687/H687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1">
        <f t="shared" si="31"/>
        <v>42593.893617021276</v>
      </c>
      <c r="T687" s="11">
        <f t="shared" si="32"/>
        <v>42618.404255319154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30"/>
        <v>191.74666666666667</v>
      </c>
      <c r="G688" t="s">
        <v>20</v>
      </c>
      <c r="H688">
        <v>134</v>
      </c>
      <c r="I688" s="5">
        <f>E688/H688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1">
        <f t="shared" si="31"/>
        <v>43561.042553191488</v>
      </c>
      <c r="T688" s="11">
        <f t="shared" si="32"/>
        <v>43572.276595744683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30"/>
        <v>932</v>
      </c>
      <c r="G689" t="s">
        <v>20</v>
      </c>
      <c r="H689">
        <v>269</v>
      </c>
      <c r="I689" s="5">
        <f>E689/H689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1">
        <f t="shared" si="31"/>
        <v>43173</v>
      </c>
      <c r="T689" s="11">
        <f t="shared" si="32"/>
        <v>43176.02127659574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30"/>
        <v>429.27586206896552</v>
      </c>
      <c r="G690" t="s">
        <v>20</v>
      </c>
      <c r="H690">
        <v>175</v>
      </c>
      <c r="I690" s="5">
        <f>E690/H690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1">
        <f t="shared" si="31"/>
        <v>43856.234042553187</v>
      </c>
      <c r="T690" s="11">
        <f t="shared" si="32"/>
        <v>43872.574468085106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30"/>
        <v>100.65753424657535</v>
      </c>
      <c r="G691" t="s">
        <v>20</v>
      </c>
      <c r="H691">
        <v>69</v>
      </c>
      <c r="I691" s="5">
        <f>E691/H691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1">
        <f t="shared" si="31"/>
        <v>41916.787234042553</v>
      </c>
      <c r="T691" s="11">
        <f t="shared" si="32"/>
        <v>41929.085106382976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30"/>
        <v>226.61111111111109</v>
      </c>
      <c r="G692" t="s">
        <v>20</v>
      </c>
      <c r="H692">
        <v>190</v>
      </c>
      <c r="I692" s="5">
        <f>E692/H692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1">
        <f t="shared" si="31"/>
        <v>41199.893617021276</v>
      </c>
      <c r="T692" s="11">
        <f t="shared" si="32"/>
        <v>41206.02127659574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30"/>
        <v>142.38</v>
      </c>
      <c r="G693" t="s">
        <v>20</v>
      </c>
      <c r="H693">
        <v>237</v>
      </c>
      <c r="I693" s="5">
        <f>E693/H693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1">
        <f t="shared" si="31"/>
        <v>41517.468085106382</v>
      </c>
      <c r="T693" s="11">
        <f t="shared" si="32"/>
        <v>41534.829787234041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30"/>
        <v>90.633333333333326</v>
      </c>
      <c r="G694" t="s">
        <v>14</v>
      </c>
      <c r="H694">
        <v>77</v>
      </c>
      <c r="I694" s="5">
        <f>E694/H694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1">
        <f t="shared" si="31"/>
        <v>44040.02127659574</v>
      </c>
      <c r="T694" s="11">
        <f t="shared" si="32"/>
        <v>44058.404255319154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30"/>
        <v>63.966740576496676</v>
      </c>
      <c r="G695" t="s">
        <v>14</v>
      </c>
      <c r="H695">
        <v>1748</v>
      </c>
      <c r="I695" s="5">
        <f>E695/H695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1">
        <f t="shared" si="31"/>
        <v>43396.617021276601</v>
      </c>
      <c r="T695" s="11">
        <f t="shared" si="32"/>
        <v>43413.97872340426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30"/>
        <v>84.131868131868131</v>
      </c>
      <c r="G696" t="s">
        <v>14</v>
      </c>
      <c r="H696">
        <v>79</v>
      </c>
      <c r="I696" s="5">
        <f>E696/H696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1">
        <f t="shared" si="31"/>
        <v>43438.531914893618</v>
      </c>
      <c r="T696" s="11">
        <f t="shared" si="32"/>
        <v>43476.319148936171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30"/>
        <v>133.93478260869566</v>
      </c>
      <c r="G697" t="s">
        <v>20</v>
      </c>
      <c r="H697">
        <v>196</v>
      </c>
      <c r="I697" s="5">
        <f>E697/H697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1">
        <f t="shared" si="31"/>
        <v>42678.702127659577</v>
      </c>
      <c r="T697" s="11">
        <f t="shared" si="32"/>
        <v>42695.042553191488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30"/>
        <v>59.042047531992694</v>
      </c>
      <c r="G698" t="s">
        <v>14</v>
      </c>
      <c r="H698">
        <v>889</v>
      </c>
      <c r="I698" s="5">
        <f>E698/H698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1">
        <f t="shared" si="31"/>
        <v>42466.234042553187</v>
      </c>
      <c r="T698" s="11">
        <f t="shared" si="32"/>
        <v>42467.255319148935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30"/>
        <v>152.80062063615205</v>
      </c>
      <c r="G699" t="s">
        <v>20</v>
      </c>
      <c r="H699">
        <v>7295</v>
      </c>
      <c r="I699" s="5">
        <f>E699/H699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1">
        <f t="shared" si="31"/>
        <v>43565.127659574471</v>
      </c>
      <c r="T699" s="11">
        <f t="shared" si="32"/>
        <v>43567.170212765959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30"/>
        <v>446.69121140142522</v>
      </c>
      <c r="G700" t="s">
        <v>20</v>
      </c>
      <c r="H700">
        <v>2893</v>
      </c>
      <c r="I700" s="5">
        <f>E700/H700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1">
        <f t="shared" si="31"/>
        <v>41196.829787234041</v>
      </c>
      <c r="T700" s="11">
        <f t="shared" si="32"/>
        <v>41211.127659574471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30"/>
        <v>84.391891891891888</v>
      </c>
      <c r="G701" t="s">
        <v>14</v>
      </c>
      <c r="H701">
        <v>56</v>
      </c>
      <c r="I701" s="5">
        <f>E701/H701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1">
        <f t="shared" si="31"/>
        <v>44025.723404255317</v>
      </c>
      <c r="T701" s="11">
        <f t="shared" si="32"/>
        <v>44026.744680851065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30"/>
        <v>3</v>
      </c>
      <c r="G702" t="s">
        <v>14</v>
      </c>
      <c r="H702">
        <v>1</v>
      </c>
      <c r="I702" s="5">
        <f>E702/H702</f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1">
        <f t="shared" si="31"/>
        <v>40514.617021276594</v>
      </c>
      <c r="T702" s="11">
        <f t="shared" si="32"/>
        <v>40529.936170212764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30"/>
        <v>175.02692307692308</v>
      </c>
      <c r="G703" t="s">
        <v>20</v>
      </c>
      <c r="H703">
        <v>820</v>
      </c>
      <c r="I703" s="5">
        <f>E703/H703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1">
        <f t="shared" si="31"/>
        <v>40949.638297872341</v>
      </c>
      <c r="T703" s="11">
        <f t="shared" si="32"/>
        <v>40956.787234042553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30"/>
        <v>54.137931034482754</v>
      </c>
      <c r="G704" t="s">
        <v>14</v>
      </c>
      <c r="H704">
        <v>83</v>
      </c>
      <c r="I704" s="5">
        <f>E704/H704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1">
        <f t="shared" si="31"/>
        <v>41815.680851063829</v>
      </c>
      <c r="T704" s="11">
        <f t="shared" si="32"/>
        <v>41820.787234042553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30"/>
        <v>311.87381703470032</v>
      </c>
      <c r="G705" t="s">
        <v>20</v>
      </c>
      <c r="H705">
        <v>2038</v>
      </c>
      <c r="I705" s="5">
        <f>E705/H705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1">
        <f t="shared" si="31"/>
        <v>41348.957446808512</v>
      </c>
      <c r="T705" s="11">
        <f t="shared" si="32"/>
        <v>41366.319148936171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30"/>
        <v>122.78160919540231</v>
      </c>
      <c r="G706" t="s">
        <v>20</v>
      </c>
      <c r="H706">
        <v>116</v>
      </c>
      <c r="I706" s="5">
        <f>E706/H706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1">
        <f t="shared" si="31"/>
        <v>42916.617021276601</v>
      </c>
      <c r="T706" s="11">
        <f t="shared" si="32"/>
        <v>42931.936170212764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33">(E707/D707)*100</f>
        <v>99.026517383618156</v>
      </c>
      <c r="G707" t="s">
        <v>14</v>
      </c>
      <c r="H707">
        <v>2025</v>
      </c>
      <c r="I707" s="5">
        <f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1">
        <f t="shared" ref="S707:S770" si="34">L707/84600+DATE(1970,1,1)</f>
        <v>41960.744680851065</v>
      </c>
      <c r="T707" s="11">
        <f t="shared" ref="T707:T770" si="35">M707/84600+DATE(1970,1,1)</f>
        <v>41964.829787234041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33"/>
        <v>127.84686346863469</v>
      </c>
      <c r="G708" t="s">
        <v>20</v>
      </c>
      <c r="H708">
        <v>1345</v>
      </c>
      <c r="I708" s="5">
        <f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1">
        <f t="shared" si="34"/>
        <v>43852.148936170212</v>
      </c>
      <c r="T708" s="11">
        <f t="shared" si="35"/>
        <v>43860.319148936171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33"/>
        <v>158.61643835616439</v>
      </c>
      <c r="G709" t="s">
        <v>20</v>
      </c>
      <c r="H709">
        <v>168</v>
      </c>
      <c r="I709" s="5">
        <f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1">
        <f t="shared" si="34"/>
        <v>43822.531914893618</v>
      </c>
      <c r="T709" s="11">
        <f t="shared" si="35"/>
        <v>43859.297872340423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33"/>
        <v>707.05882352941171</v>
      </c>
      <c r="G710" t="s">
        <v>20</v>
      </c>
      <c r="H710">
        <v>137</v>
      </c>
      <c r="I710" s="5">
        <f>E710/H710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1">
        <f t="shared" si="34"/>
        <v>43245.468085106382</v>
      </c>
      <c r="T710" s="11">
        <f t="shared" si="35"/>
        <v>43255.680851063829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33"/>
        <v>142.38775510204081</v>
      </c>
      <c r="G711" t="s">
        <v>20</v>
      </c>
      <c r="H711">
        <v>186</v>
      </c>
      <c r="I711" s="5">
        <f>E711/H711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1">
        <f t="shared" si="34"/>
        <v>41346.914893617024</v>
      </c>
      <c r="T711" s="11">
        <f t="shared" si="35"/>
        <v>41354.063829787236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33"/>
        <v>147.86046511627907</v>
      </c>
      <c r="G712" t="s">
        <v>20</v>
      </c>
      <c r="H712">
        <v>125</v>
      </c>
      <c r="I712" s="5">
        <f>E712/H712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1">
        <f t="shared" si="34"/>
        <v>43672.361702127659</v>
      </c>
      <c r="T712" s="11">
        <f t="shared" si="35"/>
        <v>43679.51063829787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33"/>
        <v>20.322580645161288</v>
      </c>
      <c r="G713" t="s">
        <v>14</v>
      </c>
      <c r="H713">
        <v>14</v>
      </c>
      <c r="I713" s="5">
        <f>E713/H713</f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1">
        <f t="shared" si="34"/>
        <v>42751.212765957447</v>
      </c>
      <c r="T713" s="11">
        <f t="shared" si="35"/>
        <v>42753.255319148935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33"/>
        <v>1840.625</v>
      </c>
      <c r="G714" t="s">
        <v>20</v>
      </c>
      <c r="H714">
        <v>202</v>
      </c>
      <c r="I714" s="5">
        <f>E714/H714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1">
        <f t="shared" si="34"/>
        <v>42920.702127659577</v>
      </c>
      <c r="T714" s="11">
        <f t="shared" si="35"/>
        <v>42962.574468085106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33"/>
        <v>161.94202898550725</v>
      </c>
      <c r="G715" t="s">
        <v>20</v>
      </c>
      <c r="H715">
        <v>103</v>
      </c>
      <c r="I715" s="5">
        <f>E715/H715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1">
        <f t="shared" si="34"/>
        <v>42966.659574468082</v>
      </c>
      <c r="T715" s="11">
        <f t="shared" si="35"/>
        <v>42978.914893617024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33"/>
        <v>472.82077922077923</v>
      </c>
      <c r="G716" t="s">
        <v>20</v>
      </c>
      <c r="H716">
        <v>1785</v>
      </c>
      <c r="I716" s="5">
        <f>E716/H716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1">
        <f t="shared" si="34"/>
        <v>42217.042553191488</v>
      </c>
      <c r="T716" s="11">
        <f t="shared" si="35"/>
        <v>42218.063829787236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33"/>
        <v>24.466101694915253</v>
      </c>
      <c r="G717" t="s">
        <v>14</v>
      </c>
      <c r="H717">
        <v>656</v>
      </c>
      <c r="I717" s="5">
        <f>E717/H717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1">
        <f t="shared" si="34"/>
        <v>40712.702127659577</v>
      </c>
      <c r="T717" s="11">
        <f t="shared" si="35"/>
        <v>40717.808510638301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33"/>
        <v>517.65</v>
      </c>
      <c r="G718" t="s">
        <v>20</v>
      </c>
      <c r="H718">
        <v>157</v>
      </c>
      <c r="I718" s="5">
        <f>E718/H718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1">
        <f t="shared" si="34"/>
        <v>41803.425531914894</v>
      </c>
      <c r="T718" s="11">
        <f t="shared" si="35"/>
        <v>41832.02127659574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33"/>
        <v>247.64285714285714</v>
      </c>
      <c r="G719" t="s">
        <v>20</v>
      </c>
      <c r="H719">
        <v>555</v>
      </c>
      <c r="I719" s="5">
        <f>E719/H719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1">
        <f t="shared" si="34"/>
        <v>41100.787234042553</v>
      </c>
      <c r="T719" s="11">
        <f t="shared" si="35"/>
        <v>41122.234042553187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33"/>
        <v>100.20481927710843</v>
      </c>
      <c r="G720" t="s">
        <v>20</v>
      </c>
      <c r="H720">
        <v>297</v>
      </c>
      <c r="I720" s="5">
        <f>E720/H720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1">
        <f t="shared" si="34"/>
        <v>41779.936170212764</v>
      </c>
      <c r="T720" s="11">
        <f t="shared" si="35"/>
        <v>41806.48936170213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33"/>
        <v>153</v>
      </c>
      <c r="G721" t="s">
        <v>20</v>
      </c>
      <c r="H721">
        <v>123</v>
      </c>
      <c r="I721" s="5">
        <f>E721/H721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1">
        <f t="shared" si="34"/>
        <v>41387.765957446813</v>
      </c>
      <c r="T721" s="11">
        <f t="shared" si="35"/>
        <v>41399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33"/>
        <v>37.091954022988503</v>
      </c>
      <c r="G722" t="s">
        <v>74</v>
      </c>
      <c r="H722">
        <v>38</v>
      </c>
      <c r="I722" s="5">
        <f>E722/H722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1">
        <f t="shared" si="34"/>
        <v>43526.361702127659</v>
      </c>
      <c r="T722" s="11">
        <f t="shared" si="35"/>
        <v>43540.659574468082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33"/>
        <v>4.392394822006473</v>
      </c>
      <c r="G723" t="s">
        <v>74</v>
      </c>
      <c r="H723">
        <v>60</v>
      </c>
      <c r="I723" s="5">
        <f>E723/H723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1">
        <f t="shared" si="34"/>
        <v>43569.212765957447</v>
      </c>
      <c r="T723" s="11">
        <f t="shared" si="35"/>
        <v>43575.340425531918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33"/>
        <v>156.50721649484535</v>
      </c>
      <c r="G724" t="s">
        <v>20</v>
      </c>
      <c r="H724">
        <v>3036</v>
      </c>
      <c r="I724" s="5">
        <f>E724/H724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1">
        <f t="shared" si="34"/>
        <v>43417.085106382976</v>
      </c>
      <c r="T724" s="11">
        <f t="shared" si="35"/>
        <v>43444.659574468082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33"/>
        <v>270.40816326530609</v>
      </c>
      <c r="G725" t="s">
        <v>20</v>
      </c>
      <c r="H725">
        <v>144</v>
      </c>
      <c r="I725" s="5">
        <f>E725/H725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1">
        <f t="shared" si="34"/>
        <v>42790.02127659574</v>
      </c>
      <c r="T725" s="11">
        <f t="shared" si="35"/>
        <v>42811.425531914894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33"/>
        <v>134.05952380952382</v>
      </c>
      <c r="G726" t="s">
        <v>20</v>
      </c>
      <c r="H726">
        <v>121</v>
      </c>
      <c r="I726" s="5">
        <f>E726/H726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1">
        <f t="shared" si="34"/>
        <v>42282.404255319154</v>
      </c>
      <c r="T726" s="11">
        <f t="shared" si="35"/>
        <v>42284.446808510635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33"/>
        <v>50.398033126293996</v>
      </c>
      <c r="G727" t="s">
        <v>14</v>
      </c>
      <c r="H727">
        <v>1596</v>
      </c>
      <c r="I727" s="5">
        <f>E727/H727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1">
        <f t="shared" si="34"/>
        <v>42306.957446808512</v>
      </c>
      <c r="T727" s="11">
        <f t="shared" si="35"/>
        <v>42309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33"/>
        <v>88.815837937384899</v>
      </c>
      <c r="G728" t="s">
        <v>74</v>
      </c>
      <c r="H728">
        <v>524</v>
      </c>
      <c r="I728" s="5">
        <f>E728/H728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1">
        <f t="shared" si="34"/>
        <v>40793.382978723406</v>
      </c>
      <c r="T728" s="11">
        <f t="shared" si="35"/>
        <v>40799.51063829787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33"/>
        <v>165</v>
      </c>
      <c r="G729" t="s">
        <v>20</v>
      </c>
      <c r="H729">
        <v>181</v>
      </c>
      <c r="I729" s="5">
        <f>E729/H729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1">
        <f t="shared" si="34"/>
        <v>43866.446808510635</v>
      </c>
      <c r="T729" s="11">
        <f t="shared" si="35"/>
        <v>43925.638297872341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33"/>
        <v>17.5</v>
      </c>
      <c r="G730" t="s">
        <v>14</v>
      </c>
      <c r="H730">
        <v>10</v>
      </c>
      <c r="I730" s="5">
        <f>E730/H730</f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1">
        <f t="shared" si="34"/>
        <v>42875.765957446813</v>
      </c>
      <c r="T730" s="11">
        <f t="shared" si="35"/>
        <v>42887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33"/>
        <v>185.66071428571428</v>
      </c>
      <c r="G731" t="s">
        <v>20</v>
      </c>
      <c r="H731">
        <v>122</v>
      </c>
      <c r="I731" s="5">
        <f>E731/H731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1">
        <f t="shared" si="34"/>
        <v>41644.148936170212</v>
      </c>
      <c r="T731" s="11">
        <f t="shared" si="35"/>
        <v>41646.191489361699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33"/>
        <v>412.6631944444444</v>
      </c>
      <c r="G732" t="s">
        <v>20</v>
      </c>
      <c r="H732">
        <v>1071</v>
      </c>
      <c r="I732" s="5">
        <f>E732/H732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1">
        <f t="shared" si="34"/>
        <v>42499.936170212764</v>
      </c>
      <c r="T732" s="11">
        <f t="shared" si="35"/>
        <v>42506.063829787236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33"/>
        <v>90.25</v>
      </c>
      <c r="G733" t="s">
        <v>74</v>
      </c>
      <c r="H733">
        <v>219</v>
      </c>
      <c r="I733" s="5">
        <f>E733/H733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1">
        <f t="shared" si="34"/>
        <v>43308.787234042553</v>
      </c>
      <c r="T733" s="11">
        <f t="shared" si="35"/>
        <v>43309.808510638293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33"/>
        <v>91.984615384615381</v>
      </c>
      <c r="G734" t="s">
        <v>14</v>
      </c>
      <c r="H734">
        <v>1121</v>
      </c>
      <c r="I734" s="5">
        <f>E734/H734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1">
        <f t="shared" si="34"/>
        <v>43183.170212765959</v>
      </c>
      <c r="T734" s="11">
        <f t="shared" si="35"/>
        <v>43206.659574468082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33"/>
        <v>527.00632911392404</v>
      </c>
      <c r="G735" t="s">
        <v>20</v>
      </c>
      <c r="H735">
        <v>980</v>
      </c>
      <c r="I735" s="5">
        <f>E735/H735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1">
        <f t="shared" si="34"/>
        <v>42190.48936170213</v>
      </c>
      <c r="T735" s="11">
        <f t="shared" si="35"/>
        <v>42203.765957446813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33"/>
        <v>319.14285714285711</v>
      </c>
      <c r="G736" t="s">
        <v>20</v>
      </c>
      <c r="H736">
        <v>536</v>
      </c>
      <c r="I736" s="5">
        <f>E736/H736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1">
        <f t="shared" si="34"/>
        <v>43129.085106382976</v>
      </c>
      <c r="T736" s="11">
        <f t="shared" si="35"/>
        <v>43141.340425531918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33"/>
        <v>354.18867924528303</v>
      </c>
      <c r="G737" t="s">
        <v>20</v>
      </c>
      <c r="H737">
        <v>1991</v>
      </c>
      <c r="I737" s="5">
        <f>E737/H737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1">
        <f t="shared" si="34"/>
        <v>42818.574468085106</v>
      </c>
      <c r="T737" s="11">
        <f t="shared" si="35"/>
        <v>42825.723404255317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33"/>
        <v>32.896103896103895</v>
      </c>
      <c r="G738" t="s">
        <v>74</v>
      </c>
      <c r="H738">
        <v>29</v>
      </c>
      <c r="I738" s="5">
        <f>E738/H738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1">
        <f t="shared" si="34"/>
        <v>42406.02127659574</v>
      </c>
      <c r="T738" s="11">
        <f t="shared" si="35"/>
        <v>42410.106382978724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33"/>
        <v>135.8918918918919</v>
      </c>
      <c r="G739" t="s">
        <v>20</v>
      </c>
      <c r="H739">
        <v>180</v>
      </c>
      <c r="I739" s="5">
        <f>E739/H739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1">
        <f t="shared" si="34"/>
        <v>43049.425531914894</v>
      </c>
      <c r="T739" s="11">
        <f t="shared" si="35"/>
        <v>43061.680851063829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33"/>
        <v>2.0843373493975905</v>
      </c>
      <c r="G740" t="s">
        <v>14</v>
      </c>
      <c r="H740">
        <v>15</v>
      </c>
      <c r="I740" s="5">
        <f>E740/H740</f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1">
        <f t="shared" si="34"/>
        <v>42307.97872340426</v>
      </c>
      <c r="T740" s="11">
        <f t="shared" si="35"/>
        <v>42330.446808510635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33"/>
        <v>61</v>
      </c>
      <c r="G741" t="s">
        <v>14</v>
      </c>
      <c r="H741">
        <v>191</v>
      </c>
      <c r="I741" s="5">
        <f>E741/H741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1">
        <f t="shared" si="34"/>
        <v>41419.425531914894</v>
      </c>
      <c r="T741" s="11">
        <f t="shared" si="35"/>
        <v>41420.446808510635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33"/>
        <v>30.037735849056602</v>
      </c>
      <c r="G742" t="s">
        <v>14</v>
      </c>
      <c r="H742">
        <v>16</v>
      </c>
      <c r="I742" s="5">
        <f>E742/H742</f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1">
        <f t="shared" si="34"/>
        <v>43135.212765957447</v>
      </c>
      <c r="T742" s="11">
        <f t="shared" si="35"/>
        <v>43138.276595744683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33"/>
        <v>1179.1666666666665</v>
      </c>
      <c r="G743" t="s">
        <v>20</v>
      </c>
      <c r="H743">
        <v>130</v>
      </c>
      <c r="I743" s="5">
        <f>E743/H743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1">
        <f t="shared" si="34"/>
        <v>40635.085106382976</v>
      </c>
      <c r="T743" s="11">
        <f t="shared" si="35"/>
        <v>40636.106382978724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33"/>
        <v>1126.0833333333335</v>
      </c>
      <c r="G744" t="s">
        <v>20</v>
      </c>
      <c r="H744">
        <v>122</v>
      </c>
      <c r="I744" s="5">
        <f>E744/H744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1">
        <f t="shared" si="34"/>
        <v>40508.48936170213</v>
      </c>
      <c r="T744" s="11">
        <f t="shared" si="35"/>
        <v>40551.382978723406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33"/>
        <v>12.923076923076923</v>
      </c>
      <c r="G745" t="s">
        <v>14</v>
      </c>
      <c r="H745">
        <v>17</v>
      </c>
      <c r="I745" s="5">
        <f>E745/H745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1">
        <f t="shared" si="34"/>
        <v>42654.148936170212</v>
      </c>
      <c r="T745" s="11">
        <f t="shared" si="35"/>
        <v>42660.276595744683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33"/>
        <v>712</v>
      </c>
      <c r="G746" t="s">
        <v>20</v>
      </c>
      <c r="H746">
        <v>140</v>
      </c>
      <c r="I746" s="5">
        <f>E746/H746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1">
        <f t="shared" si="34"/>
        <v>43699.936170212764</v>
      </c>
      <c r="T746" s="11">
        <f t="shared" si="35"/>
        <v>43701.97872340426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33"/>
        <v>30.304347826086957</v>
      </c>
      <c r="G747" t="s">
        <v>14</v>
      </c>
      <c r="H747">
        <v>34</v>
      </c>
      <c r="I747" s="5">
        <f>E747/H747</f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1">
        <f t="shared" si="34"/>
        <v>40642.234042553187</v>
      </c>
      <c r="T747" s="11">
        <f t="shared" si="35"/>
        <v>40669.808510638301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33"/>
        <v>212.50896057347671</v>
      </c>
      <c r="G748" t="s">
        <v>20</v>
      </c>
      <c r="H748">
        <v>3388</v>
      </c>
      <c r="I748" s="5">
        <f>E748/H748</f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1">
        <f t="shared" si="34"/>
        <v>41149.808510638301</v>
      </c>
      <c r="T748" s="11">
        <f t="shared" si="35"/>
        <v>41154.914893617024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33"/>
        <v>228.85714285714286</v>
      </c>
      <c r="G749" t="s">
        <v>20</v>
      </c>
      <c r="H749">
        <v>280</v>
      </c>
      <c r="I749" s="5">
        <f>E749/H749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1">
        <f t="shared" si="34"/>
        <v>40739.255319148935</v>
      </c>
      <c r="T749" s="11">
        <f t="shared" si="35"/>
        <v>40750.48936170213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33"/>
        <v>34.959979476654695</v>
      </c>
      <c r="G750" t="s">
        <v>74</v>
      </c>
      <c r="H750">
        <v>614</v>
      </c>
      <c r="I750" s="5">
        <f>E750/H750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1">
        <f t="shared" si="34"/>
        <v>40550.361702127659</v>
      </c>
      <c r="T750" s="11">
        <f t="shared" si="35"/>
        <v>40575.851063829788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33"/>
        <v>157.29069767441862</v>
      </c>
      <c r="G751" t="s">
        <v>20</v>
      </c>
      <c r="H751">
        <v>366</v>
      </c>
      <c r="I751" s="5">
        <f>E751/H751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1">
        <f t="shared" si="34"/>
        <v>42268.106382978724</v>
      </c>
      <c r="T751" s="11">
        <f t="shared" si="35"/>
        <v>42280.361702127659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33"/>
        <v>1</v>
      </c>
      <c r="G752" t="s">
        <v>14</v>
      </c>
      <c r="H752">
        <v>1</v>
      </c>
      <c r="I752" s="5">
        <f>E752/H752</f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1">
        <f t="shared" si="34"/>
        <v>40674.914893617024</v>
      </c>
      <c r="T752" s="11">
        <f t="shared" si="35"/>
        <v>40700.446808510635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33"/>
        <v>232.30555555555554</v>
      </c>
      <c r="G753" t="s">
        <v>20</v>
      </c>
      <c r="H753">
        <v>270</v>
      </c>
      <c r="I753" s="5">
        <f>E753/H753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1">
        <f t="shared" si="34"/>
        <v>42805.297872340423</v>
      </c>
      <c r="T753" s="11">
        <f t="shared" si="35"/>
        <v>42820.617021276601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33"/>
        <v>92.448275862068968</v>
      </c>
      <c r="G754" t="s">
        <v>74</v>
      </c>
      <c r="H754">
        <v>114</v>
      </c>
      <c r="I754" s="5">
        <f>E754/H754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1">
        <f t="shared" si="34"/>
        <v>40710.659574468082</v>
      </c>
      <c r="T754" s="11">
        <f t="shared" si="35"/>
        <v>40729.042553191488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33"/>
        <v>256.70212765957444</v>
      </c>
      <c r="G755" t="s">
        <v>20</v>
      </c>
      <c r="H755">
        <v>137</v>
      </c>
      <c r="I755" s="5">
        <f>E755/H755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1">
        <f t="shared" si="34"/>
        <v>40635.085106382976</v>
      </c>
      <c r="T755" s="11">
        <f t="shared" si="35"/>
        <v>40650.404255319147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33"/>
        <v>168.47017045454547</v>
      </c>
      <c r="G756" t="s">
        <v>20</v>
      </c>
      <c r="H756">
        <v>3205</v>
      </c>
      <c r="I756" s="5">
        <f>E756/H756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1">
        <f t="shared" si="34"/>
        <v>41543</v>
      </c>
      <c r="T756" s="11">
        <f t="shared" si="35"/>
        <v>41597.170212765959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33"/>
        <v>166.57777777777778</v>
      </c>
      <c r="G757" t="s">
        <v>20</v>
      </c>
      <c r="H757">
        <v>288</v>
      </c>
      <c r="I757" s="5">
        <f>E757/H757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1">
        <f t="shared" si="34"/>
        <v>43469.170212765959</v>
      </c>
      <c r="T757" s="11">
        <f t="shared" si="35"/>
        <v>43481.425531914894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33"/>
        <v>772.07692307692309</v>
      </c>
      <c r="G758" t="s">
        <v>20</v>
      </c>
      <c r="H758">
        <v>148</v>
      </c>
      <c r="I758" s="5">
        <f>E758/H758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1">
        <f t="shared" si="34"/>
        <v>42374.361702127659</v>
      </c>
      <c r="T758" s="11">
        <f t="shared" si="35"/>
        <v>42380.48936170213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33"/>
        <v>406.85714285714283</v>
      </c>
      <c r="G759" t="s">
        <v>20</v>
      </c>
      <c r="H759">
        <v>114</v>
      </c>
      <c r="I759" s="5">
        <f>E759/H759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1">
        <f t="shared" si="34"/>
        <v>40996.617021276594</v>
      </c>
      <c r="T759" s="11">
        <f t="shared" si="35"/>
        <v>41000.702127659577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33"/>
        <v>564.20608108108115</v>
      </c>
      <c r="G760" t="s">
        <v>20</v>
      </c>
      <c r="H760">
        <v>1518</v>
      </c>
      <c r="I760" s="5">
        <f>E760/H760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1">
        <f t="shared" si="34"/>
        <v>42284.446808510635</v>
      </c>
      <c r="T760" s="11">
        <f t="shared" si="35"/>
        <v>42293.638297872341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33"/>
        <v>68.426865671641792</v>
      </c>
      <c r="G761" t="s">
        <v>14</v>
      </c>
      <c r="H761">
        <v>1274</v>
      </c>
      <c r="I761" s="5">
        <f>E761/H761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1">
        <f t="shared" si="34"/>
        <v>43510.02127659574</v>
      </c>
      <c r="T761" s="11">
        <f t="shared" si="35"/>
        <v>43540.659574468082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33"/>
        <v>34.351966873706004</v>
      </c>
      <c r="G762" t="s">
        <v>14</v>
      </c>
      <c r="H762">
        <v>210</v>
      </c>
      <c r="I762" s="5">
        <f>E762/H762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1">
        <f t="shared" si="34"/>
        <v>44063.51063829787</v>
      </c>
      <c r="T762" s="11">
        <f t="shared" si="35"/>
        <v>44093.127659574471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33"/>
        <v>655.4545454545455</v>
      </c>
      <c r="G763" t="s">
        <v>20</v>
      </c>
      <c r="H763">
        <v>166</v>
      </c>
      <c r="I763" s="5">
        <f>E763/H763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1">
        <f t="shared" si="34"/>
        <v>43307.765957446813</v>
      </c>
      <c r="T763" s="11">
        <f t="shared" si="35"/>
        <v>43312.872340425529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33"/>
        <v>177.25714285714284</v>
      </c>
      <c r="G764" t="s">
        <v>20</v>
      </c>
      <c r="H764">
        <v>100</v>
      </c>
      <c r="I764" s="5">
        <f>E764/H764</f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1">
        <f t="shared" si="34"/>
        <v>41574.702127659577</v>
      </c>
      <c r="T764" s="11">
        <f t="shared" si="35"/>
        <v>41585.936170212764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33"/>
        <v>113.17857142857144</v>
      </c>
      <c r="G765" t="s">
        <v>20</v>
      </c>
      <c r="H765">
        <v>235</v>
      </c>
      <c r="I765" s="5">
        <f>E765/H765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1">
        <f t="shared" si="34"/>
        <v>41366.319148936171</v>
      </c>
      <c r="T765" s="11">
        <f t="shared" si="35"/>
        <v>41402.063829787236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33"/>
        <v>728.18181818181824</v>
      </c>
      <c r="G766" t="s">
        <v>20</v>
      </c>
      <c r="H766">
        <v>148</v>
      </c>
      <c r="I766" s="5">
        <f>E766/H766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1">
        <f t="shared" si="34"/>
        <v>40997.638297872341</v>
      </c>
      <c r="T766" s="11">
        <f t="shared" si="35"/>
        <v>41005.808510638301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33"/>
        <v>208.33333333333334</v>
      </c>
      <c r="G767" t="s">
        <v>20</v>
      </c>
      <c r="H767">
        <v>198</v>
      </c>
      <c r="I767" s="5">
        <f>E767/H767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1">
        <f t="shared" si="34"/>
        <v>43207.680851063829</v>
      </c>
      <c r="T767" s="11">
        <f t="shared" si="35"/>
        <v>43233.212765957447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33"/>
        <v>31.171232876712331</v>
      </c>
      <c r="G768" t="s">
        <v>14</v>
      </c>
      <c r="H768">
        <v>248</v>
      </c>
      <c r="I768" s="5">
        <f>E768/H768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1">
        <f t="shared" si="34"/>
        <v>43740.787234042553</v>
      </c>
      <c r="T768" s="11">
        <f t="shared" si="35"/>
        <v>43741.808510638293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33"/>
        <v>56.967078189300416</v>
      </c>
      <c r="G769" t="s">
        <v>14</v>
      </c>
      <c r="H769">
        <v>513</v>
      </c>
      <c r="I769" s="5">
        <f>E769/H769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1">
        <f t="shared" si="34"/>
        <v>42638.829787234041</v>
      </c>
      <c r="T769" s="11">
        <f t="shared" si="35"/>
        <v>42684.829787234041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33"/>
        <v>231</v>
      </c>
      <c r="G770" t="s">
        <v>20</v>
      </c>
      <c r="H770">
        <v>150</v>
      </c>
      <c r="I770" s="5">
        <f>E770/H770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1">
        <f t="shared" si="34"/>
        <v>41960.744680851065</v>
      </c>
      <c r="T770" s="11">
        <f t="shared" si="35"/>
        <v>41976.063829787236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36">(E771/D771)*100</f>
        <v>86.867834394904463</v>
      </c>
      <c r="G771" t="s">
        <v>14</v>
      </c>
      <c r="H771">
        <v>3410</v>
      </c>
      <c r="I771" s="5">
        <f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1">
        <f t="shared" ref="S771:S834" si="37">L771/84600+DATE(1970,1,1)</f>
        <v>41840.191489361699</v>
      </c>
      <c r="T771" s="11">
        <f t="shared" ref="T771:T834" si="38">M771/84600+DATE(1970,1,1)</f>
        <v>41866.744680851065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36"/>
        <v>270.74418604651163</v>
      </c>
      <c r="G772" t="s">
        <v>20</v>
      </c>
      <c r="H772">
        <v>216</v>
      </c>
      <c r="I772" s="5">
        <f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1">
        <f t="shared" si="37"/>
        <v>42087.340425531918</v>
      </c>
      <c r="T772" s="11">
        <f t="shared" si="38"/>
        <v>42094.48936170213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36"/>
        <v>49.446428571428569</v>
      </c>
      <c r="G773" t="s">
        <v>74</v>
      </c>
      <c r="H773">
        <v>26</v>
      </c>
      <c r="I773" s="5">
        <f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1">
        <f t="shared" si="37"/>
        <v>43872.574468085106</v>
      </c>
      <c r="T773" s="11">
        <f t="shared" si="38"/>
        <v>43900.148936170212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36"/>
        <v>113.3596256684492</v>
      </c>
      <c r="G774" t="s">
        <v>20</v>
      </c>
      <c r="H774">
        <v>5139</v>
      </c>
      <c r="I774" s="5">
        <f>E774/H774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1">
        <f t="shared" si="37"/>
        <v>43886.872340425529</v>
      </c>
      <c r="T774" s="11">
        <f t="shared" si="38"/>
        <v>43890.957446808512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36"/>
        <v>190.55555555555554</v>
      </c>
      <c r="G775" t="s">
        <v>20</v>
      </c>
      <c r="H775">
        <v>2353</v>
      </c>
      <c r="I775" s="5">
        <f>E775/H775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1">
        <f t="shared" si="37"/>
        <v>43205.638297872341</v>
      </c>
      <c r="T775" s="11">
        <f t="shared" si="38"/>
        <v>43215.851063829788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36"/>
        <v>135.5</v>
      </c>
      <c r="G776" t="s">
        <v>20</v>
      </c>
      <c r="H776">
        <v>78</v>
      </c>
      <c r="I776" s="5">
        <f>E776/H776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1">
        <f t="shared" si="37"/>
        <v>42873.723404255317</v>
      </c>
      <c r="T776" s="11">
        <f t="shared" si="38"/>
        <v>42915.595744680846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36"/>
        <v>10.297872340425531</v>
      </c>
      <c r="G777" t="s">
        <v>14</v>
      </c>
      <c r="H777">
        <v>10</v>
      </c>
      <c r="I777" s="5">
        <f>E777/H777</f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1">
        <f t="shared" si="37"/>
        <v>42297.765957446813</v>
      </c>
      <c r="T777" s="11">
        <f t="shared" si="38"/>
        <v>42307.97872340426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36"/>
        <v>65.544223826714799</v>
      </c>
      <c r="G778" t="s">
        <v>14</v>
      </c>
      <c r="H778">
        <v>2201</v>
      </c>
      <c r="I778" s="5">
        <f>E778/H778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1">
        <f t="shared" si="37"/>
        <v>44034.914893617024</v>
      </c>
      <c r="T778" s="11">
        <f t="shared" si="38"/>
        <v>44053.297872340423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36"/>
        <v>49.026652452025587</v>
      </c>
      <c r="G779" t="s">
        <v>14</v>
      </c>
      <c r="H779">
        <v>676</v>
      </c>
      <c r="I779" s="5">
        <f>E779/H779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1">
        <f t="shared" si="37"/>
        <v>41133.468085106382</v>
      </c>
      <c r="T779" s="11">
        <f t="shared" si="38"/>
        <v>41163.085106382976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36"/>
        <v>787.92307692307691</v>
      </c>
      <c r="G780" t="s">
        <v>20</v>
      </c>
      <c r="H780">
        <v>174</v>
      </c>
      <c r="I780" s="5">
        <f>E780/H780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1">
        <f t="shared" si="37"/>
        <v>41091.595744680853</v>
      </c>
      <c r="T780" s="11">
        <f t="shared" si="38"/>
        <v>41096.702127659577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36"/>
        <v>80.306347746090154</v>
      </c>
      <c r="G781" t="s">
        <v>14</v>
      </c>
      <c r="H781">
        <v>831</v>
      </c>
      <c r="I781" s="5">
        <f>E781/H781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1">
        <f t="shared" si="37"/>
        <v>42584.702127659577</v>
      </c>
      <c r="T781" s="11">
        <f t="shared" si="38"/>
        <v>42593.893617021276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36"/>
        <v>106.29411764705883</v>
      </c>
      <c r="G782" t="s">
        <v>20</v>
      </c>
      <c r="H782">
        <v>164</v>
      </c>
      <c r="I782" s="5">
        <f>E782/H782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1">
        <f t="shared" si="37"/>
        <v>42935</v>
      </c>
      <c r="T782" s="11">
        <f t="shared" si="38"/>
        <v>42954.404255319154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36"/>
        <v>50.735632183908038</v>
      </c>
      <c r="G783" t="s">
        <v>74</v>
      </c>
      <c r="H783">
        <v>56</v>
      </c>
      <c r="I783" s="5">
        <f>E783/H783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1">
        <f t="shared" si="37"/>
        <v>40799.51063829787</v>
      </c>
      <c r="T783" s="11">
        <f t="shared" si="38"/>
        <v>40851.638297872341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36"/>
        <v>215.31372549019611</v>
      </c>
      <c r="G784" t="s">
        <v>20</v>
      </c>
      <c r="H784">
        <v>161</v>
      </c>
      <c r="I784" s="5">
        <f>E784/H784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1">
        <f t="shared" si="37"/>
        <v>40923.127659574471</v>
      </c>
      <c r="T784" s="11">
        <f t="shared" si="38"/>
        <v>40951.680851063829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36"/>
        <v>141.22972972972974</v>
      </c>
      <c r="G785" t="s">
        <v>20</v>
      </c>
      <c r="H785">
        <v>138</v>
      </c>
      <c r="I785" s="5">
        <f>E785/H785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1">
        <f t="shared" si="37"/>
        <v>41966.872340425529</v>
      </c>
      <c r="T785" s="11">
        <f t="shared" si="38"/>
        <v>41974.02127659574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36"/>
        <v>115.33745781777279</v>
      </c>
      <c r="G786" t="s">
        <v>20</v>
      </c>
      <c r="H786">
        <v>3308</v>
      </c>
      <c r="I786" s="5">
        <f>E786/H786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1">
        <f t="shared" si="37"/>
        <v>42794.106382978724</v>
      </c>
      <c r="T786" s="11">
        <f t="shared" si="38"/>
        <v>42805.297872340423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36"/>
        <v>193.11940298507463</v>
      </c>
      <c r="G787" t="s">
        <v>20</v>
      </c>
      <c r="H787">
        <v>127</v>
      </c>
      <c r="I787" s="5">
        <f>E787/H787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1">
        <f t="shared" si="37"/>
        <v>43965.468085106382</v>
      </c>
      <c r="T787" s="11">
        <f t="shared" si="38"/>
        <v>44000.191489361707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36"/>
        <v>729.73333333333335</v>
      </c>
      <c r="G788" t="s">
        <v>20</v>
      </c>
      <c r="H788">
        <v>207</v>
      </c>
      <c r="I788" s="5">
        <f>E788/H788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1">
        <f t="shared" si="37"/>
        <v>43561.042553191488</v>
      </c>
      <c r="T788" s="11">
        <f t="shared" si="38"/>
        <v>43568.191489361707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36"/>
        <v>99.66339869281046</v>
      </c>
      <c r="G789" t="s">
        <v>14</v>
      </c>
      <c r="H789">
        <v>859</v>
      </c>
      <c r="I789" s="5">
        <f>E789/H789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1">
        <f t="shared" si="37"/>
        <v>41005.808510638301</v>
      </c>
      <c r="T789" s="11">
        <f t="shared" si="38"/>
        <v>41015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36"/>
        <v>88.166666666666671</v>
      </c>
      <c r="G790" t="s">
        <v>47</v>
      </c>
      <c r="H790">
        <v>31</v>
      </c>
      <c r="I790" s="5">
        <f>E790/H790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1">
        <f t="shared" si="37"/>
        <v>41534.829787234041</v>
      </c>
      <c r="T790" s="11">
        <f t="shared" si="38"/>
        <v>41556.319148936171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36"/>
        <v>37.233333333333334</v>
      </c>
      <c r="G791" t="s">
        <v>14</v>
      </c>
      <c r="H791">
        <v>45</v>
      </c>
      <c r="I791" s="5">
        <f>E791/H791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1">
        <f t="shared" si="37"/>
        <v>42131.255319148935</v>
      </c>
      <c r="T791" s="11">
        <f t="shared" si="38"/>
        <v>42169.042553191488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36"/>
        <v>30.540075309306079</v>
      </c>
      <c r="G792" t="s">
        <v>74</v>
      </c>
      <c r="H792">
        <v>1113</v>
      </c>
      <c r="I792" s="5">
        <f>E792/H792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1">
        <f t="shared" si="37"/>
        <v>40535.042553191488</v>
      </c>
      <c r="T792" s="11">
        <f t="shared" si="38"/>
        <v>40541.170212765959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36"/>
        <v>25.714285714285712</v>
      </c>
      <c r="G793" t="s">
        <v>14</v>
      </c>
      <c r="H793">
        <v>6</v>
      </c>
      <c r="I793" s="5">
        <f>E793/H793</f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1">
        <f t="shared" si="37"/>
        <v>43080.063829787236</v>
      </c>
      <c r="T793" s="11">
        <f t="shared" si="38"/>
        <v>43096.404255319154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36"/>
        <v>34</v>
      </c>
      <c r="G794" t="s">
        <v>14</v>
      </c>
      <c r="H794">
        <v>7</v>
      </c>
      <c r="I794" s="5">
        <f>E794/H794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1">
        <f t="shared" si="37"/>
        <v>41789.127659574471</v>
      </c>
      <c r="T794" s="11">
        <f t="shared" si="38"/>
        <v>41817.723404255317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36"/>
        <v>1185.909090909091</v>
      </c>
      <c r="G795" t="s">
        <v>20</v>
      </c>
      <c r="H795">
        <v>181</v>
      </c>
      <c r="I795" s="5">
        <f>E795/H795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1">
        <f t="shared" si="37"/>
        <v>41788.106382978724</v>
      </c>
      <c r="T795" s="11">
        <f t="shared" si="38"/>
        <v>41792.191489361699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36"/>
        <v>125.39393939393939</v>
      </c>
      <c r="G796" t="s">
        <v>20</v>
      </c>
      <c r="H796">
        <v>110</v>
      </c>
      <c r="I796" s="5">
        <f>E796/H796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1">
        <f t="shared" si="37"/>
        <v>43464.063829787236</v>
      </c>
      <c r="T796" s="11">
        <f t="shared" si="38"/>
        <v>43476.319148936171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36"/>
        <v>14.394366197183098</v>
      </c>
      <c r="G797" t="s">
        <v>14</v>
      </c>
      <c r="H797">
        <v>31</v>
      </c>
      <c r="I797" s="5">
        <f>E797/H797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1">
        <f t="shared" si="37"/>
        <v>43039.170212765959</v>
      </c>
      <c r="T797" s="11">
        <f t="shared" si="38"/>
        <v>43042.234042553187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36"/>
        <v>54.807692307692314</v>
      </c>
      <c r="G798" t="s">
        <v>14</v>
      </c>
      <c r="H798">
        <v>78</v>
      </c>
      <c r="I798" s="5">
        <f>E798/H798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1">
        <f t="shared" si="37"/>
        <v>42205.808510638293</v>
      </c>
      <c r="T798" s="11">
        <f t="shared" si="38"/>
        <v>42212.957446808512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36"/>
        <v>109.63157894736841</v>
      </c>
      <c r="G799" t="s">
        <v>20</v>
      </c>
      <c r="H799">
        <v>185</v>
      </c>
      <c r="I799" s="5">
        <f>E799/H799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1">
        <f t="shared" si="37"/>
        <v>43845</v>
      </c>
      <c r="T799" s="11">
        <f t="shared" si="38"/>
        <v>43868.48936170213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36"/>
        <v>188.47058823529412</v>
      </c>
      <c r="G800" t="s">
        <v>20</v>
      </c>
      <c r="H800">
        <v>121</v>
      </c>
      <c r="I800" s="5">
        <f>E800/H800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1">
        <f t="shared" si="37"/>
        <v>41389.808510638301</v>
      </c>
      <c r="T800" s="11">
        <f t="shared" si="38"/>
        <v>41418.404255319147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36"/>
        <v>87.008284023668637</v>
      </c>
      <c r="G801" t="s">
        <v>14</v>
      </c>
      <c r="H801">
        <v>1225</v>
      </c>
      <c r="I801" s="5">
        <f>E801/H801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1">
        <f t="shared" si="37"/>
        <v>42757.340425531918</v>
      </c>
      <c r="T801" s="11">
        <f t="shared" si="38"/>
        <v>42761.425531914894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36"/>
        <v>1</v>
      </c>
      <c r="G802" t="s">
        <v>14</v>
      </c>
      <c r="H802">
        <v>1</v>
      </c>
      <c r="I802" s="5">
        <f>E802/H802</f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1">
        <f t="shared" si="37"/>
        <v>42520.361702127659</v>
      </c>
      <c r="T802" s="11">
        <f t="shared" si="38"/>
        <v>42524.446808510635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36"/>
        <v>202.9130434782609</v>
      </c>
      <c r="G803" t="s">
        <v>20</v>
      </c>
      <c r="H803">
        <v>106</v>
      </c>
      <c r="I803" s="5">
        <f>E803/H803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1">
        <f t="shared" si="37"/>
        <v>44218.787234042553</v>
      </c>
      <c r="T803" s="11">
        <f t="shared" si="38"/>
        <v>44241.255319148935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36"/>
        <v>197.03225806451613</v>
      </c>
      <c r="G804" t="s">
        <v>20</v>
      </c>
      <c r="H804">
        <v>142</v>
      </c>
      <c r="I804" s="5">
        <f>E804/H804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1">
        <f t="shared" si="37"/>
        <v>44034.914893617024</v>
      </c>
      <c r="T804" s="11">
        <f t="shared" si="38"/>
        <v>44036.957446808512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36"/>
        <v>107</v>
      </c>
      <c r="G805" t="s">
        <v>20</v>
      </c>
      <c r="H805">
        <v>233</v>
      </c>
      <c r="I805" s="5">
        <f>E805/H805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1">
        <f t="shared" si="37"/>
        <v>43873.595744680846</v>
      </c>
      <c r="T805" s="11">
        <f t="shared" si="38"/>
        <v>43908.319148936171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36"/>
        <v>268.73076923076923</v>
      </c>
      <c r="G806" t="s">
        <v>20</v>
      </c>
      <c r="H806">
        <v>218</v>
      </c>
      <c r="I806" s="5">
        <f>E806/H806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1">
        <f t="shared" si="37"/>
        <v>43475.297872340423</v>
      </c>
      <c r="T806" s="11">
        <f t="shared" si="38"/>
        <v>43495.723404255317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36"/>
        <v>50.845360824742272</v>
      </c>
      <c r="G807" t="s">
        <v>14</v>
      </c>
      <c r="H807">
        <v>67</v>
      </c>
      <c r="I807" s="5">
        <f>E807/H807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1">
        <f t="shared" si="37"/>
        <v>42306.957446808512</v>
      </c>
      <c r="T807" s="11">
        <f t="shared" si="38"/>
        <v>42359.042553191488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36"/>
        <v>1180.2857142857142</v>
      </c>
      <c r="G808" t="s">
        <v>20</v>
      </c>
      <c r="H808">
        <v>76</v>
      </c>
      <c r="I808" s="5">
        <f>E808/H808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1">
        <f t="shared" si="37"/>
        <v>41301</v>
      </c>
      <c r="T808" s="11">
        <f t="shared" si="38"/>
        <v>41325.468085106382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36"/>
        <v>264</v>
      </c>
      <c r="G809" t="s">
        <v>20</v>
      </c>
      <c r="H809">
        <v>43</v>
      </c>
      <c r="I809" s="5">
        <f>E809/H809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1">
        <f t="shared" si="37"/>
        <v>44140.106382978724</v>
      </c>
      <c r="T809" s="11">
        <f t="shared" si="38"/>
        <v>44185.085106382976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36"/>
        <v>30.44230769230769</v>
      </c>
      <c r="G810" t="s">
        <v>14</v>
      </c>
      <c r="H810">
        <v>19</v>
      </c>
      <c r="I810" s="5">
        <f>E810/H810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1">
        <f t="shared" si="37"/>
        <v>42867.595744680846</v>
      </c>
      <c r="T810" s="11">
        <f t="shared" si="38"/>
        <v>42884.957446808512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36"/>
        <v>62.880681818181813</v>
      </c>
      <c r="G811" t="s">
        <v>14</v>
      </c>
      <c r="H811">
        <v>2108</v>
      </c>
      <c r="I811" s="5">
        <f>E811/H811</f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1">
        <f t="shared" si="37"/>
        <v>41466.404255319147</v>
      </c>
      <c r="T811" s="11">
        <f t="shared" si="38"/>
        <v>41467.425531914894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36"/>
        <v>193.125</v>
      </c>
      <c r="G812" t="s">
        <v>20</v>
      </c>
      <c r="H812">
        <v>221</v>
      </c>
      <c r="I812" s="5">
        <f>E812/H812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1">
        <f t="shared" si="37"/>
        <v>43439.553191489365</v>
      </c>
      <c r="T812" s="11">
        <f t="shared" si="38"/>
        <v>43449.765957446813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36"/>
        <v>77.102702702702715</v>
      </c>
      <c r="G813" t="s">
        <v>14</v>
      </c>
      <c r="H813">
        <v>679</v>
      </c>
      <c r="I813" s="5">
        <f>E813/H813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1">
        <f t="shared" si="37"/>
        <v>42735.893617021276</v>
      </c>
      <c r="T813" s="11">
        <f t="shared" si="38"/>
        <v>42737.936170212764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36"/>
        <v>225.52763819095478</v>
      </c>
      <c r="G814" t="s">
        <v>20</v>
      </c>
      <c r="H814">
        <v>2805</v>
      </c>
      <c r="I814" s="5">
        <f>E814/H814</f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1">
        <f t="shared" si="37"/>
        <v>43581.468085106382</v>
      </c>
      <c r="T814" s="11">
        <f t="shared" si="38"/>
        <v>43586.574468085106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36"/>
        <v>239.40625</v>
      </c>
      <c r="G815" t="s">
        <v>20</v>
      </c>
      <c r="H815">
        <v>68</v>
      </c>
      <c r="I815" s="5">
        <f>E815/H815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1">
        <f t="shared" si="37"/>
        <v>41479.680851063829</v>
      </c>
      <c r="T815" s="11">
        <f t="shared" si="38"/>
        <v>41489.893617021276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36"/>
        <v>92.1875</v>
      </c>
      <c r="G816" t="s">
        <v>14</v>
      </c>
      <c r="H816">
        <v>36</v>
      </c>
      <c r="I816" s="5">
        <f>E816/H816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1">
        <f t="shared" si="37"/>
        <v>42877.808510638293</v>
      </c>
      <c r="T816" s="11">
        <f t="shared" si="38"/>
        <v>42879.851063829788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36"/>
        <v>130.23333333333335</v>
      </c>
      <c r="G817" t="s">
        <v>20</v>
      </c>
      <c r="H817">
        <v>183</v>
      </c>
      <c r="I817" s="5">
        <f>E817/H817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1">
        <f t="shared" si="37"/>
        <v>43440.574468085106</v>
      </c>
      <c r="T817" s="11">
        <f t="shared" si="38"/>
        <v>43467.127659574471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36"/>
        <v>615.21739130434787</v>
      </c>
      <c r="G818" t="s">
        <v>20</v>
      </c>
      <c r="H818">
        <v>133</v>
      </c>
      <c r="I818" s="5">
        <f>E818/H818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1">
        <f t="shared" si="37"/>
        <v>42023.042553191488</v>
      </c>
      <c r="T818" s="11">
        <f t="shared" si="38"/>
        <v>42025.085106382976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36"/>
        <v>368.79532163742692</v>
      </c>
      <c r="G819" t="s">
        <v>20</v>
      </c>
      <c r="H819">
        <v>2489</v>
      </c>
      <c r="I819" s="5">
        <f>E819/H819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1">
        <f t="shared" si="37"/>
        <v>43972.617021276601</v>
      </c>
      <c r="T819" s="11">
        <f t="shared" si="38"/>
        <v>44001.212765957447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36"/>
        <v>1094.8571428571429</v>
      </c>
      <c r="G820" t="s">
        <v>20</v>
      </c>
      <c r="H820">
        <v>69</v>
      </c>
      <c r="I820" s="5">
        <f>E820/H820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1">
        <f t="shared" si="37"/>
        <v>43867.468085106382</v>
      </c>
      <c r="T820" s="11">
        <f t="shared" si="38"/>
        <v>43880.744680851065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36"/>
        <v>50.662921348314605</v>
      </c>
      <c r="G821" t="s">
        <v>14</v>
      </c>
      <c r="H821">
        <v>47</v>
      </c>
      <c r="I821" s="5">
        <f>E821/H821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1">
        <f t="shared" si="37"/>
        <v>41570.617021276594</v>
      </c>
      <c r="T821" s="11">
        <f t="shared" si="38"/>
        <v>41585.936170212764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36"/>
        <v>800.6</v>
      </c>
      <c r="G822" t="s">
        <v>20</v>
      </c>
      <c r="H822">
        <v>279</v>
      </c>
      <c r="I822" s="5">
        <f>E822/H822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1">
        <f t="shared" si="37"/>
        <v>43687.680851063829</v>
      </c>
      <c r="T822" s="11">
        <f t="shared" si="38"/>
        <v>43700.957446808512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36"/>
        <v>291.28571428571428</v>
      </c>
      <c r="G823" t="s">
        <v>20</v>
      </c>
      <c r="H823">
        <v>210</v>
      </c>
      <c r="I823" s="5">
        <f>E823/H823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1">
        <f t="shared" si="37"/>
        <v>43160.744680851065</v>
      </c>
      <c r="T823" s="11">
        <f t="shared" si="38"/>
        <v>43173.97872340426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36"/>
        <v>349.9666666666667</v>
      </c>
      <c r="G824" t="s">
        <v>20</v>
      </c>
      <c r="H824">
        <v>2100</v>
      </c>
      <c r="I824" s="5">
        <f>E824/H824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1">
        <f t="shared" si="37"/>
        <v>42041.425531914894</v>
      </c>
      <c r="T824" s="11">
        <f t="shared" si="38"/>
        <v>42058.744680851065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36"/>
        <v>357.07317073170731</v>
      </c>
      <c r="G825" t="s">
        <v>20</v>
      </c>
      <c r="H825">
        <v>252</v>
      </c>
      <c r="I825" s="5">
        <f>E825/H825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1">
        <f t="shared" si="37"/>
        <v>42239.51063829787</v>
      </c>
      <c r="T825" s="11">
        <f t="shared" si="38"/>
        <v>42265.042553191488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36"/>
        <v>126.48941176470588</v>
      </c>
      <c r="G826" t="s">
        <v>20</v>
      </c>
      <c r="H826">
        <v>1280</v>
      </c>
      <c r="I826" s="5">
        <f>E826/H826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1">
        <f t="shared" si="37"/>
        <v>40662.659574468082</v>
      </c>
      <c r="T826" s="11">
        <f t="shared" si="38"/>
        <v>40695.340425531918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36"/>
        <v>387.5</v>
      </c>
      <c r="G827" t="s">
        <v>20</v>
      </c>
      <c r="H827">
        <v>157</v>
      </c>
      <c r="I827" s="5">
        <f>E827/H827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1">
        <f t="shared" si="37"/>
        <v>43310.829787234041</v>
      </c>
      <c r="T827" s="11">
        <f t="shared" si="38"/>
        <v>43323.085106382976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36"/>
        <v>457.03571428571428</v>
      </c>
      <c r="G828" t="s">
        <v>20</v>
      </c>
      <c r="H828">
        <v>194</v>
      </c>
      <c r="I828" s="5">
        <f>E828/H828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1">
        <f t="shared" si="37"/>
        <v>40843.468085106382</v>
      </c>
      <c r="T828" s="11">
        <f t="shared" si="38"/>
        <v>40872.063829787236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36"/>
        <v>266.69565217391306</v>
      </c>
      <c r="G829" t="s">
        <v>20</v>
      </c>
      <c r="H829">
        <v>82</v>
      </c>
      <c r="I829" s="5">
        <f>E829/H829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1">
        <f t="shared" si="37"/>
        <v>40987.425531914894</v>
      </c>
      <c r="T829" s="11">
        <f t="shared" si="38"/>
        <v>40999.680851063829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36"/>
        <v>69</v>
      </c>
      <c r="G830" t="s">
        <v>14</v>
      </c>
      <c r="H830">
        <v>70</v>
      </c>
      <c r="I830" s="5">
        <f>E830/H830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1">
        <f t="shared" si="37"/>
        <v>43718.319148936171</v>
      </c>
      <c r="T830" s="11">
        <f t="shared" si="38"/>
        <v>43743.851063829788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36"/>
        <v>51.34375</v>
      </c>
      <c r="G831" t="s">
        <v>14</v>
      </c>
      <c r="H831">
        <v>154</v>
      </c>
      <c r="I831" s="5">
        <f>E831/H831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1">
        <f t="shared" si="37"/>
        <v>42517.297872340423</v>
      </c>
      <c r="T831" s="11">
        <f t="shared" si="38"/>
        <v>42532.617021276601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36"/>
        <v>1.1710526315789473</v>
      </c>
      <c r="G832" t="s">
        <v>14</v>
      </c>
      <c r="H832">
        <v>22</v>
      </c>
      <c r="I832" s="5">
        <f>E832/H832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1">
        <f t="shared" si="37"/>
        <v>43476.319148936171</v>
      </c>
      <c r="T832" s="11">
        <f t="shared" si="38"/>
        <v>43536.574468085106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36"/>
        <v>108.97734294541709</v>
      </c>
      <c r="G833" t="s">
        <v>20</v>
      </c>
      <c r="H833">
        <v>4233</v>
      </c>
      <c r="I833" s="5">
        <f>E833/H833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1">
        <f t="shared" si="37"/>
        <v>41322.404255319147</v>
      </c>
      <c r="T833" s="11">
        <f t="shared" si="38"/>
        <v>41357.127659574471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36"/>
        <v>315.17592592592592</v>
      </c>
      <c r="G834" t="s">
        <v>20</v>
      </c>
      <c r="H834">
        <v>1297</v>
      </c>
      <c r="I834" s="5">
        <f>E834/H834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1">
        <f t="shared" si="37"/>
        <v>42655.170212765959</v>
      </c>
      <c r="T834" s="11">
        <f t="shared" si="38"/>
        <v>42689.936170212764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39">(E835/D835)*100</f>
        <v>157.69117647058823</v>
      </c>
      <c r="G835" t="s">
        <v>20</v>
      </c>
      <c r="H835">
        <v>165</v>
      </c>
      <c r="I835" s="5">
        <f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1">
        <f t="shared" ref="S835:S898" si="40">L835/84600+DATE(1970,1,1)</f>
        <v>40907.808510638301</v>
      </c>
      <c r="T835" s="11">
        <f t="shared" ref="T835:T898" si="41">M835/84600+DATE(1970,1,1)</f>
        <v>40919.042553191488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39"/>
        <v>153.8082191780822</v>
      </c>
      <c r="G836" t="s">
        <v>20</v>
      </c>
      <c r="H836">
        <v>119</v>
      </c>
      <c r="I836" s="5">
        <f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1">
        <f t="shared" si="40"/>
        <v>41786.063829787236</v>
      </c>
      <c r="T836" s="11">
        <f t="shared" si="41"/>
        <v>41792.191489361699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39"/>
        <v>89.738979118329468</v>
      </c>
      <c r="G837" t="s">
        <v>14</v>
      </c>
      <c r="H837">
        <v>1758</v>
      </c>
      <c r="I837" s="5">
        <f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1">
        <f t="shared" si="40"/>
        <v>42414.191489361707</v>
      </c>
      <c r="T837" s="11">
        <f t="shared" si="41"/>
        <v>42420.319148936171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39"/>
        <v>75.135802469135797</v>
      </c>
      <c r="G838" t="s">
        <v>14</v>
      </c>
      <c r="H838">
        <v>94</v>
      </c>
      <c r="I838" s="5">
        <f>E838/H838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1">
        <f t="shared" si="40"/>
        <v>40525.851063829788</v>
      </c>
      <c r="T838" s="11">
        <f t="shared" si="41"/>
        <v>40537.085106382976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39"/>
        <v>852.88135593220341</v>
      </c>
      <c r="G839" t="s">
        <v>20</v>
      </c>
      <c r="H839">
        <v>1797</v>
      </c>
      <c r="I839" s="5">
        <f>E839/H839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1">
        <f t="shared" si="40"/>
        <v>40949.638297872341</v>
      </c>
      <c r="T839" s="11">
        <f t="shared" si="41"/>
        <v>41004.787234042553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39"/>
        <v>138.90625</v>
      </c>
      <c r="G840" t="s">
        <v>20</v>
      </c>
      <c r="H840">
        <v>261</v>
      </c>
      <c r="I840" s="5">
        <f>E840/H840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1">
        <f t="shared" si="40"/>
        <v>43748.957446808512</v>
      </c>
      <c r="T840" s="11">
        <f t="shared" si="41"/>
        <v>43758.148936170212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39"/>
        <v>190.18181818181819</v>
      </c>
      <c r="G841" t="s">
        <v>20</v>
      </c>
      <c r="H841">
        <v>157</v>
      </c>
      <c r="I841" s="5">
        <f>E841/H841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1">
        <f t="shared" si="40"/>
        <v>42058.744680851065</v>
      </c>
      <c r="T841" s="11">
        <f t="shared" si="41"/>
        <v>42104.702127659577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39"/>
        <v>100.24333619948409</v>
      </c>
      <c r="G842" t="s">
        <v>20</v>
      </c>
      <c r="H842">
        <v>3533</v>
      </c>
      <c r="I842" s="5">
        <f>E842/H842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1">
        <f t="shared" si="40"/>
        <v>42182.319148936171</v>
      </c>
      <c r="T842" s="11">
        <f t="shared" si="41"/>
        <v>42184.361702127659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39"/>
        <v>142.75824175824175</v>
      </c>
      <c r="G843" t="s">
        <v>20</v>
      </c>
      <c r="H843">
        <v>155</v>
      </c>
      <c r="I843" s="5">
        <f>E843/H843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1">
        <f t="shared" si="40"/>
        <v>42777.765957446813</v>
      </c>
      <c r="T843" s="11">
        <f t="shared" si="41"/>
        <v>42794.106382978724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39"/>
        <v>563.13333333333333</v>
      </c>
      <c r="G844" t="s">
        <v>20</v>
      </c>
      <c r="H844">
        <v>132</v>
      </c>
      <c r="I844" s="5">
        <f>E844/H844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1">
        <f t="shared" si="40"/>
        <v>43642.744680851065</v>
      </c>
      <c r="T844" s="11">
        <f t="shared" si="41"/>
        <v>43645.808510638293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39"/>
        <v>30.715909090909086</v>
      </c>
      <c r="G845" t="s">
        <v>14</v>
      </c>
      <c r="H845">
        <v>33</v>
      </c>
      <c r="I845" s="5">
        <f>E845/H845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1">
        <f t="shared" si="40"/>
        <v>43716.276595744683</v>
      </c>
      <c r="T845" s="11">
        <f t="shared" si="41"/>
        <v>43722.404255319154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39"/>
        <v>99.39772727272728</v>
      </c>
      <c r="G846" t="s">
        <v>74</v>
      </c>
      <c r="H846">
        <v>94</v>
      </c>
      <c r="I846" s="5">
        <f>E846/H846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1">
        <f t="shared" si="40"/>
        <v>41257.085106382976</v>
      </c>
      <c r="T846" s="11">
        <f t="shared" si="41"/>
        <v>41260.148936170212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39"/>
        <v>197.54935622317598</v>
      </c>
      <c r="G847" t="s">
        <v>20</v>
      </c>
      <c r="H847">
        <v>1354</v>
      </c>
      <c r="I847" s="5">
        <f>E847/H847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1">
        <f t="shared" si="40"/>
        <v>43611.085106382976</v>
      </c>
      <c r="T847" s="11">
        <f t="shared" si="41"/>
        <v>43648.872340425529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39"/>
        <v>508.5</v>
      </c>
      <c r="G848" t="s">
        <v>20</v>
      </c>
      <c r="H848">
        <v>48</v>
      </c>
      <c r="I848" s="5">
        <f>E848/H848</f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1">
        <f t="shared" si="40"/>
        <v>43679.51063829787</v>
      </c>
      <c r="T848" s="11">
        <f t="shared" si="41"/>
        <v>43716.276595744683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39"/>
        <v>237.74468085106383</v>
      </c>
      <c r="G849" t="s">
        <v>20</v>
      </c>
      <c r="H849">
        <v>110</v>
      </c>
      <c r="I849" s="5">
        <f>E849/H849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1">
        <f t="shared" si="40"/>
        <v>43480.404255319154</v>
      </c>
      <c r="T849" s="11">
        <f t="shared" si="41"/>
        <v>43483.468085106382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39"/>
        <v>338.46875</v>
      </c>
      <c r="G850" t="s">
        <v>20</v>
      </c>
      <c r="H850">
        <v>172</v>
      </c>
      <c r="I850" s="5">
        <f>E850/H850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1">
        <f t="shared" si="40"/>
        <v>40655.51063829787</v>
      </c>
      <c r="T850" s="11">
        <f t="shared" si="41"/>
        <v>40664.702127659577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39"/>
        <v>133.08955223880596</v>
      </c>
      <c r="G851" t="s">
        <v>20</v>
      </c>
      <c r="H851">
        <v>307</v>
      </c>
      <c r="I851" s="5">
        <f>E851/H851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1">
        <f t="shared" si="40"/>
        <v>41275.468085106382</v>
      </c>
      <c r="T851" s="11">
        <f t="shared" si="41"/>
        <v>41278.531914893618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39"/>
        <v>1</v>
      </c>
      <c r="G852" t="s">
        <v>14</v>
      </c>
      <c r="H852">
        <v>1</v>
      </c>
      <c r="I852" s="5">
        <f>E852/H852</f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1">
        <f t="shared" si="40"/>
        <v>41191.723404255317</v>
      </c>
      <c r="T852" s="11">
        <f t="shared" si="41"/>
        <v>41207.042553191488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39"/>
        <v>207.79999999999998</v>
      </c>
      <c r="G853" t="s">
        <v>20</v>
      </c>
      <c r="H853">
        <v>160</v>
      </c>
      <c r="I853" s="5">
        <f>E853/H853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1">
        <f t="shared" si="40"/>
        <v>41360.191489361699</v>
      </c>
      <c r="T853" s="11">
        <f t="shared" si="41"/>
        <v>41393.893617021276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39"/>
        <v>51.122448979591837</v>
      </c>
      <c r="G854" t="s">
        <v>14</v>
      </c>
      <c r="H854">
        <v>31</v>
      </c>
      <c r="I854" s="5">
        <f>E854/H854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1">
        <f t="shared" si="40"/>
        <v>41063</v>
      </c>
      <c r="T854" s="11">
        <f t="shared" si="41"/>
        <v>41073.212765957447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39"/>
        <v>652.05847953216369</v>
      </c>
      <c r="G855" t="s">
        <v>20</v>
      </c>
      <c r="H855">
        <v>1467</v>
      </c>
      <c r="I855" s="5">
        <f>E855/H855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1">
        <f t="shared" si="40"/>
        <v>41036.446808510635</v>
      </c>
      <c r="T855" s="11">
        <f t="shared" si="41"/>
        <v>41041.553191489365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39"/>
        <v>113.63099415204678</v>
      </c>
      <c r="G856" t="s">
        <v>20</v>
      </c>
      <c r="H856">
        <v>2662</v>
      </c>
      <c r="I856" s="5">
        <f>E856/H856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1">
        <f t="shared" si="40"/>
        <v>44174.872340425529</v>
      </c>
      <c r="T856" s="11">
        <f t="shared" si="41"/>
        <v>44202.446808510635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39"/>
        <v>102.37606837606839</v>
      </c>
      <c r="G857" t="s">
        <v>20</v>
      </c>
      <c r="H857">
        <v>452</v>
      </c>
      <c r="I857" s="5">
        <f>E857/H857</f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1">
        <f t="shared" si="40"/>
        <v>41034.404255319147</v>
      </c>
      <c r="T857" s="11">
        <f t="shared" si="41"/>
        <v>41066.063829787236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39"/>
        <v>356.58333333333331</v>
      </c>
      <c r="G858" t="s">
        <v>20</v>
      </c>
      <c r="H858">
        <v>158</v>
      </c>
      <c r="I858" s="5">
        <f>E858/H858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1">
        <f t="shared" si="40"/>
        <v>41352.02127659574</v>
      </c>
      <c r="T858" s="11">
        <f t="shared" si="41"/>
        <v>41369.382978723406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39"/>
        <v>139.86792452830187</v>
      </c>
      <c r="G859" t="s">
        <v>20</v>
      </c>
      <c r="H859">
        <v>225</v>
      </c>
      <c r="I859" s="5">
        <f>E859/H859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1">
        <f t="shared" si="40"/>
        <v>41271.382978723406</v>
      </c>
      <c r="T859" s="11">
        <f t="shared" si="41"/>
        <v>41294.872340425529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39"/>
        <v>69.45</v>
      </c>
      <c r="G860" t="s">
        <v>14</v>
      </c>
      <c r="H860">
        <v>35</v>
      </c>
      <c r="I860" s="5">
        <f>E860/H860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1">
        <f t="shared" si="40"/>
        <v>43586.574468085106</v>
      </c>
      <c r="T860" s="11">
        <f t="shared" si="41"/>
        <v>43593.723404255317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39"/>
        <v>35.534246575342465</v>
      </c>
      <c r="G861" t="s">
        <v>14</v>
      </c>
      <c r="H861">
        <v>63</v>
      </c>
      <c r="I861" s="5">
        <f>E861/H861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1">
        <f t="shared" si="40"/>
        <v>41669.680851063829</v>
      </c>
      <c r="T861" s="11">
        <f t="shared" si="41"/>
        <v>41688.02127659574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39"/>
        <v>251.65</v>
      </c>
      <c r="G862" t="s">
        <v>20</v>
      </c>
      <c r="H862">
        <v>65</v>
      </c>
      <c r="I862" s="5">
        <f>E862/H862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1">
        <f t="shared" si="40"/>
        <v>43897.085106382976</v>
      </c>
      <c r="T862" s="11">
        <f t="shared" si="41"/>
        <v>43907.297872340423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39"/>
        <v>105.87500000000001</v>
      </c>
      <c r="G863" t="s">
        <v>20</v>
      </c>
      <c r="H863">
        <v>163</v>
      </c>
      <c r="I863" s="5">
        <f>E863/H863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1">
        <f t="shared" si="40"/>
        <v>40570.744680851065</v>
      </c>
      <c r="T863" s="11">
        <f t="shared" si="41"/>
        <v>40578.914893617024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39"/>
        <v>187.42857142857144</v>
      </c>
      <c r="G864" t="s">
        <v>20</v>
      </c>
      <c r="H864">
        <v>85</v>
      </c>
      <c r="I864" s="5">
        <f>E864/H864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1">
        <f t="shared" si="40"/>
        <v>41079.340425531918</v>
      </c>
      <c r="T864" s="11">
        <f t="shared" si="41"/>
        <v>41083.425531914894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39"/>
        <v>386.78571428571428</v>
      </c>
      <c r="G865" t="s">
        <v>20</v>
      </c>
      <c r="H865">
        <v>217</v>
      </c>
      <c r="I865" s="5">
        <f>E865/H865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1">
        <f t="shared" si="40"/>
        <v>42525.468085106382</v>
      </c>
      <c r="T865" s="11">
        <f t="shared" si="41"/>
        <v>42548.957446808512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39"/>
        <v>347.07142857142856</v>
      </c>
      <c r="G866" t="s">
        <v>20</v>
      </c>
      <c r="H866">
        <v>150</v>
      </c>
      <c r="I866" s="5">
        <f>E866/H866</f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1">
        <f t="shared" si="40"/>
        <v>42963.595744680846</v>
      </c>
      <c r="T866" s="11">
        <f t="shared" si="41"/>
        <v>42968.702127659577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39"/>
        <v>185.82098765432099</v>
      </c>
      <c r="G867" t="s">
        <v>20</v>
      </c>
      <c r="H867">
        <v>3272</v>
      </c>
      <c r="I867" s="5">
        <f>E867/H867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1">
        <f t="shared" si="40"/>
        <v>42244.617021276601</v>
      </c>
      <c r="T867" s="11">
        <f t="shared" si="41"/>
        <v>42253.808510638293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39"/>
        <v>43.241247264770237</v>
      </c>
      <c r="G868" t="s">
        <v>74</v>
      </c>
      <c r="H868">
        <v>898</v>
      </c>
      <c r="I868" s="5">
        <f>E868/H868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1">
        <f t="shared" si="40"/>
        <v>40992.531914893618</v>
      </c>
      <c r="T868" s="11">
        <f t="shared" si="41"/>
        <v>40993.553191489365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39"/>
        <v>162.4375</v>
      </c>
      <c r="G869" t="s">
        <v>20</v>
      </c>
      <c r="H869">
        <v>300</v>
      </c>
      <c r="I869" s="5">
        <f>E869/H869</f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1">
        <f t="shared" si="40"/>
        <v>43761.212765957447</v>
      </c>
      <c r="T869" s="11">
        <f t="shared" si="41"/>
        <v>43767.340425531918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39"/>
        <v>184.84285714285716</v>
      </c>
      <c r="G870" t="s">
        <v>20</v>
      </c>
      <c r="H870">
        <v>126</v>
      </c>
      <c r="I870" s="5">
        <f>E870/H870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1">
        <f t="shared" si="40"/>
        <v>41899.425531914894</v>
      </c>
      <c r="T870" s="11">
        <f t="shared" si="41"/>
        <v>41910.659574468082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39"/>
        <v>23.703520691785052</v>
      </c>
      <c r="G871" t="s">
        <v>14</v>
      </c>
      <c r="H871">
        <v>526</v>
      </c>
      <c r="I871" s="5">
        <f>E871/H871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1">
        <f t="shared" si="40"/>
        <v>40664.702127659577</v>
      </c>
      <c r="T871" s="11">
        <f t="shared" si="41"/>
        <v>40679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39"/>
        <v>89.870129870129873</v>
      </c>
      <c r="G872" t="s">
        <v>14</v>
      </c>
      <c r="H872">
        <v>121</v>
      </c>
      <c r="I872" s="5">
        <f>E872/H872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1">
        <f t="shared" si="40"/>
        <v>42594.914893617024</v>
      </c>
      <c r="T872" s="11">
        <f t="shared" si="41"/>
        <v>42620.446808510635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39"/>
        <v>272.6041958041958</v>
      </c>
      <c r="G873" t="s">
        <v>20</v>
      </c>
      <c r="H873">
        <v>2320</v>
      </c>
      <c r="I873" s="5">
        <f>E873/H873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1">
        <f t="shared" si="40"/>
        <v>43411.936170212764</v>
      </c>
      <c r="T873" s="11">
        <f t="shared" si="41"/>
        <v>43430.361702127659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39"/>
        <v>170.04255319148936</v>
      </c>
      <c r="G874" t="s">
        <v>20</v>
      </c>
      <c r="H874">
        <v>81</v>
      </c>
      <c r="I874" s="5">
        <f>E874/H874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1">
        <f t="shared" si="40"/>
        <v>43724.446808510635</v>
      </c>
      <c r="T874" s="11">
        <f t="shared" si="41"/>
        <v>43729.553191489365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39"/>
        <v>188.28503562945369</v>
      </c>
      <c r="G875" t="s">
        <v>20</v>
      </c>
      <c r="H875">
        <v>1887</v>
      </c>
      <c r="I875" s="5">
        <f>E875/H875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1">
        <f t="shared" si="40"/>
        <v>41989.340425531918</v>
      </c>
      <c r="T875" s="11">
        <f t="shared" si="41"/>
        <v>41994.446808510635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39"/>
        <v>346.93532338308455</v>
      </c>
      <c r="G876" t="s">
        <v>20</v>
      </c>
      <c r="H876">
        <v>4358</v>
      </c>
      <c r="I876" s="5">
        <f>E876/H876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1">
        <f t="shared" si="40"/>
        <v>40604.446808510635</v>
      </c>
      <c r="T876" s="11">
        <f t="shared" si="41"/>
        <v>40643.255319148935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39"/>
        <v>69.177215189873422</v>
      </c>
      <c r="G877" t="s">
        <v>14</v>
      </c>
      <c r="H877">
        <v>67</v>
      </c>
      <c r="I877" s="5">
        <f>E877/H877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1">
        <f t="shared" si="40"/>
        <v>40875.127659574471</v>
      </c>
      <c r="T877" s="11">
        <f t="shared" si="41"/>
        <v>40876.148936170212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39"/>
        <v>25.433734939759034</v>
      </c>
      <c r="G878" t="s">
        <v>14</v>
      </c>
      <c r="H878">
        <v>57</v>
      </c>
      <c r="I878" s="5">
        <f>E878/H878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1">
        <f t="shared" si="40"/>
        <v>44008.361702127659</v>
      </c>
      <c r="T878" s="11">
        <f t="shared" si="41"/>
        <v>44032.872340425529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39"/>
        <v>77.400977995110026</v>
      </c>
      <c r="G879" t="s">
        <v>14</v>
      </c>
      <c r="H879">
        <v>1229</v>
      </c>
      <c r="I879" s="5">
        <f>E879/H879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1">
        <f t="shared" si="40"/>
        <v>42939.085106382976</v>
      </c>
      <c r="T879" s="11">
        <f t="shared" si="41"/>
        <v>42940.106382978724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39"/>
        <v>37.481481481481481</v>
      </c>
      <c r="G880" t="s">
        <v>14</v>
      </c>
      <c r="H880">
        <v>12</v>
      </c>
      <c r="I880" s="5">
        <f>E880/H880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1">
        <f t="shared" si="40"/>
        <v>44234.106382978724</v>
      </c>
      <c r="T880" s="11">
        <f t="shared" si="41"/>
        <v>44258.617021276601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39"/>
        <v>543.79999999999995</v>
      </c>
      <c r="G881" t="s">
        <v>20</v>
      </c>
      <c r="H881">
        <v>53</v>
      </c>
      <c r="I881" s="5">
        <f>E881/H881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1">
        <f t="shared" si="40"/>
        <v>43154.617021276601</v>
      </c>
      <c r="T881" s="11">
        <f t="shared" si="41"/>
        <v>43163.808510638293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39"/>
        <v>228.52189349112427</v>
      </c>
      <c r="G882" t="s">
        <v>20</v>
      </c>
      <c r="H882">
        <v>2414</v>
      </c>
      <c r="I882" s="5">
        <f>E882/H882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1">
        <f t="shared" si="40"/>
        <v>44052.276595744683</v>
      </c>
      <c r="T882" s="11">
        <f t="shared" si="41"/>
        <v>44054.319148936171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39"/>
        <v>38.948339483394832</v>
      </c>
      <c r="G883" t="s">
        <v>14</v>
      </c>
      <c r="H883">
        <v>452</v>
      </c>
      <c r="I883" s="5">
        <f>E883/H883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1">
        <f t="shared" si="40"/>
        <v>42547.936170212764</v>
      </c>
      <c r="T883" s="11">
        <f t="shared" si="41"/>
        <v>42577.553191489365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39"/>
        <v>370</v>
      </c>
      <c r="G884" t="s">
        <v>20</v>
      </c>
      <c r="H884">
        <v>80</v>
      </c>
      <c r="I884" s="5">
        <f>E884/H884</f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1">
        <f t="shared" si="40"/>
        <v>42375.382978723399</v>
      </c>
      <c r="T884" s="11">
        <f t="shared" si="41"/>
        <v>42379.468085106382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39"/>
        <v>237.91176470588232</v>
      </c>
      <c r="G885" t="s">
        <v>20</v>
      </c>
      <c r="H885">
        <v>193</v>
      </c>
      <c r="I885" s="5">
        <f>E885/H885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1">
        <f t="shared" si="40"/>
        <v>40637.127659574471</v>
      </c>
      <c r="T885" s="11">
        <f t="shared" si="41"/>
        <v>40673.893617021276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39"/>
        <v>64.036299765807954</v>
      </c>
      <c r="G886" t="s">
        <v>14</v>
      </c>
      <c r="H886">
        <v>1886</v>
      </c>
      <c r="I886" s="5">
        <f>E886/H886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1">
        <f t="shared" si="40"/>
        <v>42107.765957446813</v>
      </c>
      <c r="T886" s="11">
        <f t="shared" si="41"/>
        <v>42109.808510638293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39"/>
        <v>118.27777777777777</v>
      </c>
      <c r="G887" t="s">
        <v>20</v>
      </c>
      <c r="H887">
        <v>52</v>
      </c>
      <c r="I887" s="5">
        <f>E887/H887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1">
        <f t="shared" si="40"/>
        <v>40649.382978723406</v>
      </c>
      <c r="T887" s="11">
        <f t="shared" si="41"/>
        <v>40688.191489361699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39"/>
        <v>84.824037184594957</v>
      </c>
      <c r="G888" t="s">
        <v>14</v>
      </c>
      <c r="H888">
        <v>1825</v>
      </c>
      <c r="I888" s="5">
        <f>E888/H888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1">
        <f t="shared" si="40"/>
        <v>40732.106382978724</v>
      </c>
      <c r="T888" s="11">
        <f t="shared" si="41"/>
        <v>40750.48936170213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39"/>
        <v>29.346153846153843</v>
      </c>
      <c r="G889" t="s">
        <v>14</v>
      </c>
      <c r="H889">
        <v>31</v>
      </c>
      <c r="I889" s="5">
        <f>E889/H889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1">
        <f t="shared" si="40"/>
        <v>42556.106382978724</v>
      </c>
      <c r="T889" s="11">
        <f t="shared" si="41"/>
        <v>42604.106382978724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39"/>
        <v>209.89655172413794</v>
      </c>
      <c r="G890" t="s">
        <v>20</v>
      </c>
      <c r="H890">
        <v>290</v>
      </c>
      <c r="I890" s="5">
        <f>E890/H890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1">
        <f t="shared" si="40"/>
        <v>43203.595744680846</v>
      </c>
      <c r="T890" s="11">
        <f t="shared" si="41"/>
        <v>43223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39"/>
        <v>169.78571428571431</v>
      </c>
      <c r="G891" t="s">
        <v>20</v>
      </c>
      <c r="H891">
        <v>122</v>
      </c>
      <c r="I891" s="5">
        <f>E891/H891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1">
        <f t="shared" si="40"/>
        <v>42053.638297872341</v>
      </c>
      <c r="T891" s="11">
        <f t="shared" si="41"/>
        <v>42060.787234042553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39"/>
        <v>115.95907738095239</v>
      </c>
      <c r="G892" t="s">
        <v>20</v>
      </c>
      <c r="H892">
        <v>1470</v>
      </c>
      <c r="I892" s="5">
        <f>E892/H892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1">
        <f t="shared" si="40"/>
        <v>44024.702127659577</v>
      </c>
      <c r="T892" s="11">
        <f t="shared" si="41"/>
        <v>44025.723404255317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39"/>
        <v>258.59999999999997</v>
      </c>
      <c r="G893" t="s">
        <v>20</v>
      </c>
      <c r="H893">
        <v>165</v>
      </c>
      <c r="I893" s="5">
        <f>E893/H893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1">
        <f t="shared" si="40"/>
        <v>41206.02127659574</v>
      </c>
      <c r="T893" s="11">
        <f t="shared" si="41"/>
        <v>41250.957446808512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39"/>
        <v>230.58333333333331</v>
      </c>
      <c r="G894" t="s">
        <v>20</v>
      </c>
      <c r="H894">
        <v>182</v>
      </c>
      <c r="I894" s="5">
        <f>E894/H894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1">
        <f t="shared" si="40"/>
        <v>40633.042553191488</v>
      </c>
      <c r="T894" s="11">
        <f t="shared" si="41"/>
        <v>40674.914893617024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39"/>
        <v>128.21428571428572</v>
      </c>
      <c r="G895" t="s">
        <v>20</v>
      </c>
      <c r="H895">
        <v>199</v>
      </c>
      <c r="I895" s="5">
        <f>E895/H895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1">
        <f t="shared" si="40"/>
        <v>42523.425531914894</v>
      </c>
      <c r="T895" s="11">
        <f t="shared" si="41"/>
        <v>42527.51063829787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39"/>
        <v>188.70588235294116</v>
      </c>
      <c r="G896" t="s">
        <v>20</v>
      </c>
      <c r="H896">
        <v>56</v>
      </c>
      <c r="I896" s="5">
        <f>E896/H896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1">
        <f t="shared" si="40"/>
        <v>41804.446808510635</v>
      </c>
      <c r="T896" s="11">
        <f t="shared" si="41"/>
        <v>41835.085106382976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39"/>
        <v>6.9511889862327907</v>
      </c>
      <c r="G897" t="s">
        <v>14</v>
      </c>
      <c r="H897">
        <v>107</v>
      </c>
      <c r="I897" s="5">
        <f>E897/H897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1">
        <f t="shared" si="40"/>
        <v>43507.97872340426</v>
      </c>
      <c r="T897" s="11">
        <f t="shared" si="41"/>
        <v>43517.170212765959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39"/>
        <v>774.43434343434342</v>
      </c>
      <c r="G898" t="s">
        <v>20</v>
      </c>
      <c r="H898">
        <v>1460</v>
      </c>
      <c r="I898" s="5">
        <f>E898/H898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1">
        <f t="shared" si="40"/>
        <v>41060.957446808512</v>
      </c>
      <c r="T898" s="11">
        <f t="shared" si="41"/>
        <v>41064.02127659574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42">(E899/D899)*100</f>
        <v>27.693181818181817</v>
      </c>
      <c r="G899" t="s">
        <v>14</v>
      </c>
      <c r="H899">
        <v>27</v>
      </c>
      <c r="I899" s="5">
        <f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1">
        <f t="shared" ref="S899:S962" si="43">L899/84600+DATE(1970,1,1)</f>
        <v>43966.48936170213</v>
      </c>
      <c r="T899" s="11">
        <f t="shared" ref="T899:T962" si="44">M899/84600+DATE(1970,1,1)</f>
        <v>43968.531914893618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42"/>
        <v>52.479620323841424</v>
      </c>
      <c r="G900" t="s">
        <v>14</v>
      </c>
      <c r="H900">
        <v>1221</v>
      </c>
      <c r="I900" s="5">
        <f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1">
        <f t="shared" si="43"/>
        <v>44203.468085106382</v>
      </c>
      <c r="T900" s="11">
        <f t="shared" si="44"/>
        <v>44209.595744680846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42"/>
        <v>407.09677419354841</v>
      </c>
      <c r="G901" t="s">
        <v>20</v>
      </c>
      <c r="H901">
        <v>123</v>
      </c>
      <c r="I901" s="5">
        <f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1">
        <f t="shared" si="43"/>
        <v>41894.319148936171</v>
      </c>
      <c r="T901" s="11">
        <f t="shared" si="44"/>
        <v>41912.702127659577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42"/>
        <v>2</v>
      </c>
      <c r="G902" t="s">
        <v>14</v>
      </c>
      <c r="H902">
        <v>1</v>
      </c>
      <c r="I902" s="5">
        <f>E902/H902</f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1">
        <f t="shared" si="43"/>
        <v>42248.702127659577</v>
      </c>
      <c r="T902" s="11">
        <f t="shared" si="44"/>
        <v>42249.723404255317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42"/>
        <v>156.17857142857144</v>
      </c>
      <c r="G903" t="s">
        <v>20</v>
      </c>
      <c r="H903">
        <v>159</v>
      </c>
      <c r="I903" s="5">
        <f>E903/H903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1">
        <f t="shared" si="43"/>
        <v>43675.425531914894</v>
      </c>
      <c r="T903" s="11">
        <f t="shared" si="44"/>
        <v>43709.127659574471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42"/>
        <v>252.42857142857144</v>
      </c>
      <c r="G904" t="s">
        <v>20</v>
      </c>
      <c r="H904">
        <v>110</v>
      </c>
      <c r="I904" s="5">
        <f>E904/H904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1">
        <f t="shared" si="43"/>
        <v>42757.340425531918</v>
      </c>
      <c r="T904" s="11">
        <f t="shared" si="44"/>
        <v>42800.234042553187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42"/>
        <v>1.729268292682927</v>
      </c>
      <c r="G905" t="s">
        <v>47</v>
      </c>
      <c r="H905">
        <v>14</v>
      </c>
      <c r="I905" s="5">
        <f>E905/H905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1">
        <f t="shared" si="43"/>
        <v>41363.255319148935</v>
      </c>
      <c r="T905" s="11">
        <f t="shared" si="44"/>
        <v>41378.574468085106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42"/>
        <v>12.230769230769232</v>
      </c>
      <c r="G906" t="s">
        <v>14</v>
      </c>
      <c r="H906">
        <v>16</v>
      </c>
      <c r="I906" s="5">
        <f>E906/H906</f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1">
        <f t="shared" si="43"/>
        <v>41518.48936170213</v>
      </c>
      <c r="T906" s="11">
        <f t="shared" si="44"/>
        <v>41522.574468085106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42"/>
        <v>163.98734177215189</v>
      </c>
      <c r="G907" t="s">
        <v>20</v>
      </c>
      <c r="H907">
        <v>236</v>
      </c>
      <c r="I907" s="5">
        <f>E907/H907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1">
        <f t="shared" si="43"/>
        <v>41875.936170212764</v>
      </c>
      <c r="T907" s="11">
        <f t="shared" si="44"/>
        <v>41879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42"/>
        <v>162.98181818181817</v>
      </c>
      <c r="G908" t="s">
        <v>20</v>
      </c>
      <c r="H908">
        <v>191</v>
      </c>
      <c r="I908" s="5">
        <f>E908/H908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1">
        <f t="shared" si="43"/>
        <v>43236.276595744683</v>
      </c>
      <c r="T908" s="11">
        <f t="shared" si="44"/>
        <v>43273.042553191488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42"/>
        <v>20.252747252747252</v>
      </c>
      <c r="G909" t="s">
        <v>14</v>
      </c>
      <c r="H909">
        <v>41</v>
      </c>
      <c r="I909" s="5">
        <f>E909/H909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1">
        <f t="shared" si="43"/>
        <v>40981.297872340423</v>
      </c>
      <c r="T909" s="11">
        <f t="shared" si="44"/>
        <v>40988.446808510635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42"/>
        <v>319.24083769633506</v>
      </c>
      <c r="G910" t="s">
        <v>20</v>
      </c>
      <c r="H910">
        <v>3934</v>
      </c>
      <c r="I910" s="5">
        <f>E910/H910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1">
        <f t="shared" si="43"/>
        <v>41360.191489361699</v>
      </c>
      <c r="T910" s="11">
        <f t="shared" si="44"/>
        <v>41371.425531914894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42"/>
        <v>478.94444444444446</v>
      </c>
      <c r="G911" t="s">
        <v>20</v>
      </c>
      <c r="H911">
        <v>80</v>
      </c>
      <c r="I911" s="5">
        <f>E911/H911</f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1">
        <f t="shared" si="43"/>
        <v>43631.51063829787</v>
      </c>
      <c r="T911" s="11">
        <f t="shared" si="44"/>
        <v>43659.085106382976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42"/>
        <v>19.556634304207122</v>
      </c>
      <c r="G912" t="s">
        <v>74</v>
      </c>
      <c r="H912">
        <v>296</v>
      </c>
      <c r="I912" s="5">
        <f>E912/H912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1">
        <f t="shared" si="43"/>
        <v>42376.404255319154</v>
      </c>
      <c r="T912" s="11">
        <f t="shared" si="44"/>
        <v>42377.425531914894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42"/>
        <v>198.94827586206895</v>
      </c>
      <c r="G913" t="s">
        <v>20</v>
      </c>
      <c r="H913">
        <v>462</v>
      </c>
      <c r="I913" s="5">
        <f>E913/H913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1">
        <f t="shared" si="43"/>
        <v>44103.340425531918</v>
      </c>
      <c r="T913" s="11">
        <f t="shared" si="44"/>
        <v>44105.382978723399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42"/>
        <v>795</v>
      </c>
      <c r="G914" t="s">
        <v>20</v>
      </c>
      <c r="H914">
        <v>179</v>
      </c>
      <c r="I914" s="5">
        <f>E914/H914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1">
        <f t="shared" si="43"/>
        <v>41488.872340425529</v>
      </c>
      <c r="T914" s="11">
        <f t="shared" si="44"/>
        <v>41502.148936170212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42"/>
        <v>50.621082621082621</v>
      </c>
      <c r="G915" t="s">
        <v>14</v>
      </c>
      <c r="H915">
        <v>523</v>
      </c>
      <c r="I915" s="5">
        <f>E915/H915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1">
        <f t="shared" si="43"/>
        <v>43980.787234042553</v>
      </c>
      <c r="T915" s="11">
        <f t="shared" si="44"/>
        <v>43994.063829787236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42"/>
        <v>57.4375</v>
      </c>
      <c r="G916" t="s">
        <v>14</v>
      </c>
      <c r="H916">
        <v>141</v>
      </c>
      <c r="I916" s="5">
        <f>E916/H916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1">
        <f t="shared" si="43"/>
        <v>41828.957446808512</v>
      </c>
      <c r="T916" s="11">
        <f t="shared" si="44"/>
        <v>41841.212765957447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42"/>
        <v>155.62827640984909</v>
      </c>
      <c r="G917" t="s">
        <v>20</v>
      </c>
      <c r="H917">
        <v>1866</v>
      </c>
      <c r="I917" s="5">
        <f>E917/H917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1">
        <f t="shared" si="43"/>
        <v>43346.574468085106</v>
      </c>
      <c r="T917" s="11">
        <f t="shared" si="44"/>
        <v>43355.765957446813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42"/>
        <v>36.297297297297298</v>
      </c>
      <c r="G918" t="s">
        <v>14</v>
      </c>
      <c r="H918">
        <v>52</v>
      </c>
      <c r="I918" s="5">
        <f>E918/H918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1">
        <f t="shared" si="43"/>
        <v>42340.659574468082</v>
      </c>
      <c r="T918" s="11">
        <f t="shared" si="44"/>
        <v>42349.851063829788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42"/>
        <v>58.25</v>
      </c>
      <c r="G919" t="s">
        <v>47</v>
      </c>
      <c r="H919">
        <v>27</v>
      </c>
      <c r="I919" s="5">
        <f>E919/H919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1">
        <f t="shared" si="43"/>
        <v>41044.617021276594</v>
      </c>
      <c r="T919" s="11">
        <f t="shared" si="44"/>
        <v>41069.127659574471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42"/>
        <v>237.39473684210526</v>
      </c>
      <c r="G920" t="s">
        <v>20</v>
      </c>
      <c r="H920">
        <v>156</v>
      </c>
      <c r="I920" s="5">
        <f>E920/H920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1">
        <f t="shared" si="43"/>
        <v>41448.02127659574</v>
      </c>
      <c r="T920" s="11">
        <f t="shared" si="44"/>
        <v>41459.255319148935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42"/>
        <v>58.75</v>
      </c>
      <c r="G921" t="s">
        <v>14</v>
      </c>
      <c r="H921">
        <v>225</v>
      </c>
      <c r="I921" s="5">
        <f>E921/H921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1">
        <f t="shared" si="43"/>
        <v>43393.553191489365</v>
      </c>
      <c r="T921" s="11">
        <f t="shared" si="44"/>
        <v>43426.276595744683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42"/>
        <v>182.56603773584905</v>
      </c>
      <c r="G922" t="s">
        <v>20</v>
      </c>
      <c r="H922">
        <v>255</v>
      </c>
      <c r="I922" s="5">
        <f>E922/H922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1">
        <f t="shared" si="43"/>
        <v>43884.829787234041</v>
      </c>
      <c r="T922" s="11">
        <f t="shared" si="44"/>
        <v>43905.255319148935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42"/>
        <v>0.75436408977556113</v>
      </c>
      <c r="G923" t="s">
        <v>14</v>
      </c>
      <c r="H923">
        <v>38</v>
      </c>
      <c r="I923" s="5">
        <f>E923/H923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1">
        <f t="shared" si="43"/>
        <v>41278.531914893618</v>
      </c>
      <c r="T923" s="11">
        <f t="shared" si="44"/>
        <v>41292.829787234041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42"/>
        <v>175.95330739299609</v>
      </c>
      <c r="G924" t="s">
        <v>20</v>
      </c>
      <c r="H924">
        <v>2261</v>
      </c>
      <c r="I924" s="5">
        <f>E924/H924</f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1">
        <f t="shared" si="43"/>
        <v>43823.553191489365</v>
      </c>
      <c r="T924" s="11">
        <f t="shared" si="44"/>
        <v>43832.744680851065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42"/>
        <v>237.88235294117646</v>
      </c>
      <c r="G925" t="s">
        <v>20</v>
      </c>
      <c r="H925">
        <v>40</v>
      </c>
      <c r="I925" s="5">
        <f>E925/H925</f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1">
        <f t="shared" si="43"/>
        <v>40688.191489361699</v>
      </c>
      <c r="T925" s="11">
        <f t="shared" si="44"/>
        <v>40689.212765957447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42"/>
        <v>488.05076142131981</v>
      </c>
      <c r="G926" t="s">
        <v>20</v>
      </c>
      <c r="H926">
        <v>2289</v>
      </c>
      <c r="I926" s="5">
        <f>E926/H926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1">
        <f t="shared" si="43"/>
        <v>44156.446808510635</v>
      </c>
      <c r="T926" s="11">
        <f t="shared" si="44"/>
        <v>44167.723404255317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42"/>
        <v>224.06666666666669</v>
      </c>
      <c r="G927" t="s">
        <v>20</v>
      </c>
      <c r="H927">
        <v>65</v>
      </c>
      <c r="I927" s="5">
        <f>E927/H927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1">
        <f t="shared" si="43"/>
        <v>43371.085106382976</v>
      </c>
      <c r="T927" s="11">
        <f t="shared" si="44"/>
        <v>43383.340425531918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42"/>
        <v>18.126436781609197</v>
      </c>
      <c r="G928" t="s">
        <v>14</v>
      </c>
      <c r="H928">
        <v>15</v>
      </c>
      <c r="I928" s="5">
        <f>E928/H928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1">
        <f t="shared" si="43"/>
        <v>42862.48936170213</v>
      </c>
      <c r="T928" s="11">
        <f t="shared" si="44"/>
        <v>42866.574468085106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42"/>
        <v>45.847222222222221</v>
      </c>
      <c r="G929" t="s">
        <v>14</v>
      </c>
      <c r="H929">
        <v>37</v>
      </c>
      <c r="I929" s="5">
        <f>E929/H929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1">
        <f t="shared" si="43"/>
        <v>41432.702127659577</v>
      </c>
      <c r="T929" s="11">
        <f t="shared" si="44"/>
        <v>41462.319148936171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42"/>
        <v>117.31541218637993</v>
      </c>
      <c r="G930" t="s">
        <v>20</v>
      </c>
      <c r="H930">
        <v>3777</v>
      </c>
      <c r="I930" s="5">
        <f>E930/H930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1">
        <f t="shared" si="43"/>
        <v>41979.127659574471</v>
      </c>
      <c r="T930" s="11">
        <f t="shared" si="44"/>
        <v>41988.319148936171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42"/>
        <v>217.30909090909088</v>
      </c>
      <c r="G931" t="s">
        <v>20</v>
      </c>
      <c r="H931">
        <v>184</v>
      </c>
      <c r="I931" s="5">
        <f>E931/H931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1">
        <f t="shared" si="43"/>
        <v>43226.063829787236</v>
      </c>
      <c r="T931" s="11">
        <f t="shared" si="44"/>
        <v>43240.361702127659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42"/>
        <v>112.28571428571428</v>
      </c>
      <c r="G932" t="s">
        <v>20</v>
      </c>
      <c r="H932">
        <v>85</v>
      </c>
      <c r="I932" s="5">
        <f>E932/H932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1">
        <f t="shared" si="43"/>
        <v>42411.127659574471</v>
      </c>
      <c r="T932" s="11">
        <f t="shared" si="44"/>
        <v>42418.276595744683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42"/>
        <v>72.51898734177216</v>
      </c>
      <c r="G933" t="s">
        <v>14</v>
      </c>
      <c r="H933">
        <v>112</v>
      </c>
      <c r="I933" s="5">
        <f>E933/H933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1">
        <f t="shared" si="43"/>
        <v>42163.936170212764</v>
      </c>
      <c r="T933" s="11">
        <f t="shared" si="44"/>
        <v>42165.97872340426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42"/>
        <v>212.30434782608697</v>
      </c>
      <c r="G934" t="s">
        <v>20</v>
      </c>
      <c r="H934">
        <v>144</v>
      </c>
      <c r="I934" s="5">
        <f>E934/H934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1">
        <f t="shared" si="43"/>
        <v>42052.617021276601</v>
      </c>
      <c r="T934" s="11">
        <f t="shared" si="44"/>
        <v>42055.680851063829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42"/>
        <v>239.74657534246577</v>
      </c>
      <c r="G935" t="s">
        <v>20</v>
      </c>
      <c r="H935">
        <v>1902</v>
      </c>
      <c r="I935" s="5">
        <f>E935/H935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1">
        <f t="shared" si="43"/>
        <v>41708.446808510635</v>
      </c>
      <c r="T935" s="11">
        <f t="shared" si="44"/>
        <v>41721.723404255317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42"/>
        <v>181.93548387096774</v>
      </c>
      <c r="G936" t="s">
        <v>20</v>
      </c>
      <c r="H936">
        <v>105</v>
      </c>
      <c r="I936" s="5">
        <f>E936/H936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1">
        <f t="shared" si="43"/>
        <v>42780.829787234041</v>
      </c>
      <c r="T936" s="11">
        <f t="shared" si="44"/>
        <v>42786.957446808512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42"/>
        <v>164.13114754098362</v>
      </c>
      <c r="G937" t="s">
        <v>20</v>
      </c>
      <c r="H937">
        <v>132</v>
      </c>
      <c r="I937" s="5">
        <f>E937/H937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1">
        <f t="shared" si="43"/>
        <v>42563.255319148935</v>
      </c>
      <c r="T937" s="11">
        <f t="shared" si="44"/>
        <v>42570.404255319154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42"/>
        <v>1.6375968992248062</v>
      </c>
      <c r="G938" t="s">
        <v>14</v>
      </c>
      <c r="H938">
        <v>21</v>
      </c>
      <c r="I938" s="5">
        <f>E938/H938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1">
        <f t="shared" si="43"/>
        <v>44053.297872340423</v>
      </c>
      <c r="T938" s="11">
        <f t="shared" si="44"/>
        <v>44056.361702127659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42"/>
        <v>49.64385964912281</v>
      </c>
      <c r="G939" t="s">
        <v>74</v>
      </c>
      <c r="H939">
        <v>976</v>
      </c>
      <c r="I939" s="5">
        <f>E939/H939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1">
        <f t="shared" si="43"/>
        <v>42690.957446808512</v>
      </c>
      <c r="T939" s="11">
        <f t="shared" si="44"/>
        <v>42700.148936170212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42"/>
        <v>109.70652173913042</v>
      </c>
      <c r="G940" t="s">
        <v>20</v>
      </c>
      <c r="H940">
        <v>96</v>
      </c>
      <c r="I940" s="5">
        <f>E940/H940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1">
        <f t="shared" si="43"/>
        <v>43639.680851063829</v>
      </c>
      <c r="T940" s="11">
        <f t="shared" si="44"/>
        <v>43676.446808510635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42"/>
        <v>49.217948717948715</v>
      </c>
      <c r="G941" t="s">
        <v>14</v>
      </c>
      <c r="H941">
        <v>67</v>
      </c>
      <c r="I941" s="5">
        <f>E941/H941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1">
        <f t="shared" si="43"/>
        <v>40991.51063829787</v>
      </c>
      <c r="T941" s="11">
        <f t="shared" si="44"/>
        <v>41008.872340425529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42"/>
        <v>62.232323232323225</v>
      </c>
      <c r="G942" t="s">
        <v>47</v>
      </c>
      <c r="H942">
        <v>66</v>
      </c>
      <c r="I942" s="5">
        <f>E942/H942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1">
        <f t="shared" si="43"/>
        <v>41577.765957446813</v>
      </c>
      <c r="T942" s="11">
        <f t="shared" si="44"/>
        <v>41600.234042553187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42"/>
        <v>13.05813953488372</v>
      </c>
      <c r="G943" t="s">
        <v>14</v>
      </c>
      <c r="H943">
        <v>78</v>
      </c>
      <c r="I943" s="5">
        <f>E943/H943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1">
        <f t="shared" si="43"/>
        <v>40871.042553191488</v>
      </c>
      <c r="T943" s="11">
        <f t="shared" si="44"/>
        <v>40906.787234042553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42"/>
        <v>64.635416666666671</v>
      </c>
      <c r="G944" t="s">
        <v>14</v>
      </c>
      <c r="H944">
        <v>67</v>
      </c>
      <c r="I944" s="5">
        <f>E944/H944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1">
        <f t="shared" si="43"/>
        <v>40887.382978723406</v>
      </c>
      <c r="T944" s="11">
        <f t="shared" si="44"/>
        <v>40890.446808510635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42"/>
        <v>159.58666666666667</v>
      </c>
      <c r="G945" t="s">
        <v>20</v>
      </c>
      <c r="H945">
        <v>114</v>
      </c>
      <c r="I945" s="5">
        <f>E945/H945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1">
        <f t="shared" si="43"/>
        <v>42253.808510638293</v>
      </c>
      <c r="T945" s="11">
        <f t="shared" si="44"/>
        <v>42289.553191489365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42"/>
        <v>81.42</v>
      </c>
      <c r="G946" t="s">
        <v>14</v>
      </c>
      <c r="H946">
        <v>263</v>
      </c>
      <c r="I946" s="5">
        <f>E946/H946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1">
        <f t="shared" si="43"/>
        <v>43142.361702127659</v>
      </c>
      <c r="T946" s="11">
        <f t="shared" si="44"/>
        <v>43161.765957446813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42"/>
        <v>32.444767441860463</v>
      </c>
      <c r="G947" t="s">
        <v>14</v>
      </c>
      <c r="H947">
        <v>1691</v>
      </c>
      <c r="I947" s="5">
        <f>E947/H947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1">
        <f t="shared" si="43"/>
        <v>41332.617021276594</v>
      </c>
      <c r="T947" s="11">
        <f t="shared" si="44"/>
        <v>41347.936170212764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42"/>
        <v>9.9141184124918666</v>
      </c>
      <c r="G948" t="s">
        <v>14</v>
      </c>
      <c r="H948">
        <v>181</v>
      </c>
      <c r="I948" s="5">
        <f>E948/H948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1">
        <f t="shared" si="43"/>
        <v>41032.361702127659</v>
      </c>
      <c r="T948" s="11">
        <f t="shared" si="44"/>
        <v>41034.404255319147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42"/>
        <v>26.694444444444443</v>
      </c>
      <c r="G949" t="s">
        <v>14</v>
      </c>
      <c r="H949">
        <v>13</v>
      </c>
      <c r="I949" s="5">
        <f>E949/H949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1">
        <f t="shared" si="43"/>
        <v>42255.851063829788</v>
      </c>
      <c r="T949" s="11">
        <f t="shared" si="44"/>
        <v>42263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42"/>
        <v>62.957446808510639</v>
      </c>
      <c r="G950" t="s">
        <v>74</v>
      </c>
      <c r="H950">
        <v>160</v>
      </c>
      <c r="I950" s="5">
        <f>E950/H950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1">
        <f t="shared" si="43"/>
        <v>42334.531914893618</v>
      </c>
      <c r="T950" s="11">
        <f t="shared" si="44"/>
        <v>42344.744680851065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42"/>
        <v>161.35593220338984</v>
      </c>
      <c r="G951" t="s">
        <v>20</v>
      </c>
      <c r="H951">
        <v>203</v>
      </c>
      <c r="I951" s="5">
        <f>E951/H951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1">
        <f t="shared" si="43"/>
        <v>42464.191489361707</v>
      </c>
      <c r="T951" s="11">
        <f t="shared" si="44"/>
        <v>42483.595744680846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42"/>
        <v>5</v>
      </c>
      <c r="G952" t="s">
        <v>14</v>
      </c>
      <c r="H952">
        <v>1</v>
      </c>
      <c r="I952" s="5">
        <f>E952/H952</f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1">
        <f t="shared" si="43"/>
        <v>43954.234042553187</v>
      </c>
      <c r="T952" s="11">
        <f t="shared" si="44"/>
        <v>43959.340425531918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42"/>
        <v>1096.9379310344827</v>
      </c>
      <c r="G953" t="s">
        <v>20</v>
      </c>
      <c r="H953">
        <v>1559</v>
      </c>
      <c r="I953" s="5">
        <f>E953/H953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1">
        <f t="shared" si="43"/>
        <v>43095.382978723399</v>
      </c>
      <c r="T953" s="11">
        <f t="shared" si="44"/>
        <v>43096.404255319154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42"/>
        <v>70.094158075601371</v>
      </c>
      <c r="G954" t="s">
        <v>74</v>
      </c>
      <c r="H954">
        <v>2266</v>
      </c>
      <c r="I954" s="5">
        <f>E954/H954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1">
        <f t="shared" si="43"/>
        <v>42953.382978723399</v>
      </c>
      <c r="T954" s="11">
        <f t="shared" si="44"/>
        <v>42967.680851063829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42"/>
        <v>60</v>
      </c>
      <c r="G955" t="s">
        <v>14</v>
      </c>
      <c r="H955">
        <v>21</v>
      </c>
      <c r="I955" s="5">
        <f>E955/H955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1">
        <f t="shared" si="43"/>
        <v>42715.468085106382</v>
      </c>
      <c r="T955" s="11">
        <f t="shared" si="44"/>
        <v>42752.234042553187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42"/>
        <v>367.0985915492958</v>
      </c>
      <c r="G956" t="s">
        <v>20</v>
      </c>
      <c r="H956">
        <v>1548</v>
      </c>
      <c r="I956" s="5">
        <f>E956/H956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1">
        <f t="shared" si="43"/>
        <v>41506.234042553187</v>
      </c>
      <c r="T956" s="11">
        <f t="shared" si="44"/>
        <v>41530.744680851065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42"/>
        <v>1109</v>
      </c>
      <c r="G957" t="s">
        <v>20</v>
      </c>
      <c r="H957">
        <v>80</v>
      </c>
      <c r="I957" s="5">
        <f>E957/H957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1">
        <f t="shared" si="43"/>
        <v>41571.638297872341</v>
      </c>
      <c r="T957" s="11">
        <f t="shared" si="44"/>
        <v>41573.680851063829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42"/>
        <v>19.028784648187631</v>
      </c>
      <c r="G958" t="s">
        <v>14</v>
      </c>
      <c r="H958">
        <v>830</v>
      </c>
      <c r="I958" s="5">
        <f>E958/H958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1">
        <f t="shared" si="43"/>
        <v>42717.51063829787</v>
      </c>
      <c r="T958" s="11">
        <f t="shared" si="44"/>
        <v>42721.595744680846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42"/>
        <v>126.87755102040816</v>
      </c>
      <c r="G959" t="s">
        <v>20</v>
      </c>
      <c r="H959">
        <v>131</v>
      </c>
      <c r="I959" s="5">
        <f>E959/H959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1">
        <f t="shared" si="43"/>
        <v>41282.617021276594</v>
      </c>
      <c r="T959" s="11">
        <f t="shared" si="44"/>
        <v>41285.680851063829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42"/>
        <v>734.63636363636363</v>
      </c>
      <c r="G960" t="s">
        <v>20</v>
      </c>
      <c r="H960">
        <v>112</v>
      </c>
      <c r="I960" s="5">
        <f>E960/H960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1">
        <f t="shared" si="43"/>
        <v>40664.702127659577</v>
      </c>
      <c r="T960" s="11">
        <f t="shared" si="44"/>
        <v>40687.170212765959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42"/>
        <v>4.5731034482758623</v>
      </c>
      <c r="G961" t="s">
        <v>14</v>
      </c>
      <c r="H961">
        <v>130</v>
      </c>
      <c r="I961" s="5">
        <f>E961/H961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1">
        <f t="shared" si="43"/>
        <v>40671.851063829788</v>
      </c>
      <c r="T961" s="11">
        <f t="shared" si="44"/>
        <v>40700.446808510635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42"/>
        <v>85.054545454545448</v>
      </c>
      <c r="G962" t="s">
        <v>14</v>
      </c>
      <c r="H962">
        <v>55</v>
      </c>
      <c r="I962" s="5">
        <f>E962/H962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1">
        <f t="shared" si="43"/>
        <v>42766.531914893618</v>
      </c>
      <c r="T962" s="11">
        <f t="shared" si="44"/>
        <v>42804.276595744683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45">(E963/D963)*100</f>
        <v>119.29824561403508</v>
      </c>
      <c r="G963" t="s">
        <v>20</v>
      </c>
      <c r="H963">
        <v>155</v>
      </c>
      <c r="I963" s="5">
        <f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1">
        <f t="shared" ref="S963:S1001" si="46">L963/84600+DATE(1970,1,1)</f>
        <v>40910.872340425529</v>
      </c>
      <c r="T963" s="11">
        <f t="shared" ref="T963:T1001" si="47">M963/84600+DATE(1970,1,1)</f>
        <v>40914.957446808512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45"/>
        <v>296.02777777777777</v>
      </c>
      <c r="G964" t="s">
        <v>20</v>
      </c>
      <c r="H964">
        <v>266</v>
      </c>
      <c r="I964" s="5">
        <f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1">
        <f t="shared" si="46"/>
        <v>41933.170212765959</v>
      </c>
      <c r="T964" s="11">
        <f t="shared" si="47"/>
        <v>41954.617021276601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45"/>
        <v>84.694915254237287</v>
      </c>
      <c r="G965" t="s">
        <v>14</v>
      </c>
      <c r="H965">
        <v>114</v>
      </c>
      <c r="I965" s="5">
        <f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1">
        <f t="shared" si="46"/>
        <v>40927.212765957447</v>
      </c>
      <c r="T965" s="11">
        <f t="shared" si="47"/>
        <v>40933.340425531918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45"/>
        <v>355.7837837837838</v>
      </c>
      <c r="G966" t="s">
        <v>20</v>
      </c>
      <c r="H966">
        <v>155</v>
      </c>
      <c r="I966" s="5">
        <f>E966/H966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1">
        <f t="shared" si="46"/>
        <v>42487.680851063829</v>
      </c>
      <c r="T966" s="11">
        <f t="shared" si="47"/>
        <v>42492.787234042553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45"/>
        <v>386.40909090909093</v>
      </c>
      <c r="G967" t="s">
        <v>20</v>
      </c>
      <c r="H967">
        <v>207</v>
      </c>
      <c r="I967" s="5">
        <f>E967/H967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1">
        <f t="shared" si="46"/>
        <v>40514.617021276594</v>
      </c>
      <c r="T967" s="11">
        <f t="shared" si="47"/>
        <v>40555.468085106382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45"/>
        <v>792.23529411764707</v>
      </c>
      <c r="G968" t="s">
        <v>20</v>
      </c>
      <c r="H968">
        <v>245</v>
      </c>
      <c r="I968" s="5">
        <f>E968/H968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1">
        <f t="shared" si="46"/>
        <v>43269.97872340426</v>
      </c>
      <c r="T968" s="11">
        <f t="shared" si="47"/>
        <v>43272.02127659574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45"/>
        <v>137.03393665158373</v>
      </c>
      <c r="G969" t="s">
        <v>20</v>
      </c>
      <c r="H969">
        <v>1573</v>
      </c>
      <c r="I969" s="5">
        <f>E969/H969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1">
        <f t="shared" si="46"/>
        <v>41333.638297872341</v>
      </c>
      <c r="T969" s="11">
        <f t="shared" si="47"/>
        <v>41371.425531914894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45"/>
        <v>338.20833333333337</v>
      </c>
      <c r="G970" t="s">
        <v>20</v>
      </c>
      <c r="H970">
        <v>114</v>
      </c>
      <c r="I970" s="5">
        <f>E970/H970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1">
        <f t="shared" si="46"/>
        <v>40862.872340425529</v>
      </c>
      <c r="T970" s="11">
        <f t="shared" si="47"/>
        <v>40878.191489361699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45"/>
        <v>108.22784810126582</v>
      </c>
      <c r="G971" t="s">
        <v>20</v>
      </c>
      <c r="H971">
        <v>93</v>
      </c>
      <c r="I971" s="5">
        <f>E971/H971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1">
        <f t="shared" si="46"/>
        <v>44209.595744680846</v>
      </c>
      <c r="T971" s="11">
        <f t="shared" si="47"/>
        <v>44216.744680851065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45"/>
        <v>60.757639620653315</v>
      </c>
      <c r="G972" t="s">
        <v>14</v>
      </c>
      <c r="H972">
        <v>594</v>
      </c>
      <c r="I972" s="5">
        <f>E972/H972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1">
        <f t="shared" si="46"/>
        <v>40993.553191489365</v>
      </c>
      <c r="T972" s="11">
        <f t="shared" si="47"/>
        <v>40994.574468085106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45"/>
        <v>27.725490196078432</v>
      </c>
      <c r="G973" t="s">
        <v>14</v>
      </c>
      <c r="H973">
        <v>24</v>
      </c>
      <c r="I973" s="5">
        <f>E973/H973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1">
        <f t="shared" si="46"/>
        <v>41895.340425531918</v>
      </c>
      <c r="T973" s="11">
        <f t="shared" si="47"/>
        <v>41901.468085106382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45"/>
        <v>228.3934426229508</v>
      </c>
      <c r="G974" t="s">
        <v>20</v>
      </c>
      <c r="H974">
        <v>1681</v>
      </c>
      <c r="I974" s="5">
        <f>E974/H974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1">
        <f t="shared" si="46"/>
        <v>42137.382978723399</v>
      </c>
      <c r="T974" s="11">
        <f t="shared" si="47"/>
        <v>42146.574468085106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45"/>
        <v>21.615194054500414</v>
      </c>
      <c r="G975" t="s">
        <v>14</v>
      </c>
      <c r="H975">
        <v>252</v>
      </c>
      <c r="I975" s="5">
        <f>E975/H975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1">
        <f t="shared" si="46"/>
        <v>40840.404255319147</v>
      </c>
      <c r="T975" s="11">
        <f t="shared" si="47"/>
        <v>40842.446808510635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45"/>
        <v>373.875</v>
      </c>
      <c r="G976" t="s">
        <v>20</v>
      </c>
      <c r="H976">
        <v>32</v>
      </c>
      <c r="I976" s="5">
        <f>E976/H976</f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1">
        <f t="shared" si="46"/>
        <v>41749.297872340423</v>
      </c>
      <c r="T976" s="11">
        <f t="shared" si="47"/>
        <v>41750.319148936171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45"/>
        <v>154.92592592592592</v>
      </c>
      <c r="G977" t="s">
        <v>20</v>
      </c>
      <c r="H977">
        <v>135</v>
      </c>
      <c r="I977" s="5">
        <f>E977/H977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1">
        <f t="shared" si="46"/>
        <v>42694.02127659574</v>
      </c>
      <c r="T977" s="11">
        <f t="shared" si="47"/>
        <v>42733.851063829788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45"/>
        <v>322.14999999999998</v>
      </c>
      <c r="G978" t="s">
        <v>20</v>
      </c>
      <c r="H978">
        <v>140</v>
      </c>
      <c r="I978" s="5">
        <f>E978/H978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1">
        <f t="shared" si="46"/>
        <v>40890.446808510635</v>
      </c>
      <c r="T978" s="11">
        <f t="shared" si="47"/>
        <v>40896.574468085106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45"/>
        <v>73.957142857142856</v>
      </c>
      <c r="G979" t="s">
        <v>14</v>
      </c>
      <c r="H979">
        <v>67</v>
      </c>
      <c r="I979" s="5">
        <f>E979/H979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1">
        <f t="shared" si="46"/>
        <v>43512.063829787236</v>
      </c>
      <c r="T979" s="11">
        <f t="shared" si="47"/>
        <v>43544.744680851065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45"/>
        <v>864.1</v>
      </c>
      <c r="G980" t="s">
        <v>20</v>
      </c>
      <c r="H980">
        <v>92</v>
      </c>
      <c r="I980" s="5">
        <f>E980/H980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1">
        <f t="shared" si="46"/>
        <v>43050.446808510635</v>
      </c>
      <c r="T980" s="11">
        <f t="shared" si="47"/>
        <v>43072.914893617024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45"/>
        <v>143.26245847176079</v>
      </c>
      <c r="G981" t="s">
        <v>20</v>
      </c>
      <c r="H981">
        <v>1015</v>
      </c>
      <c r="I981" s="5">
        <f>E981/H981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1">
        <f t="shared" si="46"/>
        <v>42429.468085106382</v>
      </c>
      <c r="T981" s="11">
        <f t="shared" si="47"/>
        <v>42435.595744680846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45"/>
        <v>40.281762295081968</v>
      </c>
      <c r="G982" t="s">
        <v>14</v>
      </c>
      <c r="H982">
        <v>742</v>
      </c>
      <c r="I982" s="5">
        <f>E982/H982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1">
        <f t="shared" si="46"/>
        <v>42663.340425531918</v>
      </c>
      <c r="T982" s="11">
        <f t="shared" si="47"/>
        <v>42668.48936170213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45"/>
        <v>178.22388059701493</v>
      </c>
      <c r="G983" t="s">
        <v>20</v>
      </c>
      <c r="H983">
        <v>323</v>
      </c>
      <c r="I983" s="5">
        <f>E983/H983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1">
        <f t="shared" si="46"/>
        <v>43467.127659574471</v>
      </c>
      <c r="T983" s="11">
        <f t="shared" si="47"/>
        <v>43500.829787234041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45"/>
        <v>84.930555555555557</v>
      </c>
      <c r="G984" t="s">
        <v>14</v>
      </c>
      <c r="H984">
        <v>75</v>
      </c>
      <c r="I984" s="5">
        <f>E984/H984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1">
        <f t="shared" si="46"/>
        <v>41066.063829787236</v>
      </c>
      <c r="T984" s="11">
        <f t="shared" si="47"/>
        <v>41068.106382978724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45"/>
        <v>145.93648334624322</v>
      </c>
      <c r="G985" t="s">
        <v>20</v>
      </c>
      <c r="H985">
        <v>2326</v>
      </c>
      <c r="I985" s="5">
        <f>E985/H985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1">
        <f t="shared" si="46"/>
        <v>44066.574468085106</v>
      </c>
      <c r="T985" s="11">
        <f t="shared" si="47"/>
        <v>44081.893617021276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45"/>
        <v>152.46153846153848</v>
      </c>
      <c r="G986" t="s">
        <v>20</v>
      </c>
      <c r="H986">
        <v>381</v>
      </c>
      <c r="I986" s="5">
        <f>E986/H986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1">
        <f t="shared" si="46"/>
        <v>44102.319148936171</v>
      </c>
      <c r="T986" s="11">
        <f t="shared" si="47"/>
        <v>44128.872340425529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45"/>
        <v>67.129542790152414</v>
      </c>
      <c r="G987" t="s">
        <v>14</v>
      </c>
      <c r="H987">
        <v>4405</v>
      </c>
      <c r="I987" s="5">
        <f>E987/H987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1">
        <f t="shared" si="46"/>
        <v>41955.638297872341</v>
      </c>
      <c r="T987" s="11">
        <f t="shared" si="47"/>
        <v>41982.191489361707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45"/>
        <v>40.307692307692307</v>
      </c>
      <c r="G988" t="s">
        <v>14</v>
      </c>
      <c r="H988">
        <v>92</v>
      </c>
      <c r="I988" s="5">
        <f>E988/H988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1">
        <f t="shared" si="46"/>
        <v>40958.829787234041</v>
      </c>
      <c r="T988" s="11">
        <f t="shared" si="47"/>
        <v>40973.127659574471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45"/>
        <v>216.79032258064518</v>
      </c>
      <c r="G989" t="s">
        <v>20</v>
      </c>
      <c r="H989">
        <v>480</v>
      </c>
      <c r="I989" s="5">
        <f>E989/H989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1">
        <f t="shared" si="46"/>
        <v>43219.936170212764</v>
      </c>
      <c r="T989" s="11">
        <f t="shared" si="47"/>
        <v>43234.234042553187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45"/>
        <v>52.117021276595743</v>
      </c>
      <c r="G990" t="s">
        <v>14</v>
      </c>
      <c r="H990">
        <v>64</v>
      </c>
      <c r="I990" s="5">
        <f>E990/H990</f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1">
        <f t="shared" si="46"/>
        <v>43050.446808510635</v>
      </c>
      <c r="T990" s="11">
        <f t="shared" si="47"/>
        <v>43071.893617021276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45"/>
        <v>499.58333333333337</v>
      </c>
      <c r="G991" t="s">
        <v>20</v>
      </c>
      <c r="H991">
        <v>226</v>
      </c>
      <c r="I991" s="5">
        <f>E991/H991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1">
        <f t="shared" si="46"/>
        <v>43954.234042553187</v>
      </c>
      <c r="T991" s="11">
        <f t="shared" si="47"/>
        <v>43959.340425531918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45"/>
        <v>87.679487179487182</v>
      </c>
      <c r="G992" t="s">
        <v>14</v>
      </c>
      <c r="H992">
        <v>64</v>
      </c>
      <c r="I992" s="5">
        <f>E992/H992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1">
        <f t="shared" si="46"/>
        <v>42791.042553191488</v>
      </c>
      <c r="T992" s="11">
        <f t="shared" si="47"/>
        <v>42813.468085106382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45"/>
        <v>113.17346938775511</v>
      </c>
      <c r="G993" t="s">
        <v>20</v>
      </c>
      <c r="H993">
        <v>241</v>
      </c>
      <c r="I993" s="5">
        <f>E993/H993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1">
        <f t="shared" si="46"/>
        <v>42254.829787234041</v>
      </c>
      <c r="T993" s="11">
        <f t="shared" si="47"/>
        <v>42258.914893617024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45"/>
        <v>426.54838709677421</v>
      </c>
      <c r="G994" t="s">
        <v>20</v>
      </c>
      <c r="H994">
        <v>132</v>
      </c>
      <c r="I994" s="5">
        <f>E994/H994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1">
        <f t="shared" si="46"/>
        <v>43602.914893617024</v>
      </c>
      <c r="T994" s="11">
        <f t="shared" si="47"/>
        <v>43617.212765957447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45"/>
        <v>77.632653061224488</v>
      </c>
      <c r="G995" t="s">
        <v>74</v>
      </c>
      <c r="H995">
        <v>75</v>
      </c>
      <c r="I995" s="5">
        <f>E995/H995</f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1">
        <f t="shared" si="46"/>
        <v>42719.553191489365</v>
      </c>
      <c r="T995" s="11">
        <f t="shared" si="47"/>
        <v>42736.914893617024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45"/>
        <v>52.496810772501767</v>
      </c>
      <c r="G996" t="s">
        <v>14</v>
      </c>
      <c r="H996">
        <v>842</v>
      </c>
      <c r="I996" s="5">
        <f>E996/H996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1">
        <f t="shared" si="46"/>
        <v>42277.297872340423</v>
      </c>
      <c r="T996" s="11">
        <f t="shared" si="47"/>
        <v>42283.425531914894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45"/>
        <v>157.46762589928059</v>
      </c>
      <c r="G997" t="s">
        <v>20</v>
      </c>
      <c r="H997">
        <v>2043</v>
      </c>
      <c r="I997" s="5">
        <f>E997/H997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1">
        <f t="shared" si="46"/>
        <v>43787.765957446813</v>
      </c>
      <c r="T997" s="11">
        <f t="shared" si="47"/>
        <v>43817.425531914894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45"/>
        <v>72.939393939393938</v>
      </c>
      <c r="G998" t="s">
        <v>14</v>
      </c>
      <c r="H998">
        <v>112</v>
      </c>
      <c r="I998" s="5">
        <f>E998/H998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1">
        <f t="shared" si="46"/>
        <v>41610.446808510635</v>
      </c>
      <c r="T998" s="11">
        <f t="shared" si="47"/>
        <v>41641.085106382976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45"/>
        <v>60.565789473684205</v>
      </c>
      <c r="G999" t="s">
        <v>74</v>
      </c>
      <c r="H999">
        <v>139</v>
      </c>
      <c r="I999" s="5">
        <f>E999/H999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1">
        <f t="shared" si="46"/>
        <v>42001.595744680846</v>
      </c>
      <c r="T999" s="11">
        <f t="shared" si="47"/>
        <v>42006.702127659577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45"/>
        <v>56.791291291291287</v>
      </c>
      <c r="G1000" t="s">
        <v>14</v>
      </c>
      <c r="H1000">
        <v>374</v>
      </c>
      <c r="I1000" s="5">
        <f>E1000/H1000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1">
        <f t="shared" si="46"/>
        <v>40531.97872340426</v>
      </c>
      <c r="T1000" s="11">
        <f t="shared" si="47"/>
        <v>40546.276595744683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45"/>
        <v>56.542754275427541</v>
      </c>
      <c r="G1001" t="s">
        <v>74</v>
      </c>
      <c r="H1001">
        <v>1122</v>
      </c>
      <c r="I1001" s="5">
        <f>E1001/H1001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1">
        <f t="shared" si="46"/>
        <v>42911.51063829787</v>
      </c>
      <c r="T1001" s="11">
        <f t="shared" si="47"/>
        <v>42918.659574468082</v>
      </c>
    </row>
  </sheetData>
  <conditionalFormatting sqref="G1:G1048576">
    <cfRule type="containsText" dxfId="15" priority="2" operator="containsText" text="canceled">
      <formula>NOT(ISERROR(SEARCH("canceled",G1)))</formula>
    </cfRule>
    <cfRule type="containsText" dxfId="14" priority="3" operator="containsText" text="live">
      <formula>NOT(ISERROR(SEARCH("live",G1)))</formula>
    </cfRule>
    <cfRule type="containsText" dxfId="13" priority="4" operator="containsText" text="successful">
      <formula>NOT(ISERROR(SEARCH("successful",G1)))</formula>
    </cfRule>
    <cfRule type="containsText" dxfId="12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C131-5DEA-4D7D-B4DD-B574EC678AC7}">
  <dimension ref="A1:F24"/>
  <sheetViews>
    <sheetView workbookViewId="0">
      <selection activeCell="F26" sqref="F2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2069</v>
      </c>
    </row>
    <row r="3" spans="1:6" x14ac:dyDescent="0.25">
      <c r="A3" s="8" t="s">
        <v>2070</v>
      </c>
      <c r="B3" s="8" t="s">
        <v>2066</v>
      </c>
    </row>
    <row r="4" spans="1:6" x14ac:dyDescent="0.25">
      <c r="A4" s="8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9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9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9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9" t="s">
        <v>2064</v>
      </c>
      <c r="B8" s="10"/>
      <c r="C8" s="10"/>
      <c r="D8" s="10"/>
      <c r="E8" s="10">
        <v>4</v>
      </c>
      <c r="F8" s="10">
        <v>4</v>
      </c>
    </row>
    <row r="9" spans="1:6" x14ac:dyDescent="0.25">
      <c r="A9" s="9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9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9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9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9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9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  <row r="16" spans="1:6" x14ac:dyDescent="0.25">
      <c r="E16" s="4"/>
    </row>
    <row r="17" spans="5:5" x14ac:dyDescent="0.25">
      <c r="E17" s="4"/>
    </row>
    <row r="18" spans="5:5" x14ac:dyDescent="0.25">
      <c r="E18" s="4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30D0A-AB62-43C5-B3A7-22C1EAFCC5C1}">
  <dimension ref="A1:F30"/>
  <sheetViews>
    <sheetView workbookViewId="0">
      <selection activeCell="I21" sqref="I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2069</v>
      </c>
    </row>
    <row r="2" spans="1:6" x14ac:dyDescent="0.25">
      <c r="A2" s="8" t="s">
        <v>2031</v>
      </c>
      <c r="B2" t="s">
        <v>2069</v>
      </c>
    </row>
    <row r="4" spans="1:6" x14ac:dyDescent="0.25">
      <c r="A4" s="8" t="s">
        <v>2070</v>
      </c>
      <c r="B4" s="8" t="s">
        <v>2066</v>
      </c>
    </row>
    <row r="5" spans="1:6" x14ac:dyDescent="0.25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9" t="s">
        <v>2065</v>
      </c>
      <c r="B7" s="10"/>
      <c r="C7" s="10"/>
      <c r="D7" s="10"/>
      <c r="E7" s="10">
        <v>4</v>
      </c>
      <c r="F7" s="10">
        <v>4</v>
      </c>
    </row>
    <row r="8" spans="1:6" x14ac:dyDescent="0.25">
      <c r="A8" s="9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9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9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9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9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9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9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9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9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9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9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9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9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9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9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9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9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9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9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9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9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9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9B7D-0FAA-425E-896A-CC4AC19BA0C5}">
  <dimension ref="A1:F32"/>
  <sheetViews>
    <sheetView workbookViewId="0">
      <selection activeCell="E26" sqref="E2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2031</v>
      </c>
      <c r="B1" t="s">
        <v>2069</v>
      </c>
    </row>
    <row r="2" spans="1:6" x14ac:dyDescent="0.25">
      <c r="A2" s="8" t="s">
        <v>2085</v>
      </c>
      <c r="B2" t="s">
        <v>2069</v>
      </c>
    </row>
    <row r="4" spans="1:6" x14ac:dyDescent="0.25">
      <c r="A4" s="8" t="s">
        <v>2070</v>
      </c>
      <c r="B4" s="8" t="s">
        <v>2066</v>
      </c>
    </row>
    <row r="5" spans="1:6" x14ac:dyDescent="0.25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2074</v>
      </c>
      <c r="B6" s="10">
        <v>7</v>
      </c>
      <c r="C6" s="10">
        <v>36</v>
      </c>
      <c r="D6" s="10">
        <v>1</v>
      </c>
      <c r="E6" s="10">
        <v>48</v>
      </c>
      <c r="F6" s="10">
        <v>92</v>
      </c>
    </row>
    <row r="7" spans="1:6" x14ac:dyDescent="0.25">
      <c r="A7" s="9" t="s">
        <v>2075</v>
      </c>
      <c r="B7" s="10">
        <v>4</v>
      </c>
      <c r="C7" s="10">
        <v>37</v>
      </c>
      <c r="D7" s="10"/>
      <c r="E7" s="10">
        <v>52</v>
      </c>
      <c r="F7" s="10">
        <v>93</v>
      </c>
    </row>
    <row r="8" spans="1:6" x14ac:dyDescent="0.25">
      <c r="A8" s="9" t="s">
        <v>2076</v>
      </c>
      <c r="B8" s="10">
        <v>3</v>
      </c>
      <c r="C8" s="10">
        <v>32</v>
      </c>
      <c r="D8" s="10">
        <v>1</v>
      </c>
      <c r="E8" s="10">
        <v>40</v>
      </c>
      <c r="F8" s="10">
        <v>76</v>
      </c>
    </row>
    <row r="9" spans="1:6" x14ac:dyDescent="0.25">
      <c r="A9" s="9" t="s">
        <v>2077</v>
      </c>
      <c r="B9" s="10">
        <v>3</v>
      </c>
      <c r="C9" s="10">
        <v>18</v>
      </c>
      <c r="D9" s="10">
        <v>1</v>
      </c>
      <c r="E9" s="10">
        <v>50</v>
      </c>
      <c r="F9" s="10">
        <v>72</v>
      </c>
    </row>
    <row r="10" spans="1:6" x14ac:dyDescent="0.25">
      <c r="A10" s="9" t="s">
        <v>2078</v>
      </c>
      <c r="B10" s="10">
        <v>2</v>
      </c>
      <c r="C10" s="10">
        <v>41</v>
      </c>
      <c r="D10" s="10">
        <v>2</v>
      </c>
      <c r="E10" s="10">
        <v>57</v>
      </c>
      <c r="F10" s="10">
        <v>102</v>
      </c>
    </row>
    <row r="11" spans="1:6" x14ac:dyDescent="0.25">
      <c r="A11" s="9" t="s">
        <v>2079</v>
      </c>
      <c r="B11" s="10">
        <v>4</v>
      </c>
      <c r="C11" s="10">
        <v>26</v>
      </c>
      <c r="D11" s="10">
        <v>1</v>
      </c>
      <c r="E11" s="10">
        <v>48</v>
      </c>
      <c r="F11" s="10">
        <v>79</v>
      </c>
    </row>
    <row r="12" spans="1:6" x14ac:dyDescent="0.25">
      <c r="A12" s="9" t="s">
        <v>2080</v>
      </c>
      <c r="B12" s="10">
        <v>5</v>
      </c>
      <c r="C12" s="10">
        <v>28</v>
      </c>
      <c r="D12" s="10"/>
      <c r="E12" s="10">
        <v>45</v>
      </c>
      <c r="F12" s="10">
        <v>78</v>
      </c>
    </row>
    <row r="13" spans="1:6" x14ac:dyDescent="0.25">
      <c r="A13" s="9" t="s">
        <v>2081</v>
      </c>
      <c r="B13" s="10">
        <v>9</v>
      </c>
      <c r="C13" s="10">
        <v>30</v>
      </c>
      <c r="D13" s="10">
        <v>1</v>
      </c>
      <c r="E13" s="10">
        <v>52</v>
      </c>
      <c r="F13" s="10">
        <v>92</v>
      </c>
    </row>
    <row r="14" spans="1:6" x14ac:dyDescent="0.25">
      <c r="A14" s="9" t="s">
        <v>2082</v>
      </c>
      <c r="B14" s="10">
        <v>6</v>
      </c>
      <c r="C14" s="10">
        <v>25</v>
      </c>
      <c r="D14" s="10">
        <v>1</v>
      </c>
      <c r="E14" s="10">
        <v>47</v>
      </c>
      <c r="F14" s="10">
        <v>79</v>
      </c>
    </row>
    <row r="15" spans="1:6" x14ac:dyDescent="0.25">
      <c r="A15" s="9" t="s">
        <v>2083</v>
      </c>
      <c r="B15" s="10">
        <v>2</v>
      </c>
      <c r="C15" s="10">
        <v>28</v>
      </c>
      <c r="D15" s="10">
        <v>3</v>
      </c>
      <c r="E15" s="10">
        <v>30</v>
      </c>
      <c r="F15" s="10">
        <v>63</v>
      </c>
    </row>
    <row r="16" spans="1:6" x14ac:dyDescent="0.25">
      <c r="A16" s="9" t="s">
        <v>2072</v>
      </c>
      <c r="B16" s="10">
        <v>7</v>
      </c>
      <c r="C16" s="10">
        <v>29</v>
      </c>
      <c r="D16" s="10">
        <v>1</v>
      </c>
      <c r="E16" s="10">
        <v>46</v>
      </c>
      <c r="F16" s="10">
        <v>83</v>
      </c>
    </row>
    <row r="17" spans="1:6" x14ac:dyDescent="0.25">
      <c r="A17" s="9" t="s">
        <v>2073</v>
      </c>
      <c r="B17" s="10">
        <v>5</v>
      </c>
      <c r="C17" s="10">
        <v>34</v>
      </c>
      <c r="D17" s="10">
        <v>2</v>
      </c>
      <c r="E17" s="10">
        <v>50</v>
      </c>
      <c r="F17" s="10">
        <v>91</v>
      </c>
    </row>
    <row r="18" spans="1:6" x14ac:dyDescent="0.25">
      <c r="A18" s="9" t="s">
        <v>2067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  <row r="21" spans="1:6" x14ac:dyDescent="0.25">
      <c r="D21" s="4"/>
    </row>
    <row r="22" spans="1:6" x14ac:dyDescent="0.25">
      <c r="D22" s="4"/>
    </row>
    <row r="23" spans="1:6" x14ac:dyDescent="0.25">
      <c r="D23" s="4"/>
    </row>
    <row r="24" spans="1:6" x14ac:dyDescent="0.25">
      <c r="D24" s="4"/>
    </row>
    <row r="25" spans="1:6" x14ac:dyDescent="0.25">
      <c r="D25" s="4"/>
    </row>
    <row r="26" spans="1:6" x14ac:dyDescent="0.25">
      <c r="D26" s="4"/>
    </row>
    <row r="27" spans="1:6" x14ac:dyDescent="0.25">
      <c r="D27" s="4"/>
    </row>
    <row r="28" spans="1:6" x14ac:dyDescent="0.25">
      <c r="D28" s="4"/>
    </row>
    <row r="29" spans="1:6" x14ac:dyDescent="0.25">
      <c r="D29" s="4"/>
    </row>
    <row r="30" spans="1:6" x14ac:dyDescent="0.25">
      <c r="D30" s="4"/>
    </row>
    <row r="31" spans="1:6" x14ac:dyDescent="0.25">
      <c r="D31" s="4"/>
    </row>
    <row r="32" spans="1:6" x14ac:dyDescent="0.25">
      <c r="D32" s="4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1EA1-F89A-4928-8B41-59D0D70801B1}">
  <dimension ref="A1:J14"/>
  <sheetViews>
    <sheetView tabSelected="1" workbookViewId="0">
      <selection activeCell="A22" sqref="A22"/>
    </sheetView>
  </sheetViews>
  <sheetFormatPr defaultRowHeight="15.75" x14ac:dyDescent="0.25"/>
  <cols>
    <col min="1" max="1" width="26.375" bestFit="1" customWidth="1"/>
    <col min="2" max="3" width="7.875" hidden="1" customWidth="1"/>
    <col min="4" max="4" width="16.375" bestFit="1" customWidth="1"/>
    <col min="5" max="5" width="12.625" bestFit="1" customWidth="1"/>
    <col min="6" max="6" width="15.375" bestFit="1" customWidth="1"/>
    <col min="7" max="7" width="12" bestFit="1" customWidth="1"/>
    <col min="8" max="8" width="19.25" bestFit="1" customWidth="1"/>
    <col min="9" max="9" width="15.5" bestFit="1" customWidth="1"/>
    <col min="10" max="10" width="18.25" bestFit="1" customWidth="1"/>
  </cols>
  <sheetData>
    <row r="1" spans="1:10" x14ac:dyDescent="0.25">
      <c r="A1" t="s">
        <v>2086</v>
      </c>
      <c r="D1" t="s">
        <v>2088</v>
      </c>
      <c r="E1" t="s">
        <v>2087</v>
      </c>
      <c r="F1" t="s">
        <v>2089</v>
      </c>
      <c r="G1" t="s">
        <v>2090</v>
      </c>
      <c r="H1" t="s">
        <v>2091</v>
      </c>
      <c r="I1" t="s">
        <v>2092</v>
      </c>
      <c r="J1" t="s">
        <v>2093</v>
      </c>
    </row>
    <row r="2" spans="1:10" hidden="1" x14ac:dyDescent="0.25">
      <c r="D2" t="s">
        <v>20</v>
      </c>
      <c r="E2" t="s">
        <v>14</v>
      </c>
      <c r="F2" t="s">
        <v>74</v>
      </c>
    </row>
    <row r="3" spans="1:10" x14ac:dyDescent="0.25">
      <c r="A3" t="s">
        <v>2094</v>
      </c>
      <c r="B3" t="s">
        <v>2106</v>
      </c>
      <c r="D3">
        <f>COUNTIFS(goal1,B3,outocme1,$D$2)</f>
        <v>30</v>
      </c>
      <c r="E3">
        <f>COUNTIFS(goal1,B3,outocme1,$E$2)</f>
        <v>20</v>
      </c>
      <c r="F3">
        <f>COUNTIFS(goal1,B3,outocme1,$F$2)</f>
        <v>1</v>
      </c>
      <c r="G3">
        <f>SUM(D3:F3)</f>
        <v>51</v>
      </c>
      <c r="H3" s="4">
        <f>D3/G3</f>
        <v>0.58823529411764708</v>
      </c>
      <c r="I3" s="4">
        <f>E3/G3</f>
        <v>0.39215686274509803</v>
      </c>
      <c r="J3" s="4">
        <f>F3/G3</f>
        <v>1.9607843137254902E-2</v>
      </c>
    </row>
    <row r="4" spans="1:10" x14ac:dyDescent="0.25">
      <c r="A4" t="s">
        <v>2095</v>
      </c>
      <c r="B4" t="s">
        <v>2107</v>
      </c>
      <c r="C4" t="s">
        <v>2117</v>
      </c>
      <c r="D4">
        <f>COUNTIFS(goal1,B4,goal1,C4,outocme1,$D$2)</f>
        <v>191</v>
      </c>
      <c r="E4">
        <f>COUNTIFS(goal1,B4,goal1,C4,outocme1,$E$2)</f>
        <v>38</v>
      </c>
      <c r="F4">
        <f>COUNTIFS(goal1,B4,goal1,C4,outocme1,$F$2)</f>
        <v>2</v>
      </c>
      <c r="G4">
        <f t="shared" ref="G4:G14" si="0">SUM(D4:F4)</f>
        <v>231</v>
      </c>
      <c r="H4" s="4">
        <f t="shared" ref="H4:H14" si="1">D4/G4</f>
        <v>0.82683982683982682</v>
      </c>
      <c r="I4" s="4">
        <f t="shared" ref="I4:I14" si="2">E4/G4</f>
        <v>0.16450216450216451</v>
      </c>
      <c r="J4" s="4">
        <f t="shared" ref="J4:J14" si="3">F4/G4</f>
        <v>8.658008658008658E-3</v>
      </c>
    </row>
    <row r="5" spans="1:10" x14ac:dyDescent="0.25">
      <c r="A5" t="s">
        <v>2096</v>
      </c>
      <c r="B5" t="s">
        <v>2108</v>
      </c>
      <c r="C5" t="s">
        <v>2118</v>
      </c>
      <c r="D5">
        <f>COUNTIFS(goal1,B5,goal1,C5,outocme1,$D$2)</f>
        <v>164</v>
      </c>
      <c r="E5">
        <f>COUNTIFS(goal1,B5,goal1,C5,outocme1,$E$2)</f>
        <v>126</v>
      </c>
      <c r="F5">
        <f>COUNTIFS(goal1,B5,goal1,C5,outocme1,$F$2)</f>
        <v>25</v>
      </c>
      <c r="G5">
        <f t="shared" si="0"/>
        <v>315</v>
      </c>
      <c r="H5" s="4">
        <f t="shared" si="1"/>
        <v>0.52063492063492067</v>
      </c>
      <c r="I5" s="4">
        <f t="shared" si="2"/>
        <v>0.4</v>
      </c>
      <c r="J5" s="4">
        <f t="shared" si="3"/>
        <v>7.9365079365079361E-2</v>
      </c>
    </row>
    <row r="6" spans="1:10" x14ac:dyDescent="0.25">
      <c r="A6" t="s">
        <v>2097</v>
      </c>
      <c r="B6" t="s">
        <v>2109</v>
      </c>
      <c r="C6" t="s">
        <v>2119</v>
      </c>
      <c r="D6">
        <f>COUNTIFS(goal1,B6,goal1,C6,outocme1,$D$2)</f>
        <v>4</v>
      </c>
      <c r="E6">
        <f>COUNTIFS(goal1,B6,goal1,C6,outocme1,$E$2)</f>
        <v>5</v>
      </c>
      <c r="F6">
        <f>COUNTIFS(goal1,B6,goal1,C6,outocme1,$F$2)</f>
        <v>0</v>
      </c>
      <c r="G6">
        <f t="shared" si="0"/>
        <v>9</v>
      </c>
      <c r="H6" s="4">
        <f t="shared" si="1"/>
        <v>0.44444444444444442</v>
      </c>
      <c r="I6" s="4">
        <f t="shared" si="2"/>
        <v>0.55555555555555558</v>
      </c>
      <c r="J6" s="4">
        <f t="shared" si="3"/>
        <v>0</v>
      </c>
    </row>
    <row r="7" spans="1:10" x14ac:dyDescent="0.25">
      <c r="A7" t="s">
        <v>2098</v>
      </c>
      <c r="B7" t="s">
        <v>2110</v>
      </c>
      <c r="C7" t="s">
        <v>2120</v>
      </c>
      <c r="D7">
        <f>COUNTIFS(goal1,B7,goal1,C7,outocme1,$D$2)</f>
        <v>10</v>
      </c>
      <c r="E7">
        <f>COUNTIFS(goal1,B7,goal1,C7,outocme1,$E$2)</f>
        <v>0</v>
      </c>
      <c r="F7">
        <f>COUNTIFS(goal1,B7,goal1,C7,outocme1,$F$2)</f>
        <v>0</v>
      </c>
      <c r="G7">
        <f t="shared" si="0"/>
        <v>10</v>
      </c>
      <c r="H7" s="4">
        <f t="shared" si="1"/>
        <v>1</v>
      </c>
      <c r="I7" s="4">
        <f t="shared" si="2"/>
        <v>0</v>
      </c>
      <c r="J7" s="4">
        <f t="shared" si="3"/>
        <v>0</v>
      </c>
    </row>
    <row r="8" spans="1:10" x14ac:dyDescent="0.25">
      <c r="A8" t="s">
        <v>2099</v>
      </c>
      <c r="B8" t="s">
        <v>2111</v>
      </c>
      <c r="C8" t="s">
        <v>2121</v>
      </c>
      <c r="D8">
        <f>COUNTIFS(goal1,B8,goal1,C8,outocme1,$D$2)</f>
        <v>7</v>
      </c>
      <c r="E8">
        <f>COUNTIFS(goal1,B8,goal1,C8,outocme1,$E$2)</f>
        <v>0</v>
      </c>
      <c r="F8">
        <f>COUNTIFS(goal1,B8,goal1,C8,outocme1,$F$2)</f>
        <v>0</v>
      </c>
      <c r="G8">
        <f t="shared" si="0"/>
        <v>7</v>
      </c>
      <c r="H8" s="4">
        <f t="shared" si="1"/>
        <v>1</v>
      </c>
      <c r="I8" s="4">
        <f t="shared" si="2"/>
        <v>0</v>
      </c>
      <c r="J8" s="4">
        <f t="shared" si="3"/>
        <v>0</v>
      </c>
    </row>
    <row r="9" spans="1:10" x14ac:dyDescent="0.25">
      <c r="A9" t="s">
        <v>2100</v>
      </c>
      <c r="B9" t="s">
        <v>2112</v>
      </c>
      <c r="C9" t="s">
        <v>2122</v>
      </c>
      <c r="D9">
        <f>COUNTIFS(goal1,B9,goal1,C9,outocme1,$D$2)</f>
        <v>11</v>
      </c>
      <c r="E9">
        <f>COUNTIFS(goal1,B9,goal1,C9,outocme1,$E$2)</f>
        <v>3</v>
      </c>
      <c r="F9">
        <f>COUNTIFS(goal1,B9,goal1,C9,outocme1,$F$2)</f>
        <v>0</v>
      </c>
      <c r="G9">
        <f t="shared" si="0"/>
        <v>14</v>
      </c>
      <c r="H9" s="4">
        <f t="shared" si="1"/>
        <v>0.7857142857142857</v>
      </c>
      <c r="I9" s="4">
        <f t="shared" si="2"/>
        <v>0.21428571428571427</v>
      </c>
      <c r="J9" s="4">
        <f t="shared" si="3"/>
        <v>0</v>
      </c>
    </row>
    <row r="10" spans="1:10" x14ac:dyDescent="0.25">
      <c r="A10" t="s">
        <v>2101</v>
      </c>
      <c r="B10" t="s">
        <v>2113</v>
      </c>
      <c r="C10" t="s">
        <v>2123</v>
      </c>
      <c r="D10">
        <f>COUNTIFS(goal1,B10,goal1,C10,outocme1,$D$2)</f>
        <v>7</v>
      </c>
      <c r="E10">
        <f>COUNTIFS(goal1,B10,goal1,C10,outocme1,$E$2)</f>
        <v>0</v>
      </c>
      <c r="F10">
        <f>COUNTIFS(goal1,B10,goal1,C10,outocme1,$F$2)</f>
        <v>0</v>
      </c>
      <c r="G10">
        <f t="shared" si="0"/>
        <v>7</v>
      </c>
      <c r="H10" s="4">
        <f t="shared" si="1"/>
        <v>1</v>
      </c>
      <c r="I10" s="4">
        <f t="shared" si="2"/>
        <v>0</v>
      </c>
      <c r="J10" s="4">
        <f t="shared" si="3"/>
        <v>0</v>
      </c>
    </row>
    <row r="11" spans="1:10" x14ac:dyDescent="0.25">
      <c r="A11" t="s">
        <v>2102</v>
      </c>
      <c r="B11" t="s">
        <v>2114</v>
      </c>
      <c r="C11" t="s">
        <v>2124</v>
      </c>
      <c r="D11">
        <f>COUNTIFS(goal1,B11,goal1,C11,outocme1,$D$2)</f>
        <v>8</v>
      </c>
      <c r="E11">
        <f>COUNTIFS(goal1,B11,goal1,C11,outocme1,$E$2)</f>
        <v>3</v>
      </c>
      <c r="F11">
        <f>COUNTIFS(goal1,B11,goal1,C11,outocme1,$F$2)</f>
        <v>1</v>
      </c>
      <c r="G11">
        <f t="shared" si="0"/>
        <v>12</v>
      </c>
      <c r="H11" s="4">
        <f t="shared" si="1"/>
        <v>0.66666666666666663</v>
      </c>
      <c r="I11" s="4">
        <f t="shared" si="2"/>
        <v>0.25</v>
      </c>
      <c r="J11" s="4">
        <f t="shared" si="3"/>
        <v>8.3333333333333329E-2</v>
      </c>
    </row>
    <row r="12" spans="1:10" x14ac:dyDescent="0.25">
      <c r="A12" t="s">
        <v>2103</v>
      </c>
      <c r="B12" t="s">
        <v>2115</v>
      </c>
      <c r="C12" t="s">
        <v>2125</v>
      </c>
      <c r="D12">
        <f>COUNTIFS(goal1,B12,goal1,C12,outocme1,$D$2)</f>
        <v>11</v>
      </c>
      <c r="E12">
        <f>COUNTIFS(goal1,B12,goal1,C12,outocme1,$E$2)</f>
        <v>3</v>
      </c>
      <c r="F12">
        <f>COUNTIFS(goal1,B12,goal1,C12,outocme1,$F$2)</f>
        <v>0</v>
      </c>
      <c r="G12">
        <f t="shared" si="0"/>
        <v>14</v>
      </c>
      <c r="H12" s="4">
        <f t="shared" si="1"/>
        <v>0.7857142857142857</v>
      </c>
      <c r="I12" s="4">
        <f t="shared" si="2"/>
        <v>0.21428571428571427</v>
      </c>
      <c r="J12" s="4">
        <f t="shared" si="3"/>
        <v>0</v>
      </c>
    </row>
    <row r="13" spans="1:10" x14ac:dyDescent="0.25">
      <c r="A13" t="s">
        <v>2104</v>
      </c>
      <c r="B13" t="s">
        <v>2116</v>
      </c>
      <c r="C13" t="s">
        <v>2126</v>
      </c>
      <c r="D13">
        <f>COUNTIFS(goal1,B13,goal1,C13,outocme1,$D$2)</f>
        <v>8</v>
      </c>
      <c r="E13">
        <f>COUNTIFS(goal1,B13,goal1,C13,outocme1,$E$2)</f>
        <v>3</v>
      </c>
      <c r="F13">
        <f>COUNTIFS(goal1,B13,goal1,C13,outocme1,$F$2)</f>
        <v>0</v>
      </c>
      <c r="G13">
        <f t="shared" si="0"/>
        <v>11</v>
      </c>
      <c r="H13" s="4">
        <f t="shared" si="1"/>
        <v>0.72727272727272729</v>
      </c>
      <c r="I13" s="4">
        <f t="shared" si="2"/>
        <v>0.27272727272727271</v>
      </c>
      <c r="J13" s="4">
        <f t="shared" si="3"/>
        <v>0</v>
      </c>
    </row>
    <row r="14" spans="1:10" x14ac:dyDescent="0.25">
      <c r="A14" t="s">
        <v>2105</v>
      </c>
      <c r="C14" t="s">
        <v>2127</v>
      </c>
      <c r="D14">
        <f>COUNTIFS(goal1,C14,outocme1,$D$2)</f>
        <v>114</v>
      </c>
      <c r="E14">
        <f>COUNTIFS(goal1,C14,outocme1,$E$2)</f>
        <v>163</v>
      </c>
      <c r="F14">
        <f>COUNTIFS(goal1,C14,goal1,C14,outocme1,$F$2)</f>
        <v>28</v>
      </c>
      <c r="G14">
        <f t="shared" si="0"/>
        <v>305</v>
      </c>
      <c r="H14" s="4">
        <f t="shared" si="1"/>
        <v>0.3737704918032787</v>
      </c>
      <c r="I14" s="4">
        <f t="shared" si="2"/>
        <v>0.53442622950819674</v>
      </c>
      <c r="J14" s="4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5E536-17E0-43E4-86B4-9ADB81647111}">
  <dimension ref="A1:K566"/>
  <sheetViews>
    <sheetView workbookViewId="0">
      <selection activeCell="E28" sqref="E28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13.5" customWidth="1"/>
    <col min="4" max="4" width="16.125" bestFit="1" customWidth="1"/>
    <col min="5" max="6" width="15.5" customWidth="1"/>
    <col min="8" max="8" width="13.5" bestFit="1" customWidth="1"/>
    <col min="10" max="10" width="16.125" bestFit="1" customWidth="1"/>
    <col min="11" max="11" width="11.75" customWidth="1"/>
  </cols>
  <sheetData>
    <row r="1" spans="1:11" x14ac:dyDescent="0.25">
      <c r="A1" s="1" t="s">
        <v>4</v>
      </c>
      <c r="B1" s="1" t="s">
        <v>5</v>
      </c>
      <c r="C1" s="1"/>
      <c r="G1" s="1" t="s">
        <v>4</v>
      </c>
      <c r="H1" s="1" t="s">
        <v>5</v>
      </c>
    </row>
    <row r="2" spans="1:11" x14ac:dyDescent="0.25">
      <c r="A2" t="s">
        <v>20</v>
      </c>
      <c r="B2">
        <v>158</v>
      </c>
      <c r="G2" t="s">
        <v>14</v>
      </c>
      <c r="H2">
        <v>0</v>
      </c>
    </row>
    <row r="3" spans="1:11" x14ac:dyDescent="0.25">
      <c r="A3" t="s">
        <v>20</v>
      </c>
      <c r="B3">
        <v>1425</v>
      </c>
      <c r="D3" t="s">
        <v>2128</v>
      </c>
      <c r="E3">
        <f>AVERAGE(B:B)</f>
        <v>851.14690265486729</v>
      </c>
      <c r="G3" t="s">
        <v>14</v>
      </c>
      <c r="H3">
        <v>24</v>
      </c>
      <c r="J3" t="s">
        <v>2128</v>
      </c>
      <c r="K3">
        <f>AVERAGE(H:H)</f>
        <v>585.61538461538464</v>
      </c>
    </row>
    <row r="4" spans="1:11" x14ac:dyDescent="0.25">
      <c r="A4" t="s">
        <v>20</v>
      </c>
      <c r="B4">
        <v>174</v>
      </c>
      <c r="D4" t="s">
        <v>2129</v>
      </c>
      <c r="E4">
        <f>MEDIAN(B:B)</f>
        <v>201</v>
      </c>
      <c r="G4" t="s">
        <v>14</v>
      </c>
      <c r="H4">
        <v>53</v>
      </c>
      <c r="J4" t="s">
        <v>2129</v>
      </c>
      <c r="K4">
        <f>MEDIAN(H:H)</f>
        <v>114.5</v>
      </c>
    </row>
    <row r="5" spans="1:11" x14ac:dyDescent="0.25">
      <c r="A5" t="s">
        <v>20</v>
      </c>
      <c r="B5">
        <v>227</v>
      </c>
      <c r="D5" t="s">
        <v>2130</v>
      </c>
      <c r="E5">
        <f>MIN(B:B)</f>
        <v>16</v>
      </c>
      <c r="G5" t="s">
        <v>14</v>
      </c>
      <c r="H5">
        <v>18</v>
      </c>
      <c r="J5" t="s">
        <v>2130</v>
      </c>
      <c r="K5">
        <f>MIN(H:H)</f>
        <v>0</v>
      </c>
    </row>
    <row r="6" spans="1:11" x14ac:dyDescent="0.25">
      <c r="A6" t="s">
        <v>20</v>
      </c>
      <c r="B6">
        <v>220</v>
      </c>
      <c r="D6" t="s">
        <v>2131</v>
      </c>
      <c r="E6">
        <f>MAX(B:B)</f>
        <v>7295</v>
      </c>
      <c r="G6" t="s">
        <v>14</v>
      </c>
      <c r="H6">
        <v>44</v>
      </c>
      <c r="J6" t="s">
        <v>2131</v>
      </c>
      <c r="K6">
        <f>MAX(H:H)</f>
        <v>6080</v>
      </c>
    </row>
    <row r="7" spans="1:11" x14ac:dyDescent="0.25">
      <c r="A7" t="s">
        <v>20</v>
      </c>
      <c r="B7">
        <v>98</v>
      </c>
      <c r="D7" t="s">
        <v>2132</v>
      </c>
      <c r="E7">
        <f>_xlfn.VAR.P(B:B)</f>
        <v>1603373.7324019109</v>
      </c>
      <c r="G7" t="s">
        <v>14</v>
      </c>
      <c r="H7">
        <v>27</v>
      </c>
      <c r="J7" t="s">
        <v>2132</v>
      </c>
      <c r="K7">
        <f>_xlfn.VAR.P(H:H)</f>
        <v>921574.68174133555</v>
      </c>
    </row>
    <row r="8" spans="1:11" x14ac:dyDescent="0.25">
      <c r="A8" t="s">
        <v>20</v>
      </c>
      <c r="B8">
        <v>100</v>
      </c>
      <c r="D8" t="s">
        <v>2133</v>
      </c>
      <c r="E8">
        <f>_xlfn.STDEV.P(B:B)</f>
        <v>1266.2439466397898</v>
      </c>
      <c r="G8" t="s">
        <v>14</v>
      </c>
      <c r="H8">
        <v>55</v>
      </c>
      <c r="J8" t="s">
        <v>2133</v>
      </c>
      <c r="K8">
        <f>_xlfn.STDEV.P(H:H)</f>
        <v>959.98681331637863</v>
      </c>
    </row>
    <row r="9" spans="1:11" x14ac:dyDescent="0.25">
      <c r="A9" t="s">
        <v>20</v>
      </c>
      <c r="B9">
        <v>1249</v>
      </c>
      <c r="G9" t="s">
        <v>14</v>
      </c>
      <c r="H9">
        <v>200</v>
      </c>
    </row>
    <row r="10" spans="1:11" x14ac:dyDescent="0.25">
      <c r="A10" t="s">
        <v>20</v>
      </c>
      <c r="B10">
        <v>1396</v>
      </c>
      <c r="G10" t="s">
        <v>14</v>
      </c>
      <c r="H10">
        <v>452</v>
      </c>
    </row>
    <row r="11" spans="1:11" x14ac:dyDescent="0.25">
      <c r="A11" t="s">
        <v>20</v>
      </c>
      <c r="B11">
        <v>890</v>
      </c>
      <c r="D11" s="12" t="s">
        <v>2134</v>
      </c>
      <c r="G11" t="s">
        <v>14</v>
      </c>
      <c r="H11">
        <v>674</v>
      </c>
    </row>
    <row r="12" spans="1:11" x14ac:dyDescent="0.25">
      <c r="A12" t="s">
        <v>20</v>
      </c>
      <c r="B12">
        <v>142</v>
      </c>
      <c r="D12" s="12"/>
      <c r="G12" t="s">
        <v>14</v>
      </c>
      <c r="H12">
        <v>558</v>
      </c>
    </row>
    <row r="13" spans="1:11" x14ac:dyDescent="0.25">
      <c r="A13" t="s">
        <v>20</v>
      </c>
      <c r="B13">
        <v>2673</v>
      </c>
      <c r="D13" s="12"/>
      <c r="G13" t="s">
        <v>14</v>
      </c>
      <c r="H13">
        <v>15</v>
      </c>
    </row>
    <row r="14" spans="1:11" x14ac:dyDescent="0.25">
      <c r="A14" t="s">
        <v>20</v>
      </c>
      <c r="B14">
        <v>163</v>
      </c>
      <c r="D14" s="12"/>
      <c r="G14" t="s">
        <v>14</v>
      </c>
      <c r="H14">
        <v>2307</v>
      </c>
    </row>
    <row r="15" spans="1:11" x14ac:dyDescent="0.25">
      <c r="A15" t="s">
        <v>20</v>
      </c>
      <c r="B15">
        <v>2220</v>
      </c>
      <c r="D15" s="12"/>
      <c r="G15" t="s">
        <v>14</v>
      </c>
      <c r="H15">
        <v>88</v>
      </c>
    </row>
    <row r="16" spans="1:11" x14ac:dyDescent="0.25">
      <c r="A16" t="s">
        <v>20</v>
      </c>
      <c r="B16">
        <v>1606</v>
      </c>
      <c r="D16" s="12"/>
      <c r="G16" t="s">
        <v>14</v>
      </c>
      <c r="H16">
        <v>48</v>
      </c>
    </row>
    <row r="17" spans="1:8" x14ac:dyDescent="0.25">
      <c r="A17" t="s">
        <v>20</v>
      </c>
      <c r="B17">
        <v>129</v>
      </c>
      <c r="D17" s="12"/>
      <c r="G17" t="s">
        <v>14</v>
      </c>
      <c r="H17">
        <v>1</v>
      </c>
    </row>
    <row r="18" spans="1:8" x14ac:dyDescent="0.25">
      <c r="A18" t="s">
        <v>20</v>
      </c>
      <c r="B18">
        <v>226</v>
      </c>
      <c r="G18" t="s">
        <v>14</v>
      </c>
      <c r="H18">
        <v>1467</v>
      </c>
    </row>
    <row r="19" spans="1:8" x14ac:dyDescent="0.25">
      <c r="A19" t="s">
        <v>20</v>
      </c>
      <c r="B19">
        <v>5419</v>
      </c>
      <c r="G19" t="s">
        <v>14</v>
      </c>
      <c r="H19">
        <v>75</v>
      </c>
    </row>
    <row r="20" spans="1:8" ht="15.75" customHeight="1" x14ac:dyDescent="0.25">
      <c r="A20" t="s">
        <v>20</v>
      </c>
      <c r="B20">
        <v>165</v>
      </c>
      <c r="D20" s="13" t="s">
        <v>2135</v>
      </c>
      <c r="G20" t="s">
        <v>14</v>
      </c>
      <c r="H20">
        <v>120</v>
      </c>
    </row>
    <row r="21" spans="1:8" x14ac:dyDescent="0.25">
      <c r="A21" t="s">
        <v>20</v>
      </c>
      <c r="B21">
        <v>1965</v>
      </c>
      <c r="D21" s="13"/>
      <c r="G21" t="s">
        <v>14</v>
      </c>
      <c r="H21">
        <v>2253</v>
      </c>
    </row>
    <row r="22" spans="1:8" x14ac:dyDescent="0.25">
      <c r="A22" t="s">
        <v>20</v>
      </c>
      <c r="B22">
        <v>16</v>
      </c>
      <c r="D22" s="13"/>
      <c r="G22" t="s">
        <v>14</v>
      </c>
      <c r="H22">
        <v>5</v>
      </c>
    </row>
    <row r="23" spans="1:8" x14ac:dyDescent="0.25">
      <c r="A23" t="s">
        <v>20</v>
      </c>
      <c r="B23">
        <v>107</v>
      </c>
      <c r="D23" s="13"/>
      <c r="G23" t="s">
        <v>14</v>
      </c>
      <c r="H23">
        <v>38</v>
      </c>
    </row>
    <row r="24" spans="1:8" x14ac:dyDescent="0.25">
      <c r="A24" t="s">
        <v>20</v>
      </c>
      <c r="B24">
        <v>134</v>
      </c>
      <c r="D24" s="13"/>
      <c r="G24" t="s">
        <v>14</v>
      </c>
      <c r="H24">
        <v>12</v>
      </c>
    </row>
    <row r="25" spans="1:8" x14ac:dyDescent="0.25">
      <c r="A25" t="s">
        <v>20</v>
      </c>
      <c r="B25">
        <v>198</v>
      </c>
      <c r="D25" s="13"/>
      <c r="G25" t="s">
        <v>14</v>
      </c>
      <c r="H25">
        <v>1684</v>
      </c>
    </row>
    <row r="26" spans="1:8" x14ac:dyDescent="0.25">
      <c r="A26" t="s">
        <v>20</v>
      </c>
      <c r="B26">
        <v>111</v>
      </c>
      <c r="D26" s="13"/>
      <c r="G26" t="s">
        <v>14</v>
      </c>
      <c r="H26">
        <v>56</v>
      </c>
    </row>
    <row r="27" spans="1:8" x14ac:dyDescent="0.25">
      <c r="A27" t="s">
        <v>20</v>
      </c>
      <c r="B27">
        <v>222</v>
      </c>
      <c r="D27" s="13"/>
      <c r="G27" t="s">
        <v>14</v>
      </c>
      <c r="H27">
        <v>838</v>
      </c>
    </row>
    <row r="28" spans="1:8" x14ac:dyDescent="0.25">
      <c r="A28" t="s">
        <v>20</v>
      </c>
      <c r="B28">
        <v>6212</v>
      </c>
      <c r="D28" s="13"/>
      <c r="G28" t="s">
        <v>14</v>
      </c>
      <c r="H28">
        <v>1000</v>
      </c>
    </row>
    <row r="29" spans="1:8" x14ac:dyDescent="0.25">
      <c r="A29" t="s">
        <v>20</v>
      </c>
      <c r="B29">
        <v>98</v>
      </c>
      <c r="D29" s="13"/>
      <c r="G29" t="s">
        <v>14</v>
      </c>
      <c r="H29">
        <v>1482</v>
      </c>
    </row>
    <row r="30" spans="1:8" x14ac:dyDescent="0.25">
      <c r="A30" t="s">
        <v>20</v>
      </c>
      <c r="B30">
        <v>92</v>
      </c>
      <c r="D30" s="13"/>
      <c r="G30" t="s">
        <v>14</v>
      </c>
      <c r="H30">
        <v>106</v>
      </c>
    </row>
    <row r="31" spans="1:8" x14ac:dyDescent="0.25">
      <c r="A31" t="s">
        <v>20</v>
      </c>
      <c r="B31">
        <v>149</v>
      </c>
      <c r="D31" s="13"/>
      <c r="G31" t="s">
        <v>14</v>
      </c>
      <c r="H31">
        <v>679</v>
      </c>
    </row>
    <row r="32" spans="1:8" x14ac:dyDescent="0.25">
      <c r="A32" t="s">
        <v>20</v>
      </c>
      <c r="B32">
        <v>2431</v>
      </c>
      <c r="G32" t="s">
        <v>14</v>
      </c>
      <c r="H32">
        <v>1220</v>
      </c>
    </row>
    <row r="33" spans="1:8" x14ac:dyDescent="0.25">
      <c r="A33" t="s">
        <v>20</v>
      </c>
      <c r="B33">
        <v>303</v>
      </c>
      <c r="G33" t="s">
        <v>14</v>
      </c>
      <c r="H33">
        <v>1</v>
      </c>
    </row>
    <row r="34" spans="1:8" x14ac:dyDescent="0.25">
      <c r="A34" t="s">
        <v>20</v>
      </c>
      <c r="B34">
        <v>209</v>
      </c>
      <c r="G34" t="s">
        <v>14</v>
      </c>
      <c r="H34">
        <v>37</v>
      </c>
    </row>
    <row r="35" spans="1:8" x14ac:dyDescent="0.25">
      <c r="A35" t="s">
        <v>20</v>
      </c>
      <c r="B35">
        <v>131</v>
      </c>
      <c r="G35" t="s">
        <v>14</v>
      </c>
      <c r="H35">
        <v>60</v>
      </c>
    </row>
    <row r="36" spans="1:8" x14ac:dyDescent="0.25">
      <c r="A36" t="s">
        <v>20</v>
      </c>
      <c r="B36">
        <v>164</v>
      </c>
      <c r="G36" t="s">
        <v>14</v>
      </c>
      <c r="H36">
        <v>296</v>
      </c>
    </row>
    <row r="37" spans="1:8" x14ac:dyDescent="0.25">
      <c r="A37" t="s">
        <v>20</v>
      </c>
      <c r="B37">
        <v>201</v>
      </c>
      <c r="G37" t="s">
        <v>14</v>
      </c>
      <c r="H37">
        <v>3304</v>
      </c>
    </row>
    <row r="38" spans="1:8" x14ac:dyDescent="0.25">
      <c r="A38" t="s">
        <v>20</v>
      </c>
      <c r="B38">
        <v>211</v>
      </c>
      <c r="G38" t="s">
        <v>14</v>
      </c>
      <c r="H38">
        <v>73</v>
      </c>
    </row>
    <row r="39" spans="1:8" x14ac:dyDescent="0.25">
      <c r="A39" t="s">
        <v>20</v>
      </c>
      <c r="B39">
        <v>128</v>
      </c>
      <c r="G39" t="s">
        <v>14</v>
      </c>
      <c r="H39">
        <v>3387</v>
      </c>
    </row>
    <row r="40" spans="1:8" x14ac:dyDescent="0.25">
      <c r="A40" t="s">
        <v>20</v>
      </c>
      <c r="B40">
        <v>1600</v>
      </c>
      <c r="G40" t="s">
        <v>14</v>
      </c>
      <c r="H40">
        <v>662</v>
      </c>
    </row>
    <row r="41" spans="1:8" x14ac:dyDescent="0.25">
      <c r="A41" t="s">
        <v>20</v>
      </c>
      <c r="B41">
        <v>249</v>
      </c>
      <c r="G41" t="s">
        <v>14</v>
      </c>
      <c r="H41">
        <v>774</v>
      </c>
    </row>
    <row r="42" spans="1:8" x14ac:dyDescent="0.25">
      <c r="A42" t="s">
        <v>20</v>
      </c>
      <c r="B42">
        <v>236</v>
      </c>
      <c r="G42" t="s">
        <v>14</v>
      </c>
      <c r="H42">
        <v>672</v>
      </c>
    </row>
    <row r="43" spans="1:8" x14ac:dyDescent="0.25">
      <c r="A43" t="s">
        <v>20</v>
      </c>
      <c r="B43">
        <v>4065</v>
      </c>
      <c r="G43" t="s">
        <v>14</v>
      </c>
      <c r="H43">
        <v>940</v>
      </c>
    </row>
    <row r="44" spans="1:8" x14ac:dyDescent="0.25">
      <c r="A44" t="s">
        <v>20</v>
      </c>
      <c r="B44">
        <v>246</v>
      </c>
      <c r="G44" t="s">
        <v>14</v>
      </c>
      <c r="H44">
        <v>117</v>
      </c>
    </row>
    <row r="45" spans="1:8" x14ac:dyDescent="0.25">
      <c r="A45" t="s">
        <v>20</v>
      </c>
      <c r="B45">
        <v>2475</v>
      </c>
      <c r="G45" t="s">
        <v>14</v>
      </c>
      <c r="H45">
        <v>115</v>
      </c>
    </row>
    <row r="46" spans="1:8" x14ac:dyDescent="0.25">
      <c r="A46" t="s">
        <v>20</v>
      </c>
      <c r="B46">
        <v>76</v>
      </c>
      <c r="G46" t="s">
        <v>14</v>
      </c>
      <c r="H46">
        <v>326</v>
      </c>
    </row>
    <row r="47" spans="1:8" x14ac:dyDescent="0.25">
      <c r="A47" t="s">
        <v>20</v>
      </c>
      <c r="B47">
        <v>54</v>
      </c>
      <c r="G47" t="s">
        <v>14</v>
      </c>
      <c r="H47">
        <v>1</v>
      </c>
    </row>
    <row r="48" spans="1:8" x14ac:dyDescent="0.25">
      <c r="A48" t="s">
        <v>20</v>
      </c>
      <c r="B48">
        <v>88</v>
      </c>
      <c r="G48" t="s">
        <v>14</v>
      </c>
      <c r="H48">
        <v>1467</v>
      </c>
    </row>
    <row r="49" spans="1:8" x14ac:dyDescent="0.25">
      <c r="A49" t="s">
        <v>20</v>
      </c>
      <c r="B49">
        <v>85</v>
      </c>
      <c r="G49" t="s">
        <v>14</v>
      </c>
      <c r="H49">
        <v>5681</v>
      </c>
    </row>
    <row r="50" spans="1:8" x14ac:dyDescent="0.25">
      <c r="A50" t="s">
        <v>20</v>
      </c>
      <c r="B50">
        <v>170</v>
      </c>
      <c r="G50" t="s">
        <v>14</v>
      </c>
      <c r="H50">
        <v>1059</v>
      </c>
    </row>
    <row r="51" spans="1:8" x14ac:dyDescent="0.25">
      <c r="A51" t="s">
        <v>20</v>
      </c>
      <c r="B51">
        <v>330</v>
      </c>
      <c r="G51" t="s">
        <v>14</v>
      </c>
      <c r="H51">
        <v>1194</v>
      </c>
    </row>
    <row r="52" spans="1:8" x14ac:dyDescent="0.25">
      <c r="A52" t="s">
        <v>20</v>
      </c>
      <c r="B52">
        <v>127</v>
      </c>
      <c r="G52" t="s">
        <v>14</v>
      </c>
      <c r="H52">
        <v>30</v>
      </c>
    </row>
    <row r="53" spans="1:8" x14ac:dyDescent="0.25">
      <c r="A53" t="s">
        <v>20</v>
      </c>
      <c r="B53">
        <v>411</v>
      </c>
      <c r="G53" t="s">
        <v>14</v>
      </c>
      <c r="H53">
        <v>75</v>
      </c>
    </row>
    <row r="54" spans="1:8" x14ac:dyDescent="0.25">
      <c r="A54" t="s">
        <v>20</v>
      </c>
      <c r="B54">
        <v>180</v>
      </c>
      <c r="G54" t="s">
        <v>14</v>
      </c>
      <c r="H54">
        <v>955</v>
      </c>
    </row>
    <row r="55" spans="1:8" x14ac:dyDescent="0.25">
      <c r="A55" t="s">
        <v>20</v>
      </c>
      <c r="B55">
        <v>374</v>
      </c>
      <c r="G55" t="s">
        <v>14</v>
      </c>
      <c r="H55">
        <v>67</v>
      </c>
    </row>
    <row r="56" spans="1:8" x14ac:dyDescent="0.25">
      <c r="A56" t="s">
        <v>20</v>
      </c>
      <c r="B56">
        <v>71</v>
      </c>
      <c r="G56" t="s">
        <v>14</v>
      </c>
      <c r="H56">
        <v>5</v>
      </c>
    </row>
    <row r="57" spans="1:8" x14ac:dyDescent="0.25">
      <c r="A57" t="s">
        <v>20</v>
      </c>
      <c r="B57">
        <v>203</v>
      </c>
      <c r="G57" t="s">
        <v>14</v>
      </c>
      <c r="H57">
        <v>26</v>
      </c>
    </row>
    <row r="58" spans="1:8" x14ac:dyDescent="0.25">
      <c r="A58" t="s">
        <v>20</v>
      </c>
      <c r="B58">
        <v>113</v>
      </c>
      <c r="G58" t="s">
        <v>14</v>
      </c>
      <c r="H58">
        <v>1130</v>
      </c>
    </row>
    <row r="59" spans="1:8" x14ac:dyDescent="0.25">
      <c r="A59" t="s">
        <v>20</v>
      </c>
      <c r="B59">
        <v>96</v>
      </c>
      <c r="G59" t="s">
        <v>14</v>
      </c>
      <c r="H59">
        <v>782</v>
      </c>
    </row>
    <row r="60" spans="1:8" x14ac:dyDescent="0.25">
      <c r="A60" t="s">
        <v>20</v>
      </c>
      <c r="B60">
        <v>498</v>
      </c>
      <c r="G60" t="s">
        <v>14</v>
      </c>
      <c r="H60">
        <v>210</v>
      </c>
    </row>
    <row r="61" spans="1:8" x14ac:dyDescent="0.25">
      <c r="A61" t="s">
        <v>20</v>
      </c>
      <c r="B61">
        <v>180</v>
      </c>
      <c r="G61" t="s">
        <v>14</v>
      </c>
      <c r="H61">
        <v>136</v>
      </c>
    </row>
    <row r="62" spans="1:8" x14ac:dyDescent="0.25">
      <c r="A62" t="s">
        <v>20</v>
      </c>
      <c r="B62">
        <v>27</v>
      </c>
      <c r="G62" t="s">
        <v>14</v>
      </c>
      <c r="H62">
        <v>86</v>
      </c>
    </row>
    <row r="63" spans="1:8" x14ac:dyDescent="0.25">
      <c r="A63" t="s">
        <v>20</v>
      </c>
      <c r="B63">
        <v>2331</v>
      </c>
      <c r="G63" t="s">
        <v>14</v>
      </c>
      <c r="H63">
        <v>19</v>
      </c>
    </row>
    <row r="64" spans="1:8" x14ac:dyDescent="0.25">
      <c r="A64" t="s">
        <v>20</v>
      </c>
      <c r="B64">
        <v>113</v>
      </c>
      <c r="G64" t="s">
        <v>14</v>
      </c>
      <c r="H64">
        <v>886</v>
      </c>
    </row>
    <row r="65" spans="1:8" x14ac:dyDescent="0.25">
      <c r="A65" t="s">
        <v>20</v>
      </c>
      <c r="B65">
        <v>164</v>
      </c>
      <c r="G65" t="s">
        <v>14</v>
      </c>
      <c r="H65">
        <v>35</v>
      </c>
    </row>
    <row r="66" spans="1:8" x14ac:dyDescent="0.25">
      <c r="A66" t="s">
        <v>20</v>
      </c>
      <c r="B66">
        <v>164</v>
      </c>
      <c r="G66" t="s">
        <v>14</v>
      </c>
      <c r="H66">
        <v>24</v>
      </c>
    </row>
    <row r="67" spans="1:8" x14ac:dyDescent="0.25">
      <c r="A67" t="s">
        <v>20</v>
      </c>
      <c r="B67">
        <v>336</v>
      </c>
      <c r="G67" t="s">
        <v>14</v>
      </c>
      <c r="H67">
        <v>86</v>
      </c>
    </row>
    <row r="68" spans="1:8" x14ac:dyDescent="0.25">
      <c r="A68" t="s">
        <v>20</v>
      </c>
      <c r="B68">
        <v>1917</v>
      </c>
      <c r="G68" t="s">
        <v>14</v>
      </c>
      <c r="H68">
        <v>243</v>
      </c>
    </row>
    <row r="69" spans="1:8" x14ac:dyDescent="0.25">
      <c r="A69" t="s">
        <v>20</v>
      </c>
      <c r="B69">
        <v>95</v>
      </c>
      <c r="G69" t="s">
        <v>14</v>
      </c>
      <c r="H69">
        <v>65</v>
      </c>
    </row>
    <row r="70" spans="1:8" x14ac:dyDescent="0.25">
      <c r="A70" t="s">
        <v>20</v>
      </c>
      <c r="B70">
        <v>147</v>
      </c>
      <c r="G70" t="s">
        <v>14</v>
      </c>
      <c r="H70">
        <v>100</v>
      </c>
    </row>
    <row r="71" spans="1:8" x14ac:dyDescent="0.25">
      <c r="A71" t="s">
        <v>20</v>
      </c>
      <c r="B71">
        <v>86</v>
      </c>
      <c r="G71" t="s">
        <v>14</v>
      </c>
      <c r="H71">
        <v>168</v>
      </c>
    </row>
    <row r="72" spans="1:8" x14ac:dyDescent="0.25">
      <c r="A72" t="s">
        <v>20</v>
      </c>
      <c r="B72">
        <v>83</v>
      </c>
      <c r="G72" t="s">
        <v>14</v>
      </c>
      <c r="H72">
        <v>13</v>
      </c>
    </row>
    <row r="73" spans="1:8" x14ac:dyDescent="0.25">
      <c r="A73" t="s">
        <v>20</v>
      </c>
      <c r="B73">
        <v>676</v>
      </c>
      <c r="G73" t="s">
        <v>14</v>
      </c>
      <c r="H73">
        <v>1</v>
      </c>
    </row>
    <row r="74" spans="1:8" x14ac:dyDescent="0.25">
      <c r="A74" t="s">
        <v>20</v>
      </c>
      <c r="B74">
        <v>361</v>
      </c>
      <c r="G74" t="s">
        <v>14</v>
      </c>
      <c r="H74">
        <v>40</v>
      </c>
    </row>
    <row r="75" spans="1:8" x14ac:dyDescent="0.25">
      <c r="A75" t="s">
        <v>20</v>
      </c>
      <c r="B75">
        <v>131</v>
      </c>
      <c r="G75" t="s">
        <v>14</v>
      </c>
      <c r="H75">
        <v>226</v>
      </c>
    </row>
    <row r="76" spans="1:8" x14ac:dyDescent="0.25">
      <c r="A76" t="s">
        <v>20</v>
      </c>
      <c r="B76">
        <v>126</v>
      </c>
      <c r="G76" t="s">
        <v>14</v>
      </c>
      <c r="H76">
        <v>1625</v>
      </c>
    </row>
    <row r="77" spans="1:8" x14ac:dyDescent="0.25">
      <c r="A77" t="s">
        <v>20</v>
      </c>
      <c r="B77">
        <v>275</v>
      </c>
      <c r="G77" t="s">
        <v>14</v>
      </c>
      <c r="H77">
        <v>143</v>
      </c>
    </row>
    <row r="78" spans="1:8" x14ac:dyDescent="0.25">
      <c r="A78" t="s">
        <v>20</v>
      </c>
      <c r="B78">
        <v>67</v>
      </c>
      <c r="G78" t="s">
        <v>14</v>
      </c>
      <c r="H78">
        <v>934</v>
      </c>
    </row>
    <row r="79" spans="1:8" x14ac:dyDescent="0.25">
      <c r="A79" t="s">
        <v>20</v>
      </c>
      <c r="B79">
        <v>154</v>
      </c>
      <c r="G79" t="s">
        <v>14</v>
      </c>
      <c r="H79">
        <v>17</v>
      </c>
    </row>
    <row r="80" spans="1:8" x14ac:dyDescent="0.25">
      <c r="A80" t="s">
        <v>20</v>
      </c>
      <c r="B80">
        <v>1782</v>
      </c>
      <c r="G80" t="s">
        <v>14</v>
      </c>
      <c r="H80">
        <v>2179</v>
      </c>
    </row>
    <row r="81" spans="1:8" x14ac:dyDescent="0.25">
      <c r="A81" t="s">
        <v>20</v>
      </c>
      <c r="B81">
        <v>903</v>
      </c>
      <c r="G81" t="s">
        <v>14</v>
      </c>
      <c r="H81">
        <v>931</v>
      </c>
    </row>
    <row r="82" spans="1:8" x14ac:dyDescent="0.25">
      <c r="A82" t="s">
        <v>20</v>
      </c>
      <c r="B82">
        <v>94</v>
      </c>
      <c r="G82" t="s">
        <v>14</v>
      </c>
      <c r="H82">
        <v>92</v>
      </c>
    </row>
    <row r="83" spans="1:8" x14ac:dyDescent="0.25">
      <c r="A83" t="s">
        <v>20</v>
      </c>
      <c r="B83">
        <v>180</v>
      </c>
      <c r="G83" t="s">
        <v>14</v>
      </c>
      <c r="H83">
        <v>57</v>
      </c>
    </row>
    <row r="84" spans="1:8" x14ac:dyDescent="0.25">
      <c r="A84" t="s">
        <v>20</v>
      </c>
      <c r="B84">
        <v>533</v>
      </c>
      <c r="G84" t="s">
        <v>14</v>
      </c>
      <c r="H84">
        <v>41</v>
      </c>
    </row>
    <row r="85" spans="1:8" x14ac:dyDescent="0.25">
      <c r="A85" t="s">
        <v>20</v>
      </c>
      <c r="B85">
        <v>2443</v>
      </c>
      <c r="G85" t="s">
        <v>14</v>
      </c>
      <c r="H85">
        <v>1</v>
      </c>
    </row>
    <row r="86" spans="1:8" x14ac:dyDescent="0.25">
      <c r="A86" t="s">
        <v>20</v>
      </c>
      <c r="B86">
        <v>89</v>
      </c>
      <c r="G86" t="s">
        <v>14</v>
      </c>
      <c r="H86">
        <v>101</v>
      </c>
    </row>
    <row r="87" spans="1:8" x14ac:dyDescent="0.25">
      <c r="A87" t="s">
        <v>20</v>
      </c>
      <c r="B87">
        <v>159</v>
      </c>
      <c r="G87" t="s">
        <v>14</v>
      </c>
      <c r="H87">
        <v>1335</v>
      </c>
    </row>
    <row r="88" spans="1:8" x14ac:dyDescent="0.25">
      <c r="A88" t="s">
        <v>20</v>
      </c>
      <c r="B88">
        <v>50</v>
      </c>
      <c r="G88" t="s">
        <v>14</v>
      </c>
      <c r="H88">
        <v>15</v>
      </c>
    </row>
    <row r="89" spans="1:8" x14ac:dyDescent="0.25">
      <c r="A89" t="s">
        <v>20</v>
      </c>
      <c r="B89">
        <v>186</v>
      </c>
      <c r="G89" t="s">
        <v>14</v>
      </c>
      <c r="H89">
        <v>454</v>
      </c>
    </row>
    <row r="90" spans="1:8" x14ac:dyDescent="0.25">
      <c r="A90" t="s">
        <v>20</v>
      </c>
      <c r="B90">
        <v>1071</v>
      </c>
      <c r="G90" t="s">
        <v>14</v>
      </c>
      <c r="H90">
        <v>3182</v>
      </c>
    </row>
    <row r="91" spans="1:8" x14ac:dyDescent="0.25">
      <c r="A91" t="s">
        <v>20</v>
      </c>
      <c r="B91">
        <v>117</v>
      </c>
      <c r="G91" t="s">
        <v>14</v>
      </c>
      <c r="H91">
        <v>15</v>
      </c>
    </row>
    <row r="92" spans="1:8" x14ac:dyDescent="0.25">
      <c r="A92" t="s">
        <v>20</v>
      </c>
      <c r="B92">
        <v>70</v>
      </c>
      <c r="G92" t="s">
        <v>14</v>
      </c>
      <c r="H92">
        <v>133</v>
      </c>
    </row>
    <row r="93" spans="1:8" x14ac:dyDescent="0.25">
      <c r="A93" t="s">
        <v>20</v>
      </c>
      <c r="B93">
        <v>135</v>
      </c>
      <c r="G93" t="s">
        <v>14</v>
      </c>
      <c r="H93">
        <v>2062</v>
      </c>
    </row>
    <row r="94" spans="1:8" x14ac:dyDescent="0.25">
      <c r="A94" t="s">
        <v>20</v>
      </c>
      <c r="B94">
        <v>768</v>
      </c>
      <c r="G94" t="s">
        <v>14</v>
      </c>
      <c r="H94">
        <v>29</v>
      </c>
    </row>
    <row r="95" spans="1:8" x14ac:dyDescent="0.25">
      <c r="A95" t="s">
        <v>20</v>
      </c>
      <c r="B95">
        <v>199</v>
      </c>
      <c r="G95" t="s">
        <v>14</v>
      </c>
      <c r="H95">
        <v>132</v>
      </c>
    </row>
    <row r="96" spans="1:8" x14ac:dyDescent="0.25">
      <c r="A96" t="s">
        <v>20</v>
      </c>
      <c r="B96">
        <v>107</v>
      </c>
      <c r="G96" t="s">
        <v>14</v>
      </c>
      <c r="H96">
        <v>137</v>
      </c>
    </row>
    <row r="97" spans="1:8" x14ac:dyDescent="0.25">
      <c r="A97" t="s">
        <v>20</v>
      </c>
      <c r="B97">
        <v>195</v>
      </c>
      <c r="G97" t="s">
        <v>14</v>
      </c>
      <c r="H97">
        <v>908</v>
      </c>
    </row>
    <row r="98" spans="1:8" x14ac:dyDescent="0.25">
      <c r="A98" t="s">
        <v>20</v>
      </c>
      <c r="B98">
        <v>3376</v>
      </c>
      <c r="G98" t="s">
        <v>14</v>
      </c>
      <c r="H98">
        <v>10</v>
      </c>
    </row>
    <row r="99" spans="1:8" x14ac:dyDescent="0.25">
      <c r="A99" t="s">
        <v>20</v>
      </c>
      <c r="B99">
        <v>41</v>
      </c>
      <c r="G99" t="s">
        <v>14</v>
      </c>
      <c r="H99">
        <v>1910</v>
      </c>
    </row>
    <row r="100" spans="1:8" x14ac:dyDescent="0.25">
      <c r="A100" t="s">
        <v>20</v>
      </c>
      <c r="B100">
        <v>1821</v>
      </c>
      <c r="G100" t="s">
        <v>14</v>
      </c>
      <c r="H100">
        <v>38</v>
      </c>
    </row>
    <row r="101" spans="1:8" x14ac:dyDescent="0.25">
      <c r="A101" t="s">
        <v>20</v>
      </c>
      <c r="B101">
        <v>164</v>
      </c>
      <c r="G101" t="s">
        <v>14</v>
      </c>
      <c r="H101">
        <v>104</v>
      </c>
    </row>
    <row r="102" spans="1:8" x14ac:dyDescent="0.25">
      <c r="A102" t="s">
        <v>20</v>
      </c>
      <c r="B102">
        <v>157</v>
      </c>
      <c r="G102" t="s">
        <v>14</v>
      </c>
      <c r="H102">
        <v>49</v>
      </c>
    </row>
    <row r="103" spans="1:8" x14ac:dyDescent="0.25">
      <c r="A103" t="s">
        <v>20</v>
      </c>
      <c r="B103">
        <v>246</v>
      </c>
      <c r="G103" t="s">
        <v>14</v>
      </c>
      <c r="H103">
        <v>1</v>
      </c>
    </row>
    <row r="104" spans="1:8" x14ac:dyDescent="0.25">
      <c r="A104" t="s">
        <v>20</v>
      </c>
      <c r="B104">
        <v>1396</v>
      </c>
      <c r="G104" t="s">
        <v>14</v>
      </c>
      <c r="H104">
        <v>245</v>
      </c>
    </row>
    <row r="105" spans="1:8" x14ac:dyDescent="0.25">
      <c r="A105" t="s">
        <v>20</v>
      </c>
      <c r="B105">
        <v>2506</v>
      </c>
      <c r="G105" t="s">
        <v>14</v>
      </c>
      <c r="H105">
        <v>32</v>
      </c>
    </row>
    <row r="106" spans="1:8" x14ac:dyDescent="0.25">
      <c r="A106" t="s">
        <v>20</v>
      </c>
      <c r="B106">
        <v>244</v>
      </c>
      <c r="G106" t="s">
        <v>14</v>
      </c>
      <c r="H106">
        <v>7</v>
      </c>
    </row>
    <row r="107" spans="1:8" x14ac:dyDescent="0.25">
      <c r="A107" t="s">
        <v>20</v>
      </c>
      <c r="B107">
        <v>146</v>
      </c>
      <c r="G107" t="s">
        <v>14</v>
      </c>
      <c r="H107">
        <v>803</v>
      </c>
    </row>
    <row r="108" spans="1:8" x14ac:dyDescent="0.25">
      <c r="A108" t="s">
        <v>20</v>
      </c>
      <c r="B108">
        <v>1267</v>
      </c>
      <c r="G108" t="s">
        <v>14</v>
      </c>
      <c r="H108">
        <v>16</v>
      </c>
    </row>
    <row r="109" spans="1:8" x14ac:dyDescent="0.25">
      <c r="A109" t="s">
        <v>20</v>
      </c>
      <c r="B109">
        <v>1561</v>
      </c>
      <c r="G109" t="s">
        <v>14</v>
      </c>
      <c r="H109">
        <v>31</v>
      </c>
    </row>
    <row r="110" spans="1:8" x14ac:dyDescent="0.25">
      <c r="A110" t="s">
        <v>20</v>
      </c>
      <c r="B110">
        <v>48</v>
      </c>
      <c r="G110" t="s">
        <v>14</v>
      </c>
      <c r="H110">
        <v>108</v>
      </c>
    </row>
    <row r="111" spans="1:8" x14ac:dyDescent="0.25">
      <c r="A111" t="s">
        <v>20</v>
      </c>
      <c r="B111">
        <v>2739</v>
      </c>
      <c r="G111" t="s">
        <v>14</v>
      </c>
      <c r="H111">
        <v>30</v>
      </c>
    </row>
    <row r="112" spans="1:8" x14ac:dyDescent="0.25">
      <c r="A112" t="s">
        <v>20</v>
      </c>
      <c r="B112">
        <v>3537</v>
      </c>
      <c r="G112" t="s">
        <v>14</v>
      </c>
      <c r="H112">
        <v>17</v>
      </c>
    </row>
    <row r="113" spans="1:8" x14ac:dyDescent="0.25">
      <c r="A113" t="s">
        <v>20</v>
      </c>
      <c r="B113">
        <v>2107</v>
      </c>
      <c r="G113" t="s">
        <v>14</v>
      </c>
      <c r="H113">
        <v>80</v>
      </c>
    </row>
    <row r="114" spans="1:8" x14ac:dyDescent="0.25">
      <c r="A114" t="s">
        <v>20</v>
      </c>
      <c r="B114">
        <v>3318</v>
      </c>
      <c r="G114" t="s">
        <v>14</v>
      </c>
      <c r="H114">
        <v>2468</v>
      </c>
    </row>
    <row r="115" spans="1:8" x14ac:dyDescent="0.25">
      <c r="A115" t="s">
        <v>20</v>
      </c>
      <c r="B115">
        <v>340</v>
      </c>
      <c r="G115" t="s">
        <v>14</v>
      </c>
      <c r="H115">
        <v>26</v>
      </c>
    </row>
    <row r="116" spans="1:8" x14ac:dyDescent="0.25">
      <c r="A116" t="s">
        <v>20</v>
      </c>
      <c r="B116">
        <v>1442</v>
      </c>
      <c r="G116" t="s">
        <v>14</v>
      </c>
      <c r="H116">
        <v>73</v>
      </c>
    </row>
    <row r="117" spans="1:8" x14ac:dyDescent="0.25">
      <c r="A117" t="s">
        <v>20</v>
      </c>
      <c r="B117">
        <v>126</v>
      </c>
      <c r="G117" t="s">
        <v>14</v>
      </c>
      <c r="H117">
        <v>128</v>
      </c>
    </row>
    <row r="118" spans="1:8" x14ac:dyDescent="0.25">
      <c r="A118" t="s">
        <v>20</v>
      </c>
      <c r="B118">
        <v>524</v>
      </c>
      <c r="G118" t="s">
        <v>14</v>
      </c>
      <c r="H118">
        <v>33</v>
      </c>
    </row>
    <row r="119" spans="1:8" x14ac:dyDescent="0.25">
      <c r="A119" t="s">
        <v>20</v>
      </c>
      <c r="B119">
        <v>1989</v>
      </c>
      <c r="G119" t="s">
        <v>14</v>
      </c>
      <c r="H119">
        <v>1072</v>
      </c>
    </row>
    <row r="120" spans="1:8" x14ac:dyDescent="0.25">
      <c r="A120" t="s">
        <v>20</v>
      </c>
      <c r="B120">
        <v>157</v>
      </c>
      <c r="G120" t="s">
        <v>14</v>
      </c>
      <c r="H120">
        <v>393</v>
      </c>
    </row>
    <row r="121" spans="1:8" x14ac:dyDescent="0.25">
      <c r="A121" t="s">
        <v>20</v>
      </c>
      <c r="B121">
        <v>4498</v>
      </c>
      <c r="G121" t="s">
        <v>14</v>
      </c>
      <c r="H121">
        <v>1257</v>
      </c>
    </row>
    <row r="122" spans="1:8" x14ac:dyDescent="0.25">
      <c r="A122" t="s">
        <v>20</v>
      </c>
      <c r="B122">
        <v>80</v>
      </c>
      <c r="G122" t="s">
        <v>14</v>
      </c>
      <c r="H122">
        <v>328</v>
      </c>
    </row>
    <row r="123" spans="1:8" x14ac:dyDescent="0.25">
      <c r="A123" t="s">
        <v>20</v>
      </c>
      <c r="B123">
        <v>43</v>
      </c>
      <c r="G123" t="s">
        <v>14</v>
      </c>
      <c r="H123">
        <v>147</v>
      </c>
    </row>
    <row r="124" spans="1:8" x14ac:dyDescent="0.25">
      <c r="A124" t="s">
        <v>20</v>
      </c>
      <c r="B124">
        <v>2053</v>
      </c>
      <c r="G124" t="s">
        <v>14</v>
      </c>
      <c r="H124">
        <v>830</v>
      </c>
    </row>
    <row r="125" spans="1:8" x14ac:dyDescent="0.25">
      <c r="A125" t="s">
        <v>20</v>
      </c>
      <c r="B125">
        <v>168</v>
      </c>
      <c r="G125" t="s">
        <v>14</v>
      </c>
      <c r="H125">
        <v>331</v>
      </c>
    </row>
    <row r="126" spans="1:8" x14ac:dyDescent="0.25">
      <c r="A126" t="s">
        <v>20</v>
      </c>
      <c r="B126">
        <v>4289</v>
      </c>
      <c r="G126" t="s">
        <v>14</v>
      </c>
      <c r="H126">
        <v>25</v>
      </c>
    </row>
    <row r="127" spans="1:8" x14ac:dyDescent="0.25">
      <c r="A127" t="s">
        <v>20</v>
      </c>
      <c r="B127">
        <v>165</v>
      </c>
      <c r="G127" t="s">
        <v>14</v>
      </c>
      <c r="H127">
        <v>3483</v>
      </c>
    </row>
    <row r="128" spans="1:8" x14ac:dyDescent="0.25">
      <c r="A128" t="s">
        <v>20</v>
      </c>
      <c r="B128">
        <v>1815</v>
      </c>
      <c r="G128" t="s">
        <v>14</v>
      </c>
      <c r="H128">
        <v>923</v>
      </c>
    </row>
    <row r="129" spans="1:8" x14ac:dyDescent="0.25">
      <c r="A129" t="s">
        <v>20</v>
      </c>
      <c r="B129">
        <v>397</v>
      </c>
      <c r="G129" t="s">
        <v>14</v>
      </c>
      <c r="H129">
        <v>1</v>
      </c>
    </row>
    <row r="130" spans="1:8" x14ac:dyDescent="0.25">
      <c r="A130" t="s">
        <v>20</v>
      </c>
      <c r="B130">
        <v>1539</v>
      </c>
      <c r="G130" t="s">
        <v>14</v>
      </c>
      <c r="H130">
        <v>33</v>
      </c>
    </row>
    <row r="131" spans="1:8" x14ac:dyDescent="0.25">
      <c r="A131" t="s">
        <v>20</v>
      </c>
      <c r="B131">
        <v>138</v>
      </c>
      <c r="G131" t="s">
        <v>14</v>
      </c>
      <c r="H131">
        <v>40</v>
      </c>
    </row>
    <row r="132" spans="1:8" x14ac:dyDescent="0.25">
      <c r="A132" t="s">
        <v>20</v>
      </c>
      <c r="B132">
        <v>3594</v>
      </c>
      <c r="G132" t="s">
        <v>14</v>
      </c>
      <c r="H132">
        <v>23</v>
      </c>
    </row>
    <row r="133" spans="1:8" x14ac:dyDescent="0.25">
      <c r="A133" t="s">
        <v>20</v>
      </c>
      <c r="B133">
        <v>5880</v>
      </c>
      <c r="G133" t="s">
        <v>14</v>
      </c>
      <c r="H133">
        <v>75</v>
      </c>
    </row>
    <row r="134" spans="1:8" x14ac:dyDescent="0.25">
      <c r="A134" t="s">
        <v>20</v>
      </c>
      <c r="B134">
        <v>112</v>
      </c>
      <c r="G134" t="s">
        <v>14</v>
      </c>
      <c r="H134">
        <v>2176</v>
      </c>
    </row>
    <row r="135" spans="1:8" x14ac:dyDescent="0.25">
      <c r="A135" t="s">
        <v>20</v>
      </c>
      <c r="B135">
        <v>943</v>
      </c>
      <c r="G135" t="s">
        <v>14</v>
      </c>
      <c r="H135">
        <v>441</v>
      </c>
    </row>
    <row r="136" spans="1:8" x14ac:dyDescent="0.25">
      <c r="A136" t="s">
        <v>20</v>
      </c>
      <c r="B136">
        <v>2468</v>
      </c>
      <c r="G136" t="s">
        <v>14</v>
      </c>
      <c r="H136">
        <v>25</v>
      </c>
    </row>
    <row r="137" spans="1:8" x14ac:dyDescent="0.25">
      <c r="A137" t="s">
        <v>20</v>
      </c>
      <c r="B137">
        <v>2551</v>
      </c>
      <c r="G137" t="s">
        <v>14</v>
      </c>
      <c r="H137">
        <v>127</v>
      </c>
    </row>
    <row r="138" spans="1:8" x14ac:dyDescent="0.25">
      <c r="A138" t="s">
        <v>20</v>
      </c>
      <c r="B138">
        <v>101</v>
      </c>
      <c r="G138" t="s">
        <v>14</v>
      </c>
      <c r="H138">
        <v>355</v>
      </c>
    </row>
    <row r="139" spans="1:8" x14ac:dyDescent="0.25">
      <c r="A139" t="s">
        <v>20</v>
      </c>
      <c r="B139">
        <v>92</v>
      </c>
      <c r="G139" t="s">
        <v>14</v>
      </c>
      <c r="H139">
        <v>44</v>
      </c>
    </row>
    <row r="140" spans="1:8" x14ac:dyDescent="0.25">
      <c r="A140" t="s">
        <v>20</v>
      </c>
      <c r="B140">
        <v>62</v>
      </c>
      <c r="G140" t="s">
        <v>14</v>
      </c>
      <c r="H140">
        <v>67</v>
      </c>
    </row>
    <row r="141" spans="1:8" x14ac:dyDescent="0.25">
      <c r="A141" t="s">
        <v>20</v>
      </c>
      <c r="B141">
        <v>149</v>
      </c>
      <c r="G141" t="s">
        <v>14</v>
      </c>
      <c r="H141">
        <v>1068</v>
      </c>
    </row>
    <row r="142" spans="1:8" x14ac:dyDescent="0.25">
      <c r="A142" t="s">
        <v>20</v>
      </c>
      <c r="B142">
        <v>329</v>
      </c>
      <c r="G142" t="s">
        <v>14</v>
      </c>
      <c r="H142">
        <v>424</v>
      </c>
    </row>
    <row r="143" spans="1:8" x14ac:dyDescent="0.25">
      <c r="A143" t="s">
        <v>20</v>
      </c>
      <c r="B143">
        <v>97</v>
      </c>
      <c r="G143" t="s">
        <v>14</v>
      </c>
      <c r="H143">
        <v>151</v>
      </c>
    </row>
    <row r="144" spans="1:8" x14ac:dyDescent="0.25">
      <c r="A144" t="s">
        <v>20</v>
      </c>
      <c r="B144">
        <v>1784</v>
      </c>
      <c r="G144" t="s">
        <v>14</v>
      </c>
      <c r="H144">
        <v>1608</v>
      </c>
    </row>
    <row r="145" spans="1:8" x14ac:dyDescent="0.25">
      <c r="A145" t="s">
        <v>20</v>
      </c>
      <c r="B145">
        <v>1684</v>
      </c>
      <c r="G145" t="s">
        <v>14</v>
      </c>
      <c r="H145">
        <v>941</v>
      </c>
    </row>
    <row r="146" spans="1:8" x14ac:dyDescent="0.25">
      <c r="A146" t="s">
        <v>20</v>
      </c>
      <c r="B146">
        <v>250</v>
      </c>
      <c r="G146" t="s">
        <v>14</v>
      </c>
      <c r="H146">
        <v>1</v>
      </c>
    </row>
    <row r="147" spans="1:8" x14ac:dyDescent="0.25">
      <c r="A147" t="s">
        <v>20</v>
      </c>
      <c r="B147">
        <v>238</v>
      </c>
      <c r="G147" t="s">
        <v>14</v>
      </c>
      <c r="H147">
        <v>40</v>
      </c>
    </row>
    <row r="148" spans="1:8" x14ac:dyDescent="0.25">
      <c r="A148" t="s">
        <v>20</v>
      </c>
      <c r="B148">
        <v>53</v>
      </c>
      <c r="G148" t="s">
        <v>14</v>
      </c>
      <c r="H148">
        <v>3015</v>
      </c>
    </row>
    <row r="149" spans="1:8" x14ac:dyDescent="0.25">
      <c r="A149" t="s">
        <v>20</v>
      </c>
      <c r="B149">
        <v>214</v>
      </c>
      <c r="G149" t="s">
        <v>14</v>
      </c>
      <c r="H149">
        <v>435</v>
      </c>
    </row>
    <row r="150" spans="1:8" x14ac:dyDescent="0.25">
      <c r="A150" t="s">
        <v>20</v>
      </c>
      <c r="B150">
        <v>222</v>
      </c>
      <c r="G150" t="s">
        <v>14</v>
      </c>
      <c r="H150">
        <v>714</v>
      </c>
    </row>
    <row r="151" spans="1:8" x14ac:dyDescent="0.25">
      <c r="A151" t="s">
        <v>20</v>
      </c>
      <c r="B151">
        <v>1884</v>
      </c>
      <c r="G151" t="s">
        <v>14</v>
      </c>
      <c r="H151">
        <v>5497</v>
      </c>
    </row>
    <row r="152" spans="1:8" x14ac:dyDescent="0.25">
      <c r="A152" t="s">
        <v>20</v>
      </c>
      <c r="B152">
        <v>218</v>
      </c>
      <c r="G152" t="s">
        <v>14</v>
      </c>
      <c r="H152">
        <v>418</v>
      </c>
    </row>
    <row r="153" spans="1:8" x14ac:dyDescent="0.25">
      <c r="A153" t="s">
        <v>20</v>
      </c>
      <c r="B153">
        <v>6465</v>
      </c>
      <c r="G153" t="s">
        <v>14</v>
      </c>
      <c r="H153">
        <v>1439</v>
      </c>
    </row>
    <row r="154" spans="1:8" x14ac:dyDescent="0.25">
      <c r="A154" t="s">
        <v>20</v>
      </c>
      <c r="B154">
        <v>59</v>
      </c>
      <c r="G154" t="s">
        <v>14</v>
      </c>
      <c r="H154">
        <v>15</v>
      </c>
    </row>
    <row r="155" spans="1:8" x14ac:dyDescent="0.25">
      <c r="A155" t="s">
        <v>20</v>
      </c>
      <c r="B155">
        <v>88</v>
      </c>
      <c r="G155" t="s">
        <v>14</v>
      </c>
      <c r="H155">
        <v>1999</v>
      </c>
    </row>
    <row r="156" spans="1:8" x14ac:dyDescent="0.25">
      <c r="A156" t="s">
        <v>20</v>
      </c>
      <c r="B156">
        <v>1697</v>
      </c>
      <c r="G156" t="s">
        <v>14</v>
      </c>
      <c r="H156">
        <v>118</v>
      </c>
    </row>
    <row r="157" spans="1:8" x14ac:dyDescent="0.25">
      <c r="A157" t="s">
        <v>20</v>
      </c>
      <c r="B157">
        <v>92</v>
      </c>
      <c r="G157" t="s">
        <v>14</v>
      </c>
      <c r="H157">
        <v>162</v>
      </c>
    </row>
    <row r="158" spans="1:8" x14ac:dyDescent="0.25">
      <c r="A158" t="s">
        <v>20</v>
      </c>
      <c r="B158">
        <v>186</v>
      </c>
      <c r="G158" t="s">
        <v>14</v>
      </c>
      <c r="H158">
        <v>83</v>
      </c>
    </row>
    <row r="159" spans="1:8" x14ac:dyDescent="0.25">
      <c r="A159" t="s">
        <v>20</v>
      </c>
      <c r="B159">
        <v>138</v>
      </c>
      <c r="G159" t="s">
        <v>14</v>
      </c>
      <c r="H159">
        <v>747</v>
      </c>
    </row>
    <row r="160" spans="1:8" x14ac:dyDescent="0.25">
      <c r="A160" t="s">
        <v>20</v>
      </c>
      <c r="B160">
        <v>261</v>
      </c>
      <c r="G160" t="s">
        <v>14</v>
      </c>
      <c r="H160">
        <v>84</v>
      </c>
    </row>
    <row r="161" spans="1:8" x14ac:dyDescent="0.25">
      <c r="A161" t="s">
        <v>20</v>
      </c>
      <c r="B161">
        <v>107</v>
      </c>
      <c r="G161" t="s">
        <v>14</v>
      </c>
      <c r="H161">
        <v>91</v>
      </c>
    </row>
    <row r="162" spans="1:8" x14ac:dyDescent="0.25">
      <c r="A162" t="s">
        <v>20</v>
      </c>
      <c r="B162">
        <v>199</v>
      </c>
      <c r="G162" t="s">
        <v>14</v>
      </c>
      <c r="H162">
        <v>792</v>
      </c>
    </row>
    <row r="163" spans="1:8" x14ac:dyDescent="0.25">
      <c r="A163" t="s">
        <v>20</v>
      </c>
      <c r="B163">
        <v>5512</v>
      </c>
      <c r="G163" t="s">
        <v>14</v>
      </c>
      <c r="H163">
        <v>32</v>
      </c>
    </row>
    <row r="164" spans="1:8" x14ac:dyDescent="0.25">
      <c r="A164" t="s">
        <v>20</v>
      </c>
      <c r="B164">
        <v>86</v>
      </c>
      <c r="G164" t="s">
        <v>14</v>
      </c>
      <c r="H164">
        <v>186</v>
      </c>
    </row>
    <row r="165" spans="1:8" x14ac:dyDescent="0.25">
      <c r="A165" t="s">
        <v>20</v>
      </c>
      <c r="B165">
        <v>2768</v>
      </c>
      <c r="G165" t="s">
        <v>14</v>
      </c>
      <c r="H165">
        <v>605</v>
      </c>
    </row>
    <row r="166" spans="1:8" x14ac:dyDescent="0.25">
      <c r="A166" t="s">
        <v>20</v>
      </c>
      <c r="B166">
        <v>48</v>
      </c>
      <c r="G166" t="s">
        <v>14</v>
      </c>
      <c r="H166">
        <v>1</v>
      </c>
    </row>
    <row r="167" spans="1:8" x14ac:dyDescent="0.25">
      <c r="A167" t="s">
        <v>20</v>
      </c>
      <c r="B167">
        <v>87</v>
      </c>
      <c r="G167" t="s">
        <v>14</v>
      </c>
      <c r="H167">
        <v>31</v>
      </c>
    </row>
    <row r="168" spans="1:8" x14ac:dyDescent="0.25">
      <c r="A168" t="s">
        <v>20</v>
      </c>
      <c r="B168">
        <v>1894</v>
      </c>
      <c r="G168" t="s">
        <v>14</v>
      </c>
      <c r="H168">
        <v>1181</v>
      </c>
    </row>
    <row r="169" spans="1:8" x14ac:dyDescent="0.25">
      <c r="A169" t="s">
        <v>20</v>
      </c>
      <c r="B169">
        <v>282</v>
      </c>
      <c r="G169" t="s">
        <v>14</v>
      </c>
      <c r="H169">
        <v>39</v>
      </c>
    </row>
    <row r="170" spans="1:8" x14ac:dyDescent="0.25">
      <c r="A170" t="s">
        <v>20</v>
      </c>
      <c r="B170">
        <v>116</v>
      </c>
      <c r="G170" t="s">
        <v>14</v>
      </c>
      <c r="H170">
        <v>46</v>
      </c>
    </row>
    <row r="171" spans="1:8" x14ac:dyDescent="0.25">
      <c r="A171" t="s">
        <v>20</v>
      </c>
      <c r="B171">
        <v>83</v>
      </c>
      <c r="G171" t="s">
        <v>14</v>
      </c>
      <c r="H171">
        <v>105</v>
      </c>
    </row>
    <row r="172" spans="1:8" x14ac:dyDescent="0.25">
      <c r="A172" t="s">
        <v>20</v>
      </c>
      <c r="B172">
        <v>91</v>
      </c>
      <c r="G172" t="s">
        <v>14</v>
      </c>
      <c r="H172">
        <v>535</v>
      </c>
    </row>
    <row r="173" spans="1:8" x14ac:dyDescent="0.25">
      <c r="A173" t="s">
        <v>20</v>
      </c>
      <c r="B173">
        <v>546</v>
      </c>
      <c r="G173" t="s">
        <v>14</v>
      </c>
      <c r="H173">
        <v>16</v>
      </c>
    </row>
    <row r="174" spans="1:8" x14ac:dyDescent="0.25">
      <c r="A174" t="s">
        <v>20</v>
      </c>
      <c r="B174">
        <v>393</v>
      </c>
      <c r="G174" t="s">
        <v>14</v>
      </c>
      <c r="H174">
        <v>575</v>
      </c>
    </row>
    <row r="175" spans="1:8" x14ac:dyDescent="0.25">
      <c r="A175" t="s">
        <v>20</v>
      </c>
      <c r="B175">
        <v>133</v>
      </c>
      <c r="G175" t="s">
        <v>14</v>
      </c>
      <c r="H175">
        <v>1120</v>
      </c>
    </row>
    <row r="176" spans="1:8" x14ac:dyDescent="0.25">
      <c r="A176" t="s">
        <v>20</v>
      </c>
      <c r="B176">
        <v>254</v>
      </c>
      <c r="G176" t="s">
        <v>14</v>
      </c>
      <c r="H176">
        <v>113</v>
      </c>
    </row>
    <row r="177" spans="1:8" x14ac:dyDescent="0.25">
      <c r="A177" t="s">
        <v>20</v>
      </c>
      <c r="B177">
        <v>176</v>
      </c>
      <c r="G177" t="s">
        <v>14</v>
      </c>
      <c r="H177">
        <v>1538</v>
      </c>
    </row>
    <row r="178" spans="1:8" x14ac:dyDescent="0.25">
      <c r="A178" t="s">
        <v>20</v>
      </c>
      <c r="B178">
        <v>337</v>
      </c>
      <c r="G178" t="s">
        <v>14</v>
      </c>
      <c r="H178">
        <v>9</v>
      </c>
    </row>
    <row r="179" spans="1:8" x14ac:dyDescent="0.25">
      <c r="A179" t="s">
        <v>20</v>
      </c>
      <c r="B179">
        <v>107</v>
      </c>
      <c r="G179" t="s">
        <v>14</v>
      </c>
      <c r="H179">
        <v>554</v>
      </c>
    </row>
    <row r="180" spans="1:8" x14ac:dyDescent="0.25">
      <c r="A180" t="s">
        <v>20</v>
      </c>
      <c r="B180">
        <v>183</v>
      </c>
      <c r="G180" t="s">
        <v>14</v>
      </c>
      <c r="H180">
        <v>648</v>
      </c>
    </row>
    <row r="181" spans="1:8" x14ac:dyDescent="0.25">
      <c r="A181" t="s">
        <v>20</v>
      </c>
      <c r="B181">
        <v>72</v>
      </c>
      <c r="G181" t="s">
        <v>14</v>
      </c>
      <c r="H181">
        <v>21</v>
      </c>
    </row>
    <row r="182" spans="1:8" x14ac:dyDescent="0.25">
      <c r="A182" t="s">
        <v>20</v>
      </c>
      <c r="B182">
        <v>295</v>
      </c>
      <c r="G182" t="s">
        <v>14</v>
      </c>
      <c r="H182">
        <v>54</v>
      </c>
    </row>
    <row r="183" spans="1:8" x14ac:dyDescent="0.25">
      <c r="A183" t="s">
        <v>20</v>
      </c>
      <c r="B183">
        <v>142</v>
      </c>
      <c r="G183" t="s">
        <v>14</v>
      </c>
      <c r="H183">
        <v>120</v>
      </c>
    </row>
    <row r="184" spans="1:8" x14ac:dyDescent="0.25">
      <c r="A184" t="s">
        <v>20</v>
      </c>
      <c r="B184">
        <v>85</v>
      </c>
      <c r="G184" t="s">
        <v>14</v>
      </c>
      <c r="H184">
        <v>579</v>
      </c>
    </row>
    <row r="185" spans="1:8" x14ac:dyDescent="0.25">
      <c r="A185" t="s">
        <v>20</v>
      </c>
      <c r="B185">
        <v>659</v>
      </c>
      <c r="G185" t="s">
        <v>14</v>
      </c>
      <c r="H185">
        <v>2072</v>
      </c>
    </row>
    <row r="186" spans="1:8" x14ac:dyDescent="0.25">
      <c r="A186" t="s">
        <v>20</v>
      </c>
      <c r="B186">
        <v>121</v>
      </c>
      <c r="G186" t="s">
        <v>14</v>
      </c>
      <c r="H186">
        <v>0</v>
      </c>
    </row>
    <row r="187" spans="1:8" x14ac:dyDescent="0.25">
      <c r="A187" t="s">
        <v>20</v>
      </c>
      <c r="B187">
        <v>3742</v>
      </c>
      <c r="G187" t="s">
        <v>14</v>
      </c>
      <c r="H187">
        <v>1796</v>
      </c>
    </row>
    <row r="188" spans="1:8" x14ac:dyDescent="0.25">
      <c r="A188" t="s">
        <v>20</v>
      </c>
      <c r="B188">
        <v>223</v>
      </c>
      <c r="G188" t="s">
        <v>14</v>
      </c>
      <c r="H188">
        <v>62</v>
      </c>
    </row>
    <row r="189" spans="1:8" x14ac:dyDescent="0.25">
      <c r="A189" t="s">
        <v>20</v>
      </c>
      <c r="B189">
        <v>133</v>
      </c>
      <c r="G189" t="s">
        <v>14</v>
      </c>
      <c r="H189">
        <v>347</v>
      </c>
    </row>
    <row r="190" spans="1:8" x14ac:dyDescent="0.25">
      <c r="A190" t="s">
        <v>20</v>
      </c>
      <c r="B190">
        <v>5168</v>
      </c>
      <c r="G190" t="s">
        <v>14</v>
      </c>
      <c r="H190">
        <v>19</v>
      </c>
    </row>
    <row r="191" spans="1:8" x14ac:dyDescent="0.25">
      <c r="A191" t="s">
        <v>20</v>
      </c>
      <c r="B191">
        <v>307</v>
      </c>
      <c r="G191" t="s">
        <v>14</v>
      </c>
      <c r="H191">
        <v>1258</v>
      </c>
    </row>
    <row r="192" spans="1:8" x14ac:dyDescent="0.25">
      <c r="A192" t="s">
        <v>20</v>
      </c>
      <c r="B192">
        <v>2441</v>
      </c>
      <c r="G192" t="s">
        <v>14</v>
      </c>
      <c r="H192">
        <v>362</v>
      </c>
    </row>
    <row r="193" spans="1:8" x14ac:dyDescent="0.25">
      <c r="A193" t="s">
        <v>20</v>
      </c>
      <c r="B193">
        <v>1385</v>
      </c>
      <c r="G193" t="s">
        <v>14</v>
      </c>
      <c r="H193">
        <v>133</v>
      </c>
    </row>
    <row r="194" spans="1:8" x14ac:dyDescent="0.25">
      <c r="A194" t="s">
        <v>20</v>
      </c>
      <c r="B194">
        <v>190</v>
      </c>
      <c r="G194" t="s">
        <v>14</v>
      </c>
      <c r="H194">
        <v>846</v>
      </c>
    </row>
    <row r="195" spans="1:8" x14ac:dyDescent="0.25">
      <c r="A195" t="s">
        <v>20</v>
      </c>
      <c r="B195">
        <v>470</v>
      </c>
      <c r="G195" t="s">
        <v>14</v>
      </c>
      <c r="H195">
        <v>10</v>
      </c>
    </row>
    <row r="196" spans="1:8" x14ac:dyDescent="0.25">
      <c r="A196" t="s">
        <v>20</v>
      </c>
      <c r="B196">
        <v>253</v>
      </c>
      <c r="G196" t="s">
        <v>14</v>
      </c>
      <c r="H196">
        <v>191</v>
      </c>
    </row>
    <row r="197" spans="1:8" x14ac:dyDescent="0.25">
      <c r="A197" t="s">
        <v>20</v>
      </c>
      <c r="B197">
        <v>1113</v>
      </c>
      <c r="G197" t="s">
        <v>14</v>
      </c>
      <c r="H197">
        <v>1979</v>
      </c>
    </row>
    <row r="198" spans="1:8" x14ac:dyDescent="0.25">
      <c r="A198" t="s">
        <v>20</v>
      </c>
      <c r="B198">
        <v>2283</v>
      </c>
      <c r="G198" t="s">
        <v>14</v>
      </c>
      <c r="H198">
        <v>63</v>
      </c>
    </row>
    <row r="199" spans="1:8" x14ac:dyDescent="0.25">
      <c r="A199" t="s">
        <v>20</v>
      </c>
      <c r="B199">
        <v>1095</v>
      </c>
      <c r="G199" t="s">
        <v>14</v>
      </c>
      <c r="H199">
        <v>6080</v>
      </c>
    </row>
    <row r="200" spans="1:8" x14ac:dyDescent="0.25">
      <c r="A200" t="s">
        <v>20</v>
      </c>
      <c r="B200">
        <v>1690</v>
      </c>
      <c r="G200" t="s">
        <v>14</v>
      </c>
      <c r="H200">
        <v>80</v>
      </c>
    </row>
    <row r="201" spans="1:8" x14ac:dyDescent="0.25">
      <c r="A201" t="s">
        <v>20</v>
      </c>
      <c r="B201">
        <v>191</v>
      </c>
      <c r="G201" t="s">
        <v>14</v>
      </c>
      <c r="H201">
        <v>9</v>
      </c>
    </row>
    <row r="202" spans="1:8" x14ac:dyDescent="0.25">
      <c r="A202" t="s">
        <v>20</v>
      </c>
      <c r="B202">
        <v>2013</v>
      </c>
      <c r="G202" t="s">
        <v>14</v>
      </c>
      <c r="H202">
        <v>1784</v>
      </c>
    </row>
    <row r="203" spans="1:8" x14ac:dyDescent="0.25">
      <c r="A203" t="s">
        <v>20</v>
      </c>
      <c r="B203">
        <v>1703</v>
      </c>
      <c r="G203" t="s">
        <v>14</v>
      </c>
      <c r="H203">
        <v>243</v>
      </c>
    </row>
    <row r="204" spans="1:8" x14ac:dyDescent="0.25">
      <c r="A204" t="s">
        <v>20</v>
      </c>
      <c r="B204">
        <v>80</v>
      </c>
      <c r="G204" t="s">
        <v>14</v>
      </c>
      <c r="H204">
        <v>1296</v>
      </c>
    </row>
    <row r="205" spans="1:8" x14ac:dyDescent="0.25">
      <c r="A205" t="s">
        <v>20</v>
      </c>
      <c r="B205">
        <v>41</v>
      </c>
      <c r="G205" t="s">
        <v>14</v>
      </c>
      <c r="H205">
        <v>77</v>
      </c>
    </row>
    <row r="206" spans="1:8" x14ac:dyDescent="0.25">
      <c r="A206" t="s">
        <v>20</v>
      </c>
      <c r="B206">
        <v>187</v>
      </c>
      <c r="G206" t="s">
        <v>14</v>
      </c>
      <c r="H206">
        <v>395</v>
      </c>
    </row>
    <row r="207" spans="1:8" x14ac:dyDescent="0.25">
      <c r="A207" t="s">
        <v>20</v>
      </c>
      <c r="B207">
        <v>2875</v>
      </c>
      <c r="G207" t="s">
        <v>14</v>
      </c>
      <c r="H207">
        <v>49</v>
      </c>
    </row>
    <row r="208" spans="1:8" x14ac:dyDescent="0.25">
      <c r="A208" t="s">
        <v>20</v>
      </c>
      <c r="B208">
        <v>88</v>
      </c>
      <c r="G208" t="s">
        <v>14</v>
      </c>
      <c r="H208">
        <v>180</v>
      </c>
    </row>
    <row r="209" spans="1:8" x14ac:dyDescent="0.25">
      <c r="A209" t="s">
        <v>20</v>
      </c>
      <c r="B209">
        <v>191</v>
      </c>
      <c r="G209" t="s">
        <v>14</v>
      </c>
      <c r="H209">
        <v>2690</v>
      </c>
    </row>
    <row r="210" spans="1:8" x14ac:dyDescent="0.25">
      <c r="A210" t="s">
        <v>20</v>
      </c>
      <c r="B210">
        <v>139</v>
      </c>
      <c r="G210" t="s">
        <v>14</v>
      </c>
      <c r="H210">
        <v>2779</v>
      </c>
    </row>
    <row r="211" spans="1:8" x14ac:dyDescent="0.25">
      <c r="A211" t="s">
        <v>20</v>
      </c>
      <c r="B211">
        <v>186</v>
      </c>
      <c r="G211" t="s">
        <v>14</v>
      </c>
      <c r="H211">
        <v>92</v>
      </c>
    </row>
    <row r="212" spans="1:8" x14ac:dyDescent="0.25">
      <c r="A212" t="s">
        <v>20</v>
      </c>
      <c r="B212">
        <v>112</v>
      </c>
      <c r="G212" t="s">
        <v>14</v>
      </c>
      <c r="H212">
        <v>1028</v>
      </c>
    </row>
    <row r="213" spans="1:8" x14ac:dyDescent="0.25">
      <c r="A213" t="s">
        <v>20</v>
      </c>
      <c r="B213">
        <v>101</v>
      </c>
      <c r="G213" t="s">
        <v>14</v>
      </c>
      <c r="H213">
        <v>26</v>
      </c>
    </row>
    <row r="214" spans="1:8" x14ac:dyDescent="0.25">
      <c r="A214" t="s">
        <v>20</v>
      </c>
      <c r="B214">
        <v>206</v>
      </c>
      <c r="G214" t="s">
        <v>14</v>
      </c>
      <c r="H214">
        <v>1790</v>
      </c>
    </row>
    <row r="215" spans="1:8" x14ac:dyDescent="0.25">
      <c r="A215" t="s">
        <v>20</v>
      </c>
      <c r="B215">
        <v>154</v>
      </c>
      <c r="G215" t="s">
        <v>14</v>
      </c>
      <c r="H215">
        <v>37</v>
      </c>
    </row>
    <row r="216" spans="1:8" x14ac:dyDescent="0.25">
      <c r="A216" t="s">
        <v>20</v>
      </c>
      <c r="B216">
        <v>5966</v>
      </c>
      <c r="G216" t="s">
        <v>14</v>
      </c>
      <c r="H216">
        <v>35</v>
      </c>
    </row>
    <row r="217" spans="1:8" x14ac:dyDescent="0.25">
      <c r="A217" t="s">
        <v>20</v>
      </c>
      <c r="B217">
        <v>169</v>
      </c>
      <c r="G217" t="s">
        <v>14</v>
      </c>
      <c r="H217">
        <v>558</v>
      </c>
    </row>
    <row r="218" spans="1:8" x14ac:dyDescent="0.25">
      <c r="A218" t="s">
        <v>20</v>
      </c>
      <c r="B218">
        <v>2106</v>
      </c>
      <c r="G218" t="s">
        <v>14</v>
      </c>
      <c r="H218">
        <v>64</v>
      </c>
    </row>
    <row r="219" spans="1:8" x14ac:dyDescent="0.25">
      <c r="A219" t="s">
        <v>20</v>
      </c>
      <c r="B219">
        <v>131</v>
      </c>
      <c r="G219" t="s">
        <v>14</v>
      </c>
      <c r="H219">
        <v>245</v>
      </c>
    </row>
    <row r="220" spans="1:8" x14ac:dyDescent="0.25">
      <c r="A220" t="s">
        <v>20</v>
      </c>
      <c r="B220">
        <v>84</v>
      </c>
      <c r="G220" t="s">
        <v>14</v>
      </c>
      <c r="H220">
        <v>71</v>
      </c>
    </row>
    <row r="221" spans="1:8" x14ac:dyDescent="0.25">
      <c r="A221" t="s">
        <v>20</v>
      </c>
      <c r="B221">
        <v>155</v>
      </c>
      <c r="G221" t="s">
        <v>14</v>
      </c>
      <c r="H221">
        <v>42</v>
      </c>
    </row>
    <row r="222" spans="1:8" x14ac:dyDescent="0.25">
      <c r="A222" t="s">
        <v>20</v>
      </c>
      <c r="B222">
        <v>189</v>
      </c>
      <c r="G222" t="s">
        <v>14</v>
      </c>
      <c r="H222">
        <v>156</v>
      </c>
    </row>
    <row r="223" spans="1:8" x14ac:dyDescent="0.25">
      <c r="A223" t="s">
        <v>20</v>
      </c>
      <c r="B223">
        <v>4799</v>
      </c>
      <c r="G223" t="s">
        <v>14</v>
      </c>
      <c r="H223">
        <v>1368</v>
      </c>
    </row>
    <row r="224" spans="1:8" x14ac:dyDescent="0.25">
      <c r="A224" t="s">
        <v>20</v>
      </c>
      <c r="B224">
        <v>1137</v>
      </c>
      <c r="G224" t="s">
        <v>14</v>
      </c>
      <c r="H224">
        <v>102</v>
      </c>
    </row>
    <row r="225" spans="1:8" x14ac:dyDescent="0.25">
      <c r="A225" t="s">
        <v>20</v>
      </c>
      <c r="B225">
        <v>1152</v>
      </c>
      <c r="G225" t="s">
        <v>14</v>
      </c>
      <c r="H225">
        <v>86</v>
      </c>
    </row>
    <row r="226" spans="1:8" x14ac:dyDescent="0.25">
      <c r="A226" t="s">
        <v>20</v>
      </c>
      <c r="B226">
        <v>50</v>
      </c>
      <c r="G226" t="s">
        <v>14</v>
      </c>
      <c r="H226">
        <v>253</v>
      </c>
    </row>
    <row r="227" spans="1:8" x14ac:dyDescent="0.25">
      <c r="A227" t="s">
        <v>20</v>
      </c>
      <c r="B227">
        <v>3059</v>
      </c>
      <c r="G227" t="s">
        <v>14</v>
      </c>
      <c r="H227">
        <v>157</v>
      </c>
    </row>
    <row r="228" spans="1:8" x14ac:dyDescent="0.25">
      <c r="A228" t="s">
        <v>20</v>
      </c>
      <c r="B228">
        <v>34</v>
      </c>
      <c r="G228" t="s">
        <v>14</v>
      </c>
      <c r="H228">
        <v>183</v>
      </c>
    </row>
    <row r="229" spans="1:8" x14ac:dyDescent="0.25">
      <c r="A229" t="s">
        <v>20</v>
      </c>
      <c r="B229">
        <v>220</v>
      </c>
      <c r="G229" t="s">
        <v>14</v>
      </c>
      <c r="H229">
        <v>82</v>
      </c>
    </row>
    <row r="230" spans="1:8" x14ac:dyDescent="0.25">
      <c r="A230" t="s">
        <v>20</v>
      </c>
      <c r="B230">
        <v>1604</v>
      </c>
      <c r="G230" t="s">
        <v>14</v>
      </c>
      <c r="H230">
        <v>1</v>
      </c>
    </row>
    <row r="231" spans="1:8" x14ac:dyDescent="0.25">
      <c r="A231" t="s">
        <v>20</v>
      </c>
      <c r="B231">
        <v>454</v>
      </c>
      <c r="G231" t="s">
        <v>14</v>
      </c>
      <c r="H231">
        <v>1198</v>
      </c>
    </row>
    <row r="232" spans="1:8" x14ac:dyDescent="0.25">
      <c r="A232" t="s">
        <v>20</v>
      </c>
      <c r="B232">
        <v>123</v>
      </c>
      <c r="G232" t="s">
        <v>14</v>
      </c>
      <c r="H232">
        <v>648</v>
      </c>
    </row>
    <row r="233" spans="1:8" x14ac:dyDescent="0.25">
      <c r="A233" t="s">
        <v>20</v>
      </c>
      <c r="B233">
        <v>299</v>
      </c>
      <c r="G233" t="s">
        <v>14</v>
      </c>
      <c r="H233">
        <v>64</v>
      </c>
    </row>
    <row r="234" spans="1:8" x14ac:dyDescent="0.25">
      <c r="A234" t="s">
        <v>20</v>
      </c>
      <c r="B234">
        <v>2237</v>
      </c>
      <c r="G234" t="s">
        <v>14</v>
      </c>
      <c r="H234">
        <v>62</v>
      </c>
    </row>
    <row r="235" spans="1:8" x14ac:dyDescent="0.25">
      <c r="A235" t="s">
        <v>20</v>
      </c>
      <c r="B235">
        <v>645</v>
      </c>
      <c r="G235" t="s">
        <v>14</v>
      </c>
      <c r="H235">
        <v>750</v>
      </c>
    </row>
    <row r="236" spans="1:8" x14ac:dyDescent="0.25">
      <c r="A236" t="s">
        <v>20</v>
      </c>
      <c r="B236">
        <v>484</v>
      </c>
      <c r="G236" t="s">
        <v>14</v>
      </c>
      <c r="H236">
        <v>105</v>
      </c>
    </row>
    <row r="237" spans="1:8" x14ac:dyDescent="0.25">
      <c r="A237" t="s">
        <v>20</v>
      </c>
      <c r="B237">
        <v>154</v>
      </c>
      <c r="G237" t="s">
        <v>14</v>
      </c>
      <c r="H237">
        <v>2604</v>
      </c>
    </row>
    <row r="238" spans="1:8" x14ac:dyDescent="0.25">
      <c r="A238" t="s">
        <v>20</v>
      </c>
      <c r="B238">
        <v>82</v>
      </c>
      <c r="G238" t="s">
        <v>14</v>
      </c>
      <c r="H238">
        <v>65</v>
      </c>
    </row>
    <row r="239" spans="1:8" x14ac:dyDescent="0.25">
      <c r="A239" t="s">
        <v>20</v>
      </c>
      <c r="B239">
        <v>134</v>
      </c>
      <c r="G239" t="s">
        <v>14</v>
      </c>
      <c r="H239">
        <v>94</v>
      </c>
    </row>
    <row r="240" spans="1:8" x14ac:dyDescent="0.25">
      <c r="A240" t="s">
        <v>20</v>
      </c>
      <c r="B240">
        <v>5203</v>
      </c>
      <c r="G240" t="s">
        <v>14</v>
      </c>
      <c r="H240">
        <v>257</v>
      </c>
    </row>
    <row r="241" spans="1:8" x14ac:dyDescent="0.25">
      <c r="A241" t="s">
        <v>20</v>
      </c>
      <c r="B241">
        <v>94</v>
      </c>
      <c r="G241" t="s">
        <v>14</v>
      </c>
      <c r="H241">
        <v>2928</v>
      </c>
    </row>
    <row r="242" spans="1:8" x14ac:dyDescent="0.25">
      <c r="A242" t="s">
        <v>20</v>
      </c>
      <c r="B242">
        <v>205</v>
      </c>
      <c r="G242" t="s">
        <v>14</v>
      </c>
      <c r="H242">
        <v>4697</v>
      </c>
    </row>
    <row r="243" spans="1:8" x14ac:dyDescent="0.25">
      <c r="A243" t="s">
        <v>20</v>
      </c>
      <c r="B243">
        <v>92</v>
      </c>
      <c r="G243" t="s">
        <v>14</v>
      </c>
      <c r="H243">
        <v>2915</v>
      </c>
    </row>
    <row r="244" spans="1:8" x14ac:dyDescent="0.25">
      <c r="A244" t="s">
        <v>20</v>
      </c>
      <c r="B244">
        <v>219</v>
      </c>
      <c r="G244" t="s">
        <v>14</v>
      </c>
      <c r="H244">
        <v>18</v>
      </c>
    </row>
    <row r="245" spans="1:8" x14ac:dyDescent="0.25">
      <c r="A245" t="s">
        <v>20</v>
      </c>
      <c r="B245">
        <v>2526</v>
      </c>
      <c r="G245" t="s">
        <v>14</v>
      </c>
      <c r="H245">
        <v>602</v>
      </c>
    </row>
    <row r="246" spans="1:8" x14ac:dyDescent="0.25">
      <c r="A246" t="s">
        <v>20</v>
      </c>
      <c r="B246">
        <v>94</v>
      </c>
      <c r="G246" t="s">
        <v>14</v>
      </c>
      <c r="H246">
        <v>1</v>
      </c>
    </row>
    <row r="247" spans="1:8" x14ac:dyDescent="0.25">
      <c r="A247" t="s">
        <v>20</v>
      </c>
      <c r="B247">
        <v>1713</v>
      </c>
      <c r="G247" t="s">
        <v>14</v>
      </c>
      <c r="H247">
        <v>3868</v>
      </c>
    </row>
    <row r="248" spans="1:8" x14ac:dyDescent="0.25">
      <c r="A248" t="s">
        <v>20</v>
      </c>
      <c r="B248">
        <v>249</v>
      </c>
      <c r="G248" t="s">
        <v>14</v>
      </c>
      <c r="H248">
        <v>504</v>
      </c>
    </row>
    <row r="249" spans="1:8" x14ac:dyDescent="0.25">
      <c r="A249" t="s">
        <v>20</v>
      </c>
      <c r="B249">
        <v>192</v>
      </c>
      <c r="G249" t="s">
        <v>14</v>
      </c>
      <c r="H249">
        <v>14</v>
      </c>
    </row>
    <row r="250" spans="1:8" x14ac:dyDescent="0.25">
      <c r="A250" t="s">
        <v>20</v>
      </c>
      <c r="B250">
        <v>247</v>
      </c>
      <c r="G250" t="s">
        <v>14</v>
      </c>
      <c r="H250">
        <v>750</v>
      </c>
    </row>
    <row r="251" spans="1:8" x14ac:dyDescent="0.25">
      <c r="A251" t="s">
        <v>20</v>
      </c>
      <c r="B251">
        <v>2293</v>
      </c>
      <c r="G251" t="s">
        <v>14</v>
      </c>
      <c r="H251">
        <v>77</v>
      </c>
    </row>
    <row r="252" spans="1:8" x14ac:dyDescent="0.25">
      <c r="A252" t="s">
        <v>20</v>
      </c>
      <c r="B252">
        <v>3131</v>
      </c>
      <c r="G252" t="s">
        <v>14</v>
      </c>
      <c r="H252">
        <v>752</v>
      </c>
    </row>
    <row r="253" spans="1:8" x14ac:dyDescent="0.25">
      <c r="A253" t="s">
        <v>20</v>
      </c>
      <c r="B253">
        <v>143</v>
      </c>
      <c r="G253" t="s">
        <v>14</v>
      </c>
      <c r="H253">
        <v>131</v>
      </c>
    </row>
    <row r="254" spans="1:8" x14ac:dyDescent="0.25">
      <c r="A254" t="s">
        <v>20</v>
      </c>
      <c r="B254">
        <v>296</v>
      </c>
      <c r="G254" t="s">
        <v>14</v>
      </c>
      <c r="H254">
        <v>87</v>
      </c>
    </row>
    <row r="255" spans="1:8" x14ac:dyDescent="0.25">
      <c r="A255" t="s">
        <v>20</v>
      </c>
      <c r="B255">
        <v>170</v>
      </c>
      <c r="G255" t="s">
        <v>14</v>
      </c>
      <c r="H255">
        <v>1063</v>
      </c>
    </row>
    <row r="256" spans="1:8" x14ac:dyDescent="0.25">
      <c r="A256" t="s">
        <v>20</v>
      </c>
      <c r="B256">
        <v>86</v>
      </c>
      <c r="G256" t="s">
        <v>14</v>
      </c>
      <c r="H256">
        <v>76</v>
      </c>
    </row>
    <row r="257" spans="1:8" x14ac:dyDescent="0.25">
      <c r="A257" t="s">
        <v>20</v>
      </c>
      <c r="B257">
        <v>6286</v>
      </c>
      <c r="G257" t="s">
        <v>14</v>
      </c>
      <c r="H257">
        <v>4428</v>
      </c>
    </row>
    <row r="258" spans="1:8" x14ac:dyDescent="0.25">
      <c r="A258" t="s">
        <v>20</v>
      </c>
      <c r="B258">
        <v>3727</v>
      </c>
      <c r="G258" t="s">
        <v>14</v>
      </c>
      <c r="H258">
        <v>58</v>
      </c>
    </row>
    <row r="259" spans="1:8" x14ac:dyDescent="0.25">
      <c r="A259" t="s">
        <v>20</v>
      </c>
      <c r="B259">
        <v>1605</v>
      </c>
      <c r="G259" t="s">
        <v>14</v>
      </c>
      <c r="H259">
        <v>111</v>
      </c>
    </row>
    <row r="260" spans="1:8" x14ac:dyDescent="0.25">
      <c r="A260" t="s">
        <v>20</v>
      </c>
      <c r="B260">
        <v>2120</v>
      </c>
      <c r="G260" t="s">
        <v>14</v>
      </c>
      <c r="H260">
        <v>2955</v>
      </c>
    </row>
    <row r="261" spans="1:8" x14ac:dyDescent="0.25">
      <c r="A261" t="s">
        <v>20</v>
      </c>
      <c r="B261">
        <v>50</v>
      </c>
      <c r="G261" t="s">
        <v>14</v>
      </c>
      <c r="H261">
        <v>1657</v>
      </c>
    </row>
    <row r="262" spans="1:8" x14ac:dyDescent="0.25">
      <c r="A262" t="s">
        <v>20</v>
      </c>
      <c r="B262">
        <v>2080</v>
      </c>
      <c r="G262" t="s">
        <v>14</v>
      </c>
      <c r="H262">
        <v>926</v>
      </c>
    </row>
    <row r="263" spans="1:8" x14ac:dyDescent="0.25">
      <c r="A263" t="s">
        <v>20</v>
      </c>
      <c r="B263">
        <v>2105</v>
      </c>
      <c r="G263" t="s">
        <v>14</v>
      </c>
      <c r="H263">
        <v>77</v>
      </c>
    </row>
    <row r="264" spans="1:8" x14ac:dyDescent="0.25">
      <c r="A264" t="s">
        <v>20</v>
      </c>
      <c r="B264">
        <v>2436</v>
      </c>
      <c r="G264" t="s">
        <v>14</v>
      </c>
      <c r="H264">
        <v>1748</v>
      </c>
    </row>
    <row r="265" spans="1:8" x14ac:dyDescent="0.25">
      <c r="A265" t="s">
        <v>20</v>
      </c>
      <c r="B265">
        <v>80</v>
      </c>
      <c r="G265" t="s">
        <v>14</v>
      </c>
      <c r="H265">
        <v>79</v>
      </c>
    </row>
    <row r="266" spans="1:8" x14ac:dyDescent="0.25">
      <c r="A266" t="s">
        <v>20</v>
      </c>
      <c r="B266">
        <v>42</v>
      </c>
      <c r="G266" t="s">
        <v>14</v>
      </c>
      <c r="H266">
        <v>889</v>
      </c>
    </row>
    <row r="267" spans="1:8" x14ac:dyDescent="0.25">
      <c r="A267" t="s">
        <v>20</v>
      </c>
      <c r="B267">
        <v>139</v>
      </c>
      <c r="G267" t="s">
        <v>14</v>
      </c>
      <c r="H267">
        <v>56</v>
      </c>
    </row>
    <row r="268" spans="1:8" x14ac:dyDescent="0.25">
      <c r="A268" t="s">
        <v>20</v>
      </c>
      <c r="B268">
        <v>159</v>
      </c>
      <c r="G268" t="s">
        <v>14</v>
      </c>
      <c r="H268">
        <v>1</v>
      </c>
    </row>
    <row r="269" spans="1:8" x14ac:dyDescent="0.25">
      <c r="A269" t="s">
        <v>20</v>
      </c>
      <c r="B269">
        <v>381</v>
      </c>
      <c r="G269" t="s">
        <v>14</v>
      </c>
      <c r="H269">
        <v>83</v>
      </c>
    </row>
    <row r="270" spans="1:8" x14ac:dyDescent="0.25">
      <c r="A270" t="s">
        <v>20</v>
      </c>
      <c r="B270">
        <v>194</v>
      </c>
      <c r="G270" t="s">
        <v>14</v>
      </c>
      <c r="H270">
        <v>2025</v>
      </c>
    </row>
    <row r="271" spans="1:8" x14ac:dyDescent="0.25">
      <c r="A271" t="s">
        <v>20</v>
      </c>
      <c r="B271">
        <v>106</v>
      </c>
      <c r="G271" t="s">
        <v>14</v>
      </c>
      <c r="H271">
        <v>14</v>
      </c>
    </row>
    <row r="272" spans="1:8" x14ac:dyDescent="0.25">
      <c r="A272" t="s">
        <v>20</v>
      </c>
      <c r="B272">
        <v>142</v>
      </c>
      <c r="G272" t="s">
        <v>14</v>
      </c>
      <c r="H272">
        <v>656</v>
      </c>
    </row>
    <row r="273" spans="1:8" x14ac:dyDescent="0.25">
      <c r="A273" t="s">
        <v>20</v>
      </c>
      <c r="B273">
        <v>211</v>
      </c>
      <c r="G273" t="s">
        <v>14</v>
      </c>
      <c r="H273">
        <v>1596</v>
      </c>
    </row>
    <row r="274" spans="1:8" x14ac:dyDescent="0.25">
      <c r="A274" t="s">
        <v>20</v>
      </c>
      <c r="B274">
        <v>2756</v>
      </c>
      <c r="G274" t="s">
        <v>14</v>
      </c>
      <c r="H274">
        <v>10</v>
      </c>
    </row>
    <row r="275" spans="1:8" x14ac:dyDescent="0.25">
      <c r="A275" t="s">
        <v>20</v>
      </c>
      <c r="B275">
        <v>173</v>
      </c>
      <c r="G275" t="s">
        <v>14</v>
      </c>
      <c r="H275">
        <v>1121</v>
      </c>
    </row>
    <row r="276" spans="1:8" x14ac:dyDescent="0.25">
      <c r="A276" t="s">
        <v>20</v>
      </c>
      <c r="B276">
        <v>87</v>
      </c>
      <c r="G276" t="s">
        <v>14</v>
      </c>
      <c r="H276">
        <v>15</v>
      </c>
    </row>
    <row r="277" spans="1:8" x14ac:dyDescent="0.25">
      <c r="A277" t="s">
        <v>20</v>
      </c>
      <c r="B277">
        <v>1572</v>
      </c>
      <c r="G277" t="s">
        <v>14</v>
      </c>
      <c r="H277">
        <v>191</v>
      </c>
    </row>
    <row r="278" spans="1:8" x14ac:dyDescent="0.25">
      <c r="A278" t="s">
        <v>20</v>
      </c>
      <c r="B278">
        <v>2346</v>
      </c>
      <c r="G278" t="s">
        <v>14</v>
      </c>
      <c r="H278">
        <v>16</v>
      </c>
    </row>
    <row r="279" spans="1:8" x14ac:dyDescent="0.25">
      <c r="A279" t="s">
        <v>20</v>
      </c>
      <c r="B279">
        <v>115</v>
      </c>
      <c r="G279" t="s">
        <v>14</v>
      </c>
      <c r="H279">
        <v>17</v>
      </c>
    </row>
    <row r="280" spans="1:8" x14ac:dyDescent="0.25">
      <c r="A280" t="s">
        <v>20</v>
      </c>
      <c r="B280">
        <v>85</v>
      </c>
      <c r="G280" t="s">
        <v>14</v>
      </c>
      <c r="H280">
        <v>34</v>
      </c>
    </row>
    <row r="281" spans="1:8" x14ac:dyDescent="0.25">
      <c r="A281" t="s">
        <v>20</v>
      </c>
      <c r="B281">
        <v>144</v>
      </c>
      <c r="G281" t="s">
        <v>14</v>
      </c>
      <c r="H281">
        <v>1</v>
      </c>
    </row>
    <row r="282" spans="1:8" x14ac:dyDescent="0.25">
      <c r="A282" t="s">
        <v>20</v>
      </c>
      <c r="B282">
        <v>2443</v>
      </c>
      <c r="G282" t="s">
        <v>14</v>
      </c>
      <c r="H282">
        <v>1274</v>
      </c>
    </row>
    <row r="283" spans="1:8" x14ac:dyDescent="0.25">
      <c r="A283" t="s">
        <v>20</v>
      </c>
      <c r="B283">
        <v>64</v>
      </c>
      <c r="G283" t="s">
        <v>14</v>
      </c>
      <c r="H283">
        <v>210</v>
      </c>
    </row>
    <row r="284" spans="1:8" x14ac:dyDescent="0.25">
      <c r="A284" t="s">
        <v>20</v>
      </c>
      <c r="B284">
        <v>268</v>
      </c>
      <c r="G284" t="s">
        <v>14</v>
      </c>
      <c r="H284">
        <v>248</v>
      </c>
    </row>
    <row r="285" spans="1:8" x14ac:dyDescent="0.25">
      <c r="A285" t="s">
        <v>20</v>
      </c>
      <c r="B285">
        <v>195</v>
      </c>
      <c r="G285" t="s">
        <v>14</v>
      </c>
      <c r="H285">
        <v>513</v>
      </c>
    </row>
    <row r="286" spans="1:8" x14ac:dyDescent="0.25">
      <c r="A286" t="s">
        <v>20</v>
      </c>
      <c r="B286">
        <v>186</v>
      </c>
      <c r="G286" t="s">
        <v>14</v>
      </c>
      <c r="H286">
        <v>3410</v>
      </c>
    </row>
    <row r="287" spans="1:8" x14ac:dyDescent="0.25">
      <c r="A287" t="s">
        <v>20</v>
      </c>
      <c r="B287">
        <v>460</v>
      </c>
      <c r="G287" t="s">
        <v>14</v>
      </c>
      <c r="H287">
        <v>10</v>
      </c>
    </row>
    <row r="288" spans="1:8" x14ac:dyDescent="0.25">
      <c r="A288" t="s">
        <v>20</v>
      </c>
      <c r="B288">
        <v>2528</v>
      </c>
      <c r="G288" t="s">
        <v>14</v>
      </c>
      <c r="H288">
        <v>2201</v>
      </c>
    </row>
    <row r="289" spans="1:8" x14ac:dyDescent="0.25">
      <c r="A289" t="s">
        <v>20</v>
      </c>
      <c r="B289">
        <v>3657</v>
      </c>
      <c r="G289" t="s">
        <v>14</v>
      </c>
      <c r="H289">
        <v>676</v>
      </c>
    </row>
    <row r="290" spans="1:8" x14ac:dyDescent="0.25">
      <c r="A290" t="s">
        <v>20</v>
      </c>
      <c r="B290">
        <v>131</v>
      </c>
      <c r="G290" t="s">
        <v>14</v>
      </c>
      <c r="H290">
        <v>831</v>
      </c>
    </row>
    <row r="291" spans="1:8" x14ac:dyDescent="0.25">
      <c r="A291" t="s">
        <v>20</v>
      </c>
      <c r="B291">
        <v>239</v>
      </c>
      <c r="G291" t="s">
        <v>14</v>
      </c>
      <c r="H291">
        <v>859</v>
      </c>
    </row>
    <row r="292" spans="1:8" x14ac:dyDescent="0.25">
      <c r="A292" t="s">
        <v>20</v>
      </c>
      <c r="B292">
        <v>78</v>
      </c>
      <c r="G292" t="s">
        <v>14</v>
      </c>
      <c r="H292">
        <v>45</v>
      </c>
    </row>
    <row r="293" spans="1:8" x14ac:dyDescent="0.25">
      <c r="A293" t="s">
        <v>20</v>
      </c>
      <c r="B293">
        <v>1773</v>
      </c>
      <c r="G293" t="s">
        <v>14</v>
      </c>
      <c r="H293">
        <v>6</v>
      </c>
    </row>
    <row r="294" spans="1:8" x14ac:dyDescent="0.25">
      <c r="A294" t="s">
        <v>20</v>
      </c>
      <c r="B294">
        <v>32</v>
      </c>
      <c r="G294" t="s">
        <v>14</v>
      </c>
      <c r="H294">
        <v>7</v>
      </c>
    </row>
    <row r="295" spans="1:8" x14ac:dyDescent="0.25">
      <c r="A295" t="s">
        <v>20</v>
      </c>
      <c r="B295">
        <v>369</v>
      </c>
      <c r="G295" t="s">
        <v>14</v>
      </c>
      <c r="H295">
        <v>31</v>
      </c>
    </row>
    <row r="296" spans="1:8" x14ac:dyDescent="0.25">
      <c r="A296" t="s">
        <v>20</v>
      </c>
      <c r="B296">
        <v>89</v>
      </c>
      <c r="G296" t="s">
        <v>14</v>
      </c>
      <c r="H296">
        <v>78</v>
      </c>
    </row>
    <row r="297" spans="1:8" x14ac:dyDescent="0.25">
      <c r="A297" t="s">
        <v>20</v>
      </c>
      <c r="B297">
        <v>147</v>
      </c>
      <c r="G297" t="s">
        <v>14</v>
      </c>
      <c r="H297">
        <v>1225</v>
      </c>
    </row>
    <row r="298" spans="1:8" x14ac:dyDescent="0.25">
      <c r="A298" t="s">
        <v>20</v>
      </c>
      <c r="B298">
        <v>126</v>
      </c>
      <c r="G298" t="s">
        <v>14</v>
      </c>
      <c r="H298">
        <v>1</v>
      </c>
    </row>
    <row r="299" spans="1:8" x14ac:dyDescent="0.25">
      <c r="A299" t="s">
        <v>20</v>
      </c>
      <c r="B299">
        <v>2218</v>
      </c>
      <c r="G299" t="s">
        <v>14</v>
      </c>
      <c r="H299">
        <v>67</v>
      </c>
    </row>
    <row r="300" spans="1:8" x14ac:dyDescent="0.25">
      <c r="A300" t="s">
        <v>20</v>
      </c>
      <c r="B300">
        <v>202</v>
      </c>
      <c r="G300" t="s">
        <v>14</v>
      </c>
      <c r="H300">
        <v>19</v>
      </c>
    </row>
    <row r="301" spans="1:8" x14ac:dyDescent="0.25">
      <c r="A301" t="s">
        <v>20</v>
      </c>
      <c r="B301">
        <v>140</v>
      </c>
      <c r="G301" t="s">
        <v>14</v>
      </c>
      <c r="H301">
        <v>2108</v>
      </c>
    </row>
    <row r="302" spans="1:8" x14ac:dyDescent="0.25">
      <c r="A302" t="s">
        <v>20</v>
      </c>
      <c r="B302">
        <v>1052</v>
      </c>
      <c r="G302" t="s">
        <v>14</v>
      </c>
      <c r="H302">
        <v>679</v>
      </c>
    </row>
    <row r="303" spans="1:8" x14ac:dyDescent="0.25">
      <c r="A303" t="s">
        <v>20</v>
      </c>
      <c r="B303">
        <v>247</v>
      </c>
      <c r="G303" t="s">
        <v>14</v>
      </c>
      <c r="H303">
        <v>36</v>
      </c>
    </row>
    <row r="304" spans="1:8" x14ac:dyDescent="0.25">
      <c r="A304" t="s">
        <v>20</v>
      </c>
      <c r="B304">
        <v>84</v>
      </c>
      <c r="G304" t="s">
        <v>14</v>
      </c>
      <c r="H304">
        <v>47</v>
      </c>
    </row>
    <row r="305" spans="1:8" x14ac:dyDescent="0.25">
      <c r="A305" t="s">
        <v>20</v>
      </c>
      <c r="B305">
        <v>88</v>
      </c>
      <c r="G305" t="s">
        <v>14</v>
      </c>
      <c r="H305">
        <v>70</v>
      </c>
    </row>
    <row r="306" spans="1:8" x14ac:dyDescent="0.25">
      <c r="A306" t="s">
        <v>20</v>
      </c>
      <c r="B306">
        <v>156</v>
      </c>
      <c r="G306" t="s">
        <v>14</v>
      </c>
      <c r="H306">
        <v>154</v>
      </c>
    </row>
    <row r="307" spans="1:8" x14ac:dyDescent="0.25">
      <c r="A307" t="s">
        <v>20</v>
      </c>
      <c r="B307">
        <v>2985</v>
      </c>
      <c r="G307" t="s">
        <v>14</v>
      </c>
      <c r="H307">
        <v>22</v>
      </c>
    </row>
    <row r="308" spans="1:8" x14ac:dyDescent="0.25">
      <c r="A308" t="s">
        <v>20</v>
      </c>
      <c r="B308">
        <v>762</v>
      </c>
      <c r="G308" t="s">
        <v>14</v>
      </c>
      <c r="H308">
        <v>1758</v>
      </c>
    </row>
    <row r="309" spans="1:8" x14ac:dyDescent="0.25">
      <c r="A309" t="s">
        <v>20</v>
      </c>
      <c r="B309">
        <v>554</v>
      </c>
      <c r="G309" t="s">
        <v>14</v>
      </c>
      <c r="H309">
        <v>94</v>
      </c>
    </row>
    <row r="310" spans="1:8" x14ac:dyDescent="0.25">
      <c r="A310" t="s">
        <v>20</v>
      </c>
      <c r="B310">
        <v>135</v>
      </c>
      <c r="G310" t="s">
        <v>14</v>
      </c>
      <c r="H310">
        <v>33</v>
      </c>
    </row>
    <row r="311" spans="1:8" x14ac:dyDescent="0.25">
      <c r="A311" t="s">
        <v>20</v>
      </c>
      <c r="B311">
        <v>122</v>
      </c>
      <c r="G311" t="s">
        <v>14</v>
      </c>
      <c r="H311">
        <v>1</v>
      </c>
    </row>
    <row r="312" spans="1:8" x14ac:dyDescent="0.25">
      <c r="A312" t="s">
        <v>20</v>
      </c>
      <c r="B312">
        <v>221</v>
      </c>
      <c r="G312" t="s">
        <v>14</v>
      </c>
      <c r="H312">
        <v>31</v>
      </c>
    </row>
    <row r="313" spans="1:8" x14ac:dyDescent="0.25">
      <c r="A313" t="s">
        <v>20</v>
      </c>
      <c r="B313">
        <v>126</v>
      </c>
      <c r="G313" t="s">
        <v>14</v>
      </c>
      <c r="H313">
        <v>35</v>
      </c>
    </row>
    <row r="314" spans="1:8" x14ac:dyDescent="0.25">
      <c r="A314" t="s">
        <v>20</v>
      </c>
      <c r="B314">
        <v>1022</v>
      </c>
      <c r="G314" t="s">
        <v>14</v>
      </c>
      <c r="H314">
        <v>63</v>
      </c>
    </row>
    <row r="315" spans="1:8" x14ac:dyDescent="0.25">
      <c r="A315" t="s">
        <v>20</v>
      </c>
      <c r="B315">
        <v>3177</v>
      </c>
      <c r="G315" t="s">
        <v>14</v>
      </c>
      <c r="H315">
        <v>526</v>
      </c>
    </row>
    <row r="316" spans="1:8" x14ac:dyDescent="0.25">
      <c r="A316" t="s">
        <v>20</v>
      </c>
      <c r="B316">
        <v>198</v>
      </c>
      <c r="G316" t="s">
        <v>14</v>
      </c>
      <c r="H316">
        <v>121</v>
      </c>
    </row>
    <row r="317" spans="1:8" x14ac:dyDescent="0.25">
      <c r="A317" t="s">
        <v>20</v>
      </c>
      <c r="B317">
        <v>85</v>
      </c>
      <c r="G317" t="s">
        <v>14</v>
      </c>
      <c r="H317">
        <v>67</v>
      </c>
    </row>
    <row r="318" spans="1:8" x14ac:dyDescent="0.25">
      <c r="A318" t="s">
        <v>20</v>
      </c>
      <c r="B318">
        <v>3596</v>
      </c>
      <c r="G318" t="s">
        <v>14</v>
      </c>
      <c r="H318">
        <v>57</v>
      </c>
    </row>
    <row r="319" spans="1:8" x14ac:dyDescent="0.25">
      <c r="A319" t="s">
        <v>20</v>
      </c>
      <c r="B319">
        <v>244</v>
      </c>
      <c r="G319" t="s">
        <v>14</v>
      </c>
      <c r="H319">
        <v>1229</v>
      </c>
    </row>
    <row r="320" spans="1:8" x14ac:dyDescent="0.25">
      <c r="A320" t="s">
        <v>20</v>
      </c>
      <c r="B320">
        <v>5180</v>
      </c>
      <c r="G320" t="s">
        <v>14</v>
      </c>
      <c r="H320">
        <v>12</v>
      </c>
    </row>
    <row r="321" spans="1:8" x14ac:dyDescent="0.25">
      <c r="A321" t="s">
        <v>20</v>
      </c>
      <c r="B321">
        <v>589</v>
      </c>
      <c r="G321" t="s">
        <v>14</v>
      </c>
      <c r="H321">
        <v>452</v>
      </c>
    </row>
    <row r="322" spans="1:8" x14ac:dyDescent="0.25">
      <c r="A322" t="s">
        <v>20</v>
      </c>
      <c r="B322">
        <v>2725</v>
      </c>
      <c r="G322" t="s">
        <v>14</v>
      </c>
      <c r="H322">
        <v>1886</v>
      </c>
    </row>
    <row r="323" spans="1:8" x14ac:dyDescent="0.25">
      <c r="A323" t="s">
        <v>20</v>
      </c>
      <c r="B323">
        <v>300</v>
      </c>
      <c r="G323" t="s">
        <v>14</v>
      </c>
      <c r="H323">
        <v>1825</v>
      </c>
    </row>
    <row r="324" spans="1:8" x14ac:dyDescent="0.25">
      <c r="A324" t="s">
        <v>20</v>
      </c>
      <c r="B324">
        <v>144</v>
      </c>
      <c r="G324" t="s">
        <v>14</v>
      </c>
      <c r="H324">
        <v>31</v>
      </c>
    </row>
    <row r="325" spans="1:8" x14ac:dyDescent="0.25">
      <c r="A325" t="s">
        <v>20</v>
      </c>
      <c r="B325">
        <v>87</v>
      </c>
      <c r="G325" t="s">
        <v>14</v>
      </c>
      <c r="H325">
        <v>107</v>
      </c>
    </row>
    <row r="326" spans="1:8" x14ac:dyDescent="0.25">
      <c r="A326" t="s">
        <v>20</v>
      </c>
      <c r="B326">
        <v>3116</v>
      </c>
      <c r="G326" t="s">
        <v>14</v>
      </c>
      <c r="H326">
        <v>27</v>
      </c>
    </row>
    <row r="327" spans="1:8" x14ac:dyDescent="0.25">
      <c r="A327" t="s">
        <v>20</v>
      </c>
      <c r="B327">
        <v>909</v>
      </c>
      <c r="G327" t="s">
        <v>14</v>
      </c>
      <c r="H327">
        <v>1221</v>
      </c>
    </row>
    <row r="328" spans="1:8" x14ac:dyDescent="0.25">
      <c r="A328" t="s">
        <v>20</v>
      </c>
      <c r="B328">
        <v>1613</v>
      </c>
      <c r="G328" t="s">
        <v>14</v>
      </c>
      <c r="H328">
        <v>1</v>
      </c>
    </row>
    <row r="329" spans="1:8" x14ac:dyDescent="0.25">
      <c r="A329" t="s">
        <v>20</v>
      </c>
      <c r="B329">
        <v>136</v>
      </c>
      <c r="G329" t="s">
        <v>14</v>
      </c>
      <c r="H329">
        <v>16</v>
      </c>
    </row>
    <row r="330" spans="1:8" x14ac:dyDescent="0.25">
      <c r="A330" t="s">
        <v>20</v>
      </c>
      <c r="B330">
        <v>130</v>
      </c>
      <c r="G330" t="s">
        <v>14</v>
      </c>
      <c r="H330">
        <v>41</v>
      </c>
    </row>
    <row r="331" spans="1:8" x14ac:dyDescent="0.25">
      <c r="A331" t="s">
        <v>20</v>
      </c>
      <c r="B331">
        <v>102</v>
      </c>
      <c r="G331" t="s">
        <v>14</v>
      </c>
      <c r="H331">
        <v>523</v>
      </c>
    </row>
    <row r="332" spans="1:8" x14ac:dyDescent="0.25">
      <c r="A332" t="s">
        <v>20</v>
      </c>
      <c r="B332">
        <v>4006</v>
      </c>
      <c r="G332" t="s">
        <v>14</v>
      </c>
      <c r="H332">
        <v>141</v>
      </c>
    </row>
    <row r="333" spans="1:8" x14ac:dyDescent="0.25">
      <c r="A333" t="s">
        <v>20</v>
      </c>
      <c r="B333">
        <v>1629</v>
      </c>
      <c r="G333" t="s">
        <v>14</v>
      </c>
      <c r="H333">
        <v>52</v>
      </c>
    </row>
    <row r="334" spans="1:8" x14ac:dyDescent="0.25">
      <c r="A334" t="s">
        <v>20</v>
      </c>
      <c r="B334">
        <v>2188</v>
      </c>
      <c r="G334" t="s">
        <v>14</v>
      </c>
      <c r="H334">
        <v>225</v>
      </c>
    </row>
    <row r="335" spans="1:8" x14ac:dyDescent="0.25">
      <c r="A335" t="s">
        <v>20</v>
      </c>
      <c r="B335">
        <v>2409</v>
      </c>
      <c r="G335" t="s">
        <v>14</v>
      </c>
      <c r="H335">
        <v>38</v>
      </c>
    </row>
    <row r="336" spans="1:8" x14ac:dyDescent="0.25">
      <c r="A336" t="s">
        <v>20</v>
      </c>
      <c r="B336">
        <v>194</v>
      </c>
      <c r="G336" t="s">
        <v>14</v>
      </c>
      <c r="H336">
        <v>15</v>
      </c>
    </row>
    <row r="337" spans="1:8" x14ac:dyDescent="0.25">
      <c r="A337" t="s">
        <v>20</v>
      </c>
      <c r="B337">
        <v>1140</v>
      </c>
      <c r="G337" t="s">
        <v>14</v>
      </c>
      <c r="H337">
        <v>37</v>
      </c>
    </row>
    <row r="338" spans="1:8" x14ac:dyDescent="0.25">
      <c r="A338" t="s">
        <v>20</v>
      </c>
      <c r="B338">
        <v>102</v>
      </c>
      <c r="G338" t="s">
        <v>14</v>
      </c>
      <c r="H338">
        <v>112</v>
      </c>
    </row>
    <row r="339" spans="1:8" x14ac:dyDescent="0.25">
      <c r="A339" t="s">
        <v>20</v>
      </c>
      <c r="B339">
        <v>2857</v>
      </c>
      <c r="G339" t="s">
        <v>14</v>
      </c>
      <c r="H339">
        <v>21</v>
      </c>
    </row>
    <row r="340" spans="1:8" x14ac:dyDescent="0.25">
      <c r="A340" t="s">
        <v>20</v>
      </c>
      <c r="B340">
        <v>107</v>
      </c>
      <c r="G340" t="s">
        <v>14</v>
      </c>
      <c r="H340">
        <v>67</v>
      </c>
    </row>
    <row r="341" spans="1:8" x14ac:dyDescent="0.25">
      <c r="A341" t="s">
        <v>20</v>
      </c>
      <c r="B341">
        <v>160</v>
      </c>
      <c r="G341" t="s">
        <v>14</v>
      </c>
      <c r="H341">
        <v>78</v>
      </c>
    </row>
    <row r="342" spans="1:8" x14ac:dyDescent="0.25">
      <c r="A342" t="s">
        <v>20</v>
      </c>
      <c r="B342">
        <v>2230</v>
      </c>
      <c r="G342" t="s">
        <v>14</v>
      </c>
      <c r="H342">
        <v>67</v>
      </c>
    </row>
    <row r="343" spans="1:8" x14ac:dyDescent="0.25">
      <c r="A343" t="s">
        <v>20</v>
      </c>
      <c r="B343">
        <v>316</v>
      </c>
      <c r="G343" t="s">
        <v>14</v>
      </c>
      <c r="H343">
        <v>263</v>
      </c>
    </row>
    <row r="344" spans="1:8" x14ac:dyDescent="0.25">
      <c r="A344" t="s">
        <v>20</v>
      </c>
      <c r="B344">
        <v>117</v>
      </c>
      <c r="G344" t="s">
        <v>14</v>
      </c>
      <c r="H344">
        <v>1691</v>
      </c>
    </row>
    <row r="345" spans="1:8" x14ac:dyDescent="0.25">
      <c r="A345" t="s">
        <v>20</v>
      </c>
      <c r="B345">
        <v>6406</v>
      </c>
      <c r="G345" t="s">
        <v>14</v>
      </c>
      <c r="H345">
        <v>181</v>
      </c>
    </row>
    <row r="346" spans="1:8" x14ac:dyDescent="0.25">
      <c r="A346" t="s">
        <v>20</v>
      </c>
      <c r="B346">
        <v>192</v>
      </c>
      <c r="G346" t="s">
        <v>14</v>
      </c>
      <c r="H346">
        <v>13</v>
      </c>
    </row>
    <row r="347" spans="1:8" x14ac:dyDescent="0.25">
      <c r="A347" t="s">
        <v>20</v>
      </c>
      <c r="B347">
        <v>26</v>
      </c>
      <c r="G347" t="s">
        <v>14</v>
      </c>
      <c r="H347">
        <v>1</v>
      </c>
    </row>
    <row r="348" spans="1:8" x14ac:dyDescent="0.25">
      <c r="A348" t="s">
        <v>20</v>
      </c>
      <c r="B348">
        <v>723</v>
      </c>
      <c r="G348" t="s">
        <v>14</v>
      </c>
      <c r="H348">
        <v>21</v>
      </c>
    </row>
    <row r="349" spans="1:8" x14ac:dyDescent="0.25">
      <c r="A349" t="s">
        <v>20</v>
      </c>
      <c r="B349">
        <v>170</v>
      </c>
      <c r="G349" t="s">
        <v>14</v>
      </c>
      <c r="H349">
        <v>830</v>
      </c>
    </row>
    <row r="350" spans="1:8" x14ac:dyDescent="0.25">
      <c r="A350" t="s">
        <v>20</v>
      </c>
      <c r="B350">
        <v>238</v>
      </c>
      <c r="G350" t="s">
        <v>14</v>
      </c>
      <c r="H350">
        <v>130</v>
      </c>
    </row>
    <row r="351" spans="1:8" x14ac:dyDescent="0.25">
      <c r="A351" t="s">
        <v>20</v>
      </c>
      <c r="B351">
        <v>55</v>
      </c>
      <c r="G351" t="s">
        <v>14</v>
      </c>
      <c r="H351">
        <v>55</v>
      </c>
    </row>
    <row r="352" spans="1:8" x14ac:dyDescent="0.25">
      <c r="A352" t="s">
        <v>20</v>
      </c>
      <c r="B352">
        <v>128</v>
      </c>
      <c r="G352" t="s">
        <v>14</v>
      </c>
      <c r="H352">
        <v>114</v>
      </c>
    </row>
    <row r="353" spans="1:8" x14ac:dyDescent="0.25">
      <c r="A353" t="s">
        <v>20</v>
      </c>
      <c r="B353">
        <v>2144</v>
      </c>
      <c r="G353" t="s">
        <v>14</v>
      </c>
      <c r="H353">
        <v>594</v>
      </c>
    </row>
    <row r="354" spans="1:8" x14ac:dyDescent="0.25">
      <c r="A354" t="s">
        <v>20</v>
      </c>
      <c r="B354">
        <v>2693</v>
      </c>
      <c r="G354" t="s">
        <v>14</v>
      </c>
      <c r="H354">
        <v>24</v>
      </c>
    </row>
    <row r="355" spans="1:8" x14ac:dyDescent="0.25">
      <c r="A355" t="s">
        <v>20</v>
      </c>
      <c r="B355">
        <v>432</v>
      </c>
      <c r="G355" t="s">
        <v>14</v>
      </c>
      <c r="H355">
        <v>252</v>
      </c>
    </row>
    <row r="356" spans="1:8" x14ac:dyDescent="0.25">
      <c r="A356" t="s">
        <v>20</v>
      </c>
      <c r="B356">
        <v>189</v>
      </c>
      <c r="G356" t="s">
        <v>14</v>
      </c>
      <c r="H356">
        <v>67</v>
      </c>
    </row>
    <row r="357" spans="1:8" x14ac:dyDescent="0.25">
      <c r="A357" t="s">
        <v>20</v>
      </c>
      <c r="B357">
        <v>154</v>
      </c>
      <c r="G357" t="s">
        <v>14</v>
      </c>
      <c r="H357">
        <v>742</v>
      </c>
    </row>
    <row r="358" spans="1:8" x14ac:dyDescent="0.25">
      <c r="A358" t="s">
        <v>20</v>
      </c>
      <c r="B358">
        <v>96</v>
      </c>
      <c r="G358" t="s">
        <v>14</v>
      </c>
      <c r="H358">
        <v>75</v>
      </c>
    </row>
    <row r="359" spans="1:8" x14ac:dyDescent="0.25">
      <c r="A359" t="s">
        <v>20</v>
      </c>
      <c r="B359">
        <v>3063</v>
      </c>
      <c r="G359" t="s">
        <v>14</v>
      </c>
      <c r="H359">
        <v>4405</v>
      </c>
    </row>
    <row r="360" spans="1:8" x14ac:dyDescent="0.25">
      <c r="A360" t="s">
        <v>20</v>
      </c>
      <c r="B360">
        <v>2266</v>
      </c>
      <c r="G360" t="s">
        <v>14</v>
      </c>
      <c r="H360">
        <v>92</v>
      </c>
    </row>
    <row r="361" spans="1:8" x14ac:dyDescent="0.25">
      <c r="A361" t="s">
        <v>20</v>
      </c>
      <c r="B361">
        <v>194</v>
      </c>
      <c r="G361" t="s">
        <v>14</v>
      </c>
      <c r="H361">
        <v>64</v>
      </c>
    </row>
    <row r="362" spans="1:8" x14ac:dyDescent="0.25">
      <c r="A362" t="s">
        <v>20</v>
      </c>
      <c r="B362">
        <v>129</v>
      </c>
      <c r="G362" t="s">
        <v>14</v>
      </c>
      <c r="H362">
        <v>64</v>
      </c>
    </row>
    <row r="363" spans="1:8" x14ac:dyDescent="0.25">
      <c r="A363" t="s">
        <v>20</v>
      </c>
      <c r="B363">
        <v>375</v>
      </c>
      <c r="G363" t="s">
        <v>14</v>
      </c>
      <c r="H363">
        <v>842</v>
      </c>
    </row>
    <row r="364" spans="1:8" x14ac:dyDescent="0.25">
      <c r="A364" t="s">
        <v>20</v>
      </c>
      <c r="B364">
        <v>409</v>
      </c>
      <c r="G364" t="s">
        <v>14</v>
      </c>
      <c r="H364">
        <v>112</v>
      </c>
    </row>
    <row r="365" spans="1:8" x14ac:dyDescent="0.25">
      <c r="A365" t="s">
        <v>20</v>
      </c>
      <c r="B365">
        <v>234</v>
      </c>
      <c r="G365" t="s">
        <v>14</v>
      </c>
      <c r="H365">
        <v>374</v>
      </c>
    </row>
    <row r="366" spans="1:8" x14ac:dyDescent="0.25">
      <c r="A366" t="s">
        <v>20</v>
      </c>
      <c r="B366">
        <v>3016</v>
      </c>
    </row>
    <row r="367" spans="1:8" x14ac:dyDescent="0.25">
      <c r="A367" t="s">
        <v>20</v>
      </c>
      <c r="B367">
        <v>264</v>
      </c>
    </row>
    <row r="368" spans="1:8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2">
    <mergeCell ref="D11:D17"/>
    <mergeCell ref="D20:D31"/>
  </mergeCells>
  <conditionalFormatting sqref="A1:A566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G1:G365">
    <cfRule type="containsText" dxfId="3" priority="1" operator="containsText" text="canceled">
      <formula>NOT(ISERROR(SEARCH("canceled",G1)))</formula>
    </cfRule>
    <cfRule type="containsText" dxfId="2" priority="2" operator="containsText" text="live">
      <formula>NOT(ISERROR(SEARCH("live",G1)))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Crowdfunding</vt:lpstr>
      <vt:lpstr>parent category</vt:lpstr>
      <vt:lpstr>sub category</vt:lpstr>
      <vt:lpstr>date created</vt:lpstr>
      <vt:lpstr>outcome</vt:lpstr>
      <vt:lpstr>statistical analysis</vt:lpstr>
      <vt:lpstr>Goal</vt:lpstr>
      <vt:lpstr>goal1</vt:lpstr>
      <vt:lpstr>outcome</vt:lpstr>
      <vt:lpstr>outocme1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Daniel Du</cp:lastModifiedBy>
  <dcterms:created xsi:type="dcterms:W3CDTF">2021-09-29T18:52:28Z</dcterms:created>
  <dcterms:modified xsi:type="dcterms:W3CDTF">2023-09-16T08:18:39Z</dcterms:modified>
</cp:coreProperties>
</file>