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aniele/Desktop/Uni/Probabilità e statistica/Progetto PROBSTAT /Allegati/"/>
    </mc:Choice>
  </mc:AlternateContent>
  <xr:revisionPtr revIDLastSave="0" documentId="13_ncr:1_{2A56EA36-5A32-5942-AA9A-6A05383EF341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DATASET" sheetId="1" r:id="rId1"/>
    <sheet name="INDICI" sheetId="2" r:id="rId2"/>
    <sheet name="ETF" sheetId="3" r:id="rId3"/>
    <sheet name="FONDI" sheetId="4" r:id="rId4"/>
    <sheet name="Accoppiamento dat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6" i="4"/>
  <c r="B6" i="4"/>
  <c r="G6" i="4" s="1"/>
  <c r="G5" i="4"/>
  <c r="F5" i="4"/>
  <c r="C5" i="4"/>
  <c r="G4" i="4"/>
  <c r="F4" i="4"/>
  <c r="C4" i="4"/>
  <c r="G3" i="4"/>
  <c r="F3" i="4"/>
  <c r="F6" i="4" s="1"/>
  <c r="C3" i="4"/>
  <c r="C6" i="4" s="1"/>
  <c r="G2" i="4"/>
  <c r="F2" i="4"/>
  <c r="C2" i="4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U49" i="1"/>
  <c r="AE48" i="1"/>
  <c r="AD48" i="1"/>
  <c r="AC48" i="1"/>
  <c r="AB48" i="1"/>
  <c r="AA48" i="1"/>
  <c r="Z48" i="1"/>
  <c r="Y48" i="1"/>
  <c r="X48" i="1"/>
  <c r="W48" i="1"/>
  <c r="V48" i="1"/>
  <c r="T48" i="1"/>
  <c r="AE47" i="1"/>
  <c r="AD47" i="1"/>
  <c r="AC47" i="1"/>
  <c r="AB47" i="1"/>
  <c r="AA47" i="1"/>
  <c r="Z47" i="1"/>
  <c r="Y47" i="1"/>
  <c r="X47" i="1"/>
  <c r="W47" i="1"/>
  <c r="V47" i="1"/>
  <c r="T47" i="1"/>
  <c r="AE46" i="1"/>
  <c r="AD46" i="1"/>
  <c r="AC46" i="1"/>
  <c r="AB46" i="1"/>
  <c r="AA46" i="1"/>
  <c r="Z46" i="1"/>
  <c r="Y46" i="1"/>
  <c r="X46" i="1"/>
  <c r="W46" i="1"/>
  <c r="V46" i="1"/>
  <c r="T46" i="1"/>
  <c r="AE45" i="1"/>
  <c r="AD45" i="1"/>
  <c r="AC45" i="1"/>
  <c r="AB45" i="1"/>
  <c r="AA45" i="1"/>
  <c r="Z45" i="1"/>
  <c r="Y45" i="1"/>
  <c r="X45" i="1"/>
  <c r="W45" i="1"/>
  <c r="V45" i="1"/>
  <c r="AF45" i="1" s="1"/>
  <c r="T45" i="1"/>
  <c r="AE44" i="1"/>
  <c r="AD44" i="1"/>
  <c r="AC44" i="1"/>
  <c r="AB44" i="1"/>
  <c r="AA44" i="1"/>
  <c r="Z44" i="1"/>
  <c r="Y44" i="1"/>
  <c r="X44" i="1"/>
  <c r="W44" i="1"/>
  <c r="V44" i="1"/>
  <c r="T44" i="1"/>
  <c r="AE43" i="1"/>
  <c r="AD43" i="1"/>
  <c r="AC43" i="1"/>
  <c r="AB43" i="1"/>
  <c r="AA43" i="1"/>
  <c r="Z43" i="1"/>
  <c r="Y43" i="1"/>
  <c r="X43" i="1"/>
  <c r="W43" i="1"/>
  <c r="V43" i="1"/>
  <c r="T43" i="1"/>
  <c r="AE42" i="1"/>
  <c r="AD42" i="1"/>
  <c r="AC42" i="1"/>
  <c r="AB42" i="1"/>
  <c r="AA42" i="1"/>
  <c r="Z42" i="1"/>
  <c r="Y42" i="1"/>
  <c r="X42" i="1"/>
  <c r="W42" i="1"/>
  <c r="V42" i="1"/>
  <c r="T42" i="1"/>
  <c r="AE41" i="1"/>
  <c r="AD41" i="1"/>
  <c r="AC41" i="1"/>
  <c r="AB41" i="1"/>
  <c r="AA41" i="1"/>
  <c r="Z41" i="1"/>
  <c r="Y41" i="1"/>
  <c r="X41" i="1"/>
  <c r="W41" i="1"/>
  <c r="V41" i="1"/>
  <c r="T41" i="1"/>
  <c r="AE40" i="1"/>
  <c r="AD40" i="1"/>
  <c r="AC40" i="1"/>
  <c r="AB40" i="1"/>
  <c r="AA40" i="1"/>
  <c r="Z40" i="1"/>
  <c r="Y40" i="1"/>
  <c r="X40" i="1"/>
  <c r="W40" i="1"/>
  <c r="V40" i="1"/>
  <c r="T40" i="1"/>
  <c r="AE39" i="1"/>
  <c r="AD39" i="1"/>
  <c r="AC39" i="1"/>
  <c r="AB39" i="1"/>
  <c r="AA39" i="1"/>
  <c r="Z39" i="1"/>
  <c r="Y39" i="1"/>
  <c r="X39" i="1"/>
  <c r="W39" i="1"/>
  <c r="V39" i="1"/>
  <c r="T39" i="1"/>
  <c r="AE38" i="1"/>
  <c r="AD38" i="1"/>
  <c r="AC38" i="1"/>
  <c r="AB38" i="1"/>
  <c r="AA38" i="1"/>
  <c r="Z38" i="1"/>
  <c r="Y38" i="1"/>
  <c r="X38" i="1"/>
  <c r="W38" i="1"/>
  <c r="V38" i="1"/>
  <c r="T38" i="1"/>
  <c r="AE37" i="1"/>
  <c r="AD37" i="1"/>
  <c r="AC37" i="1"/>
  <c r="AB37" i="1"/>
  <c r="AA37" i="1"/>
  <c r="Z37" i="1"/>
  <c r="Y37" i="1"/>
  <c r="X37" i="1"/>
  <c r="W37" i="1"/>
  <c r="V37" i="1"/>
  <c r="T37" i="1"/>
  <c r="AE36" i="1"/>
  <c r="AD36" i="1"/>
  <c r="AC36" i="1"/>
  <c r="AB36" i="1"/>
  <c r="AA36" i="1"/>
  <c r="Z36" i="1"/>
  <c r="Y36" i="1"/>
  <c r="X36" i="1"/>
  <c r="W36" i="1"/>
  <c r="V36" i="1"/>
  <c r="T36" i="1"/>
  <c r="AE35" i="1"/>
  <c r="AD35" i="1"/>
  <c r="AC35" i="1"/>
  <c r="AB35" i="1"/>
  <c r="AA35" i="1"/>
  <c r="Z35" i="1"/>
  <c r="Y35" i="1"/>
  <c r="X35" i="1"/>
  <c r="W35" i="1"/>
  <c r="V35" i="1"/>
  <c r="AF35" i="1" s="1"/>
  <c r="T35" i="1"/>
  <c r="AE34" i="1"/>
  <c r="AD34" i="1"/>
  <c r="AC34" i="1"/>
  <c r="AB34" i="1"/>
  <c r="AA34" i="1"/>
  <c r="Z34" i="1"/>
  <c r="Y34" i="1"/>
  <c r="X34" i="1"/>
  <c r="W34" i="1"/>
  <c r="V34" i="1"/>
  <c r="T34" i="1"/>
  <c r="AE33" i="1"/>
  <c r="AD33" i="1"/>
  <c r="AC33" i="1"/>
  <c r="AB33" i="1"/>
  <c r="AA33" i="1"/>
  <c r="Z33" i="1"/>
  <c r="Y33" i="1"/>
  <c r="X33" i="1"/>
  <c r="W33" i="1"/>
  <c r="V33" i="1"/>
  <c r="T33" i="1"/>
  <c r="AE32" i="1"/>
  <c r="AD32" i="1"/>
  <c r="AC32" i="1"/>
  <c r="AB32" i="1"/>
  <c r="AA32" i="1"/>
  <c r="Z32" i="1"/>
  <c r="Y32" i="1"/>
  <c r="X32" i="1"/>
  <c r="W32" i="1"/>
  <c r="V32" i="1"/>
  <c r="T32" i="1"/>
  <c r="AE31" i="1"/>
  <c r="AD31" i="1"/>
  <c r="AC31" i="1"/>
  <c r="AB31" i="1"/>
  <c r="AA31" i="1"/>
  <c r="Z31" i="1"/>
  <c r="Y31" i="1"/>
  <c r="X31" i="1"/>
  <c r="W31" i="1"/>
  <c r="V31" i="1"/>
  <c r="T31" i="1"/>
  <c r="AE30" i="1"/>
  <c r="AD30" i="1"/>
  <c r="AC30" i="1"/>
  <c r="AB30" i="1"/>
  <c r="AA30" i="1"/>
  <c r="Z30" i="1"/>
  <c r="Y30" i="1"/>
  <c r="X30" i="1"/>
  <c r="W30" i="1"/>
  <c r="V30" i="1"/>
  <c r="T30" i="1"/>
  <c r="AE29" i="1"/>
  <c r="AD29" i="1"/>
  <c r="AC29" i="1"/>
  <c r="AB29" i="1"/>
  <c r="AA29" i="1"/>
  <c r="Z29" i="1"/>
  <c r="Y29" i="1"/>
  <c r="X29" i="1"/>
  <c r="W29" i="1"/>
  <c r="V29" i="1"/>
  <c r="T29" i="1"/>
  <c r="AE28" i="1"/>
  <c r="AD28" i="1"/>
  <c r="AC28" i="1"/>
  <c r="AB28" i="1"/>
  <c r="AA28" i="1"/>
  <c r="Z28" i="1"/>
  <c r="Y28" i="1"/>
  <c r="X28" i="1"/>
  <c r="W28" i="1"/>
  <c r="V28" i="1"/>
  <c r="T28" i="1"/>
  <c r="AE27" i="1"/>
  <c r="AD27" i="1"/>
  <c r="AC27" i="1"/>
  <c r="AB27" i="1"/>
  <c r="AA27" i="1"/>
  <c r="Z27" i="1"/>
  <c r="Y27" i="1"/>
  <c r="X27" i="1"/>
  <c r="W27" i="1"/>
  <c r="V27" i="1"/>
  <c r="T27" i="1"/>
  <c r="AE26" i="1"/>
  <c r="AD26" i="1"/>
  <c r="AC26" i="1"/>
  <c r="AB26" i="1"/>
  <c r="AA26" i="1"/>
  <c r="Z26" i="1"/>
  <c r="Y26" i="1"/>
  <c r="X26" i="1"/>
  <c r="W26" i="1"/>
  <c r="V26" i="1"/>
  <c r="T26" i="1"/>
  <c r="AE25" i="1"/>
  <c r="AD25" i="1"/>
  <c r="AC25" i="1"/>
  <c r="AB25" i="1"/>
  <c r="AA25" i="1"/>
  <c r="Z25" i="1"/>
  <c r="Y25" i="1"/>
  <c r="X25" i="1"/>
  <c r="W25" i="1"/>
  <c r="V25" i="1"/>
  <c r="AF25" i="1" s="1"/>
  <c r="T25" i="1"/>
  <c r="AE24" i="1"/>
  <c r="AD24" i="1"/>
  <c r="AC24" i="1"/>
  <c r="AB24" i="1"/>
  <c r="AA24" i="1"/>
  <c r="Z24" i="1"/>
  <c r="Y24" i="1"/>
  <c r="X24" i="1"/>
  <c r="W24" i="1"/>
  <c r="V24" i="1"/>
  <c r="T24" i="1"/>
  <c r="AE23" i="1"/>
  <c r="AD23" i="1"/>
  <c r="AC23" i="1"/>
  <c r="AB23" i="1"/>
  <c r="AA23" i="1"/>
  <c r="Z23" i="1"/>
  <c r="Y23" i="1"/>
  <c r="X23" i="1"/>
  <c r="W23" i="1"/>
  <c r="V23" i="1"/>
  <c r="AF23" i="1" s="1"/>
  <c r="T23" i="1"/>
  <c r="AE22" i="1"/>
  <c r="AD22" i="1"/>
  <c r="AC22" i="1"/>
  <c r="AB22" i="1"/>
  <c r="AA22" i="1"/>
  <c r="Z22" i="1"/>
  <c r="Y22" i="1"/>
  <c r="X22" i="1"/>
  <c r="W22" i="1"/>
  <c r="V22" i="1"/>
  <c r="T22" i="1"/>
  <c r="AE21" i="1"/>
  <c r="AD21" i="1"/>
  <c r="AC21" i="1"/>
  <c r="AB21" i="1"/>
  <c r="AA21" i="1"/>
  <c r="Z21" i="1"/>
  <c r="Y21" i="1"/>
  <c r="X21" i="1"/>
  <c r="W21" i="1"/>
  <c r="V21" i="1"/>
  <c r="T21" i="1"/>
  <c r="AE20" i="1"/>
  <c r="AD20" i="1"/>
  <c r="AC20" i="1"/>
  <c r="AB20" i="1"/>
  <c r="AA20" i="1"/>
  <c r="Z20" i="1"/>
  <c r="Y20" i="1"/>
  <c r="X20" i="1"/>
  <c r="W20" i="1"/>
  <c r="V20" i="1"/>
  <c r="T20" i="1"/>
  <c r="AE19" i="1"/>
  <c r="AD19" i="1"/>
  <c r="AC19" i="1"/>
  <c r="AB19" i="1"/>
  <c r="AA19" i="1"/>
  <c r="Z19" i="1"/>
  <c r="Y19" i="1"/>
  <c r="X19" i="1"/>
  <c r="W19" i="1"/>
  <c r="V19" i="1"/>
  <c r="T19" i="1"/>
  <c r="AE18" i="1"/>
  <c r="AD18" i="1"/>
  <c r="AC18" i="1"/>
  <c r="AB18" i="1"/>
  <c r="AA18" i="1"/>
  <c r="Z18" i="1"/>
  <c r="Y18" i="1"/>
  <c r="X18" i="1"/>
  <c r="W18" i="1"/>
  <c r="V18" i="1"/>
  <c r="T18" i="1"/>
  <c r="AE17" i="1"/>
  <c r="AD17" i="1"/>
  <c r="AC17" i="1"/>
  <c r="AB17" i="1"/>
  <c r="AA17" i="1"/>
  <c r="Z17" i="1"/>
  <c r="Y17" i="1"/>
  <c r="X17" i="1"/>
  <c r="W17" i="1"/>
  <c r="V17" i="1"/>
  <c r="T17" i="1"/>
  <c r="AE16" i="1"/>
  <c r="AD16" i="1"/>
  <c r="AC16" i="1"/>
  <c r="AB16" i="1"/>
  <c r="AA16" i="1"/>
  <c r="Z16" i="1"/>
  <c r="Y16" i="1"/>
  <c r="X16" i="1"/>
  <c r="W16" i="1"/>
  <c r="V16" i="1"/>
  <c r="T16" i="1"/>
  <c r="AE15" i="1"/>
  <c r="AD15" i="1"/>
  <c r="AC15" i="1"/>
  <c r="AB15" i="1"/>
  <c r="AA15" i="1"/>
  <c r="Z15" i="1"/>
  <c r="Y15" i="1"/>
  <c r="X15" i="1"/>
  <c r="W15" i="1"/>
  <c r="V15" i="1"/>
  <c r="T15" i="1"/>
  <c r="AE14" i="1"/>
  <c r="AD14" i="1"/>
  <c r="AC14" i="1"/>
  <c r="AB14" i="1"/>
  <c r="AA14" i="1"/>
  <c r="Z14" i="1"/>
  <c r="Y14" i="1"/>
  <c r="X14" i="1"/>
  <c r="W14" i="1"/>
  <c r="V14" i="1"/>
  <c r="T14" i="1"/>
  <c r="AE13" i="1"/>
  <c r="AD13" i="1"/>
  <c r="AC13" i="1"/>
  <c r="AB13" i="1"/>
  <c r="AA13" i="1"/>
  <c r="Z13" i="1"/>
  <c r="Y13" i="1"/>
  <c r="X13" i="1"/>
  <c r="W13" i="1"/>
  <c r="V13" i="1"/>
  <c r="AF13" i="1" s="1"/>
  <c r="T13" i="1"/>
  <c r="AE12" i="1"/>
  <c r="AD12" i="1"/>
  <c r="AC12" i="1"/>
  <c r="AB12" i="1"/>
  <c r="AA12" i="1"/>
  <c r="Z12" i="1"/>
  <c r="Y12" i="1"/>
  <c r="X12" i="1"/>
  <c r="W12" i="1"/>
  <c r="V12" i="1"/>
  <c r="T12" i="1"/>
  <c r="AE11" i="1"/>
  <c r="AD11" i="1"/>
  <c r="AC11" i="1"/>
  <c r="AB11" i="1"/>
  <c r="AA11" i="1"/>
  <c r="Z11" i="1"/>
  <c r="Y11" i="1"/>
  <c r="X11" i="1"/>
  <c r="W11" i="1"/>
  <c r="V11" i="1"/>
  <c r="T11" i="1"/>
  <c r="AE10" i="1"/>
  <c r="AD10" i="1"/>
  <c r="AC10" i="1"/>
  <c r="AB10" i="1"/>
  <c r="AA10" i="1"/>
  <c r="Z10" i="1"/>
  <c r="Y10" i="1"/>
  <c r="X10" i="1"/>
  <c r="W10" i="1"/>
  <c r="V10" i="1"/>
  <c r="T10" i="1"/>
  <c r="AE9" i="1"/>
  <c r="AD9" i="1"/>
  <c r="AC9" i="1"/>
  <c r="AB9" i="1"/>
  <c r="AA9" i="1"/>
  <c r="Z9" i="1"/>
  <c r="Y9" i="1"/>
  <c r="X9" i="1"/>
  <c r="W9" i="1"/>
  <c r="V9" i="1"/>
  <c r="T9" i="1"/>
  <c r="AE8" i="1"/>
  <c r="AD8" i="1"/>
  <c r="AC8" i="1"/>
  <c r="AB8" i="1"/>
  <c r="AA8" i="1"/>
  <c r="Z8" i="1"/>
  <c r="Y8" i="1"/>
  <c r="X8" i="1"/>
  <c r="W8" i="1"/>
  <c r="V8" i="1"/>
  <c r="T8" i="1"/>
  <c r="AE7" i="1"/>
  <c r="AD7" i="1"/>
  <c r="AC7" i="1"/>
  <c r="AB7" i="1"/>
  <c r="AA7" i="1"/>
  <c r="Z7" i="1"/>
  <c r="Y7" i="1"/>
  <c r="X7" i="1"/>
  <c r="W7" i="1"/>
  <c r="V7" i="1"/>
  <c r="T7" i="1"/>
  <c r="AE6" i="1"/>
  <c r="AD6" i="1"/>
  <c r="AC6" i="1"/>
  <c r="AB6" i="1"/>
  <c r="AA6" i="1"/>
  <c r="Z6" i="1"/>
  <c r="Y6" i="1"/>
  <c r="X6" i="1"/>
  <c r="W6" i="1"/>
  <c r="V6" i="1"/>
  <c r="T6" i="1"/>
  <c r="AE5" i="1"/>
  <c r="AD5" i="1"/>
  <c r="AC5" i="1"/>
  <c r="AB5" i="1"/>
  <c r="AA5" i="1"/>
  <c r="Z5" i="1"/>
  <c r="Y5" i="1"/>
  <c r="X5" i="1"/>
  <c r="W5" i="1"/>
  <c r="V5" i="1"/>
  <c r="T5" i="1"/>
  <c r="AE4" i="1"/>
  <c r="AD4" i="1"/>
  <c r="AC4" i="1"/>
  <c r="AB4" i="1"/>
  <c r="AA4" i="1"/>
  <c r="Z4" i="1"/>
  <c r="Y4" i="1"/>
  <c r="X4" i="1"/>
  <c r="W4" i="1"/>
  <c r="V4" i="1"/>
  <c r="T4" i="1"/>
  <c r="T49" i="1" s="1"/>
  <c r="AF6" i="1" l="1"/>
  <c r="AF16" i="1"/>
  <c r="AF26" i="1"/>
  <c r="AF36" i="1"/>
  <c r="AF46" i="1"/>
  <c r="AF17" i="1"/>
  <c r="AF27" i="1"/>
  <c r="AF37" i="1"/>
  <c r="AF47" i="1"/>
  <c r="AF15" i="1"/>
  <c r="AF18" i="1"/>
  <c r="AF28" i="1"/>
  <c r="AF38" i="1"/>
  <c r="AF48" i="1"/>
  <c r="AF9" i="1"/>
  <c r="AF19" i="1"/>
  <c r="AF29" i="1"/>
  <c r="AF39" i="1"/>
  <c r="AF5" i="1"/>
  <c r="AF10" i="1"/>
  <c r="AF8" i="1"/>
  <c r="AF20" i="1"/>
  <c r="AF30" i="1"/>
  <c r="AF40" i="1"/>
  <c r="AF11" i="1"/>
  <c r="AF21" i="1"/>
  <c r="AF31" i="1"/>
  <c r="AF41" i="1"/>
  <c r="AF7" i="1"/>
  <c r="AF12" i="1"/>
  <c r="AF22" i="1"/>
  <c r="AF32" i="1"/>
  <c r="AF42" i="1"/>
  <c r="AF33" i="1"/>
  <c r="AF43" i="1"/>
  <c r="AF4" i="1"/>
  <c r="AF14" i="1"/>
  <c r="AF24" i="1"/>
  <c r="AF34" i="1"/>
  <c r="AF44" i="1"/>
</calcChain>
</file>

<file path=xl/sharedStrings.xml><?xml version="1.0" encoding="utf-8"?>
<sst xmlns="http://schemas.openxmlformats.org/spreadsheetml/2006/main" count="622" uniqueCount="177">
  <si>
    <t>ISIN</t>
  </si>
  <si>
    <t>NOME ETF</t>
  </si>
  <si>
    <t>RENDIMENTO ANNUALE</t>
  </si>
  <si>
    <t>INDICE</t>
  </si>
  <si>
    <t>FAMIGLIA DI INDICI</t>
  </si>
  <si>
    <t>TER</t>
  </si>
  <si>
    <t>INDICE DI RISCHIO (1-7)</t>
  </si>
  <si>
    <t>TIPO DI REPLICA</t>
  </si>
  <si>
    <t>DIMENSIONE DEL FONDO (mld)</t>
  </si>
  <si>
    <t>RENDIMENTO MEDIO (ANNUALE)</t>
  </si>
  <si>
    <t>RENDIMENTO CUMULATIVO</t>
  </si>
  <si>
    <t>SCARTO ANNUALE</t>
  </si>
  <si>
    <t>SCARTO ANNUALE MEDIO</t>
  </si>
  <si>
    <t>IE00B60SX170</t>
  </si>
  <si>
    <t>Invesco MSCI USA UCITS ETF</t>
  </si>
  <si>
    <t>MSCI USA</t>
  </si>
  <si>
    <t>MSCI</t>
  </si>
  <si>
    <t>sintetica</t>
  </si>
  <si>
    <t>IE00B5M4WH52</t>
  </si>
  <si>
    <t>iShares J.P. Morgan EM Local Government Bond UCITS ETF</t>
  </si>
  <si>
    <t>JP Morgan EMBI Global Diversified 10% Cap 1% Floor</t>
  </si>
  <si>
    <t>JP Morgan</t>
  </si>
  <si>
    <t>a campionamento</t>
  </si>
  <si>
    <t>IE00B4L60045</t>
  </si>
  <si>
    <t>iShares EUR Corporate Bond 1-5yr UCITS ETF EUR (Dist)</t>
  </si>
  <si>
    <t>Bloomberg Euro Corporate 1-5 Year Bond</t>
  </si>
  <si>
    <t>Bloomberg</t>
  </si>
  <si>
    <t>IE00B52MJY50</t>
  </si>
  <si>
    <t>iShares Core MSCI Pacific ex Japan UCITS ETF (Acc)</t>
  </si>
  <si>
    <t>MSCI Pacific ex Japan</t>
  </si>
  <si>
    <t>fisica totale</t>
  </si>
  <si>
    <t>LU0290355717</t>
  </si>
  <si>
    <t>Xtrackers II Eurozone Government Bond UCITS ETF 1C</t>
  </si>
  <si>
    <t>iBoxx® EUR Sovereigns Eurozone</t>
  </si>
  <si>
    <t>iBoxx</t>
  </si>
  <si>
    <t>LU0839027447</t>
  </si>
  <si>
    <t>Xtrackers Nikkei 225 UCITS ETF 1D</t>
  </si>
  <si>
    <t>Nikkei 225®</t>
  </si>
  <si>
    <t>Nikkei</t>
  </si>
  <si>
    <t>LU1681038243</t>
  </si>
  <si>
    <t>Amundi Nasdaq 100 UCITS ETF EUR (C)</t>
  </si>
  <si>
    <t>Nasdaq 100®</t>
  </si>
  <si>
    <t>Nasdaq</t>
  </si>
  <si>
    <t>LU1291099718</t>
  </si>
  <si>
    <t>BNP Paribas Easy MSCI Europe ESG Filtered Min TE UCITS ETF</t>
  </si>
  <si>
    <t>MSCI Europe ESG Filtered Min TE</t>
  </si>
  <si>
    <t>IE0005042456</t>
  </si>
  <si>
    <t>iShares Core FTSE 100 UCITS ETF (Dist)</t>
  </si>
  <si>
    <t>FTSE 100</t>
  </si>
  <si>
    <t>FTSE</t>
  </si>
  <si>
    <t>LU1681042864</t>
  </si>
  <si>
    <t>Amundi PEA MSCI USA ESG Leaders UCITS ETF EUR (C)</t>
  </si>
  <si>
    <t>MSCI USA ESG Leaders Select 5% Issuer Capped</t>
  </si>
  <si>
    <t>LU0446734872</t>
  </si>
  <si>
    <t>UBS ETF (LU) MSCI Canada UCITS ETF (CAD) A-dis</t>
  </si>
  <si>
    <t>MSCI Canada</t>
  </si>
  <si>
    <t>DE0006289465</t>
  </si>
  <si>
    <t>iShares eb.rexx Government Germany UCITS ETF (DE)</t>
  </si>
  <si>
    <t>eb.rexx® Government Germany</t>
  </si>
  <si>
    <t>eb.rexx</t>
  </si>
  <si>
    <t>DE000A0F5UJ7</t>
  </si>
  <si>
    <t>iShares STOXX Europe 600 Banks UCITS ETF (DE)</t>
  </si>
  <si>
    <t>STOXX® Europe 600 Banks</t>
  </si>
  <si>
    <t>EURO STOXX</t>
  </si>
  <si>
    <t>IE00B60SX402</t>
  </si>
  <si>
    <t>Invesco Russell 2000 UCITS ETF Acc</t>
  </si>
  <si>
    <t>Russell 2000®</t>
  </si>
  <si>
    <t>Russell</t>
  </si>
  <si>
    <t>DE0005933931</t>
  </si>
  <si>
    <t>iShares Core DAX UCITS ETF (DE)</t>
  </si>
  <si>
    <t>DAX®</t>
  </si>
  <si>
    <t>DAX</t>
  </si>
  <si>
    <t>IE00B1FZSC47</t>
  </si>
  <si>
    <t>iShares USD TIPS UCITS ETF USD (Acc)</t>
  </si>
  <si>
    <t>Bloomberg US Government Inflation-Linked Bond</t>
  </si>
  <si>
    <t>IE00B0M63060</t>
  </si>
  <si>
    <t>iShares UK Dividend UCITS ETF</t>
  </si>
  <si>
    <t>FTSE UK Dividend+</t>
  </si>
  <si>
    <t>LU1681049018</t>
  </si>
  <si>
    <t>Amundi ETF S&amp;P 500 UCITS ETF USD</t>
  </si>
  <si>
    <t>S&amp;P500</t>
  </si>
  <si>
    <t>S&amp;P</t>
  </si>
  <si>
    <t>IE00B5BMR087</t>
  </si>
  <si>
    <t>iShares Core S&amp;P 500 UCITS ETF (Acc)</t>
  </si>
  <si>
    <t>DE0005933972</t>
  </si>
  <si>
    <t>iShares TecDAX UCITS ETF (DE)</t>
  </si>
  <si>
    <t>TecDAX®</t>
  </si>
  <si>
    <t>TecDAX</t>
  </si>
  <si>
    <t>LU1829221024</t>
  </si>
  <si>
    <t>Amundi Nasdaq-100 II UCITS ETF Acc</t>
  </si>
  <si>
    <t>FR0010361683</t>
  </si>
  <si>
    <t>Amundi MSCI India II UCITS ETF EUR Acc</t>
  </si>
  <si>
    <t>MSCI India</t>
  </si>
  <si>
    <t>FR0012739431</t>
  </si>
  <si>
    <t>BNP Paribas Easy EURO STOXX 50 UCITS ETF</t>
  </si>
  <si>
    <t>EURO STOXX 50® (NR) Reinvested Dividends</t>
  </si>
  <si>
    <t>LU0950381748</t>
  </si>
  <si>
    <t>BNP Paribas Easy FTSE EPRA/NAREIT Eurozone Capped UCITS ETF</t>
  </si>
  <si>
    <t>FTSE EPRA/NAREIT Eurozone Capped (EUR) NR</t>
  </si>
  <si>
    <t>IE00B1FZS350</t>
  </si>
  <si>
    <t>iShares Developed Markets Property Yield UCITS ETF</t>
  </si>
  <si>
    <t>FTSE EPRA/NAREIT Global Dividend+</t>
  </si>
  <si>
    <t>FR0010429068</t>
  </si>
  <si>
    <t>Amundi MSCI Emerging Markets III UCITS ETF EUR Acc</t>
  </si>
  <si>
    <t>MSCI Emerging Markets</t>
  </si>
  <si>
    <t>LU1681044480</t>
  </si>
  <si>
    <t>Amundi MSCI Emerging Markets Asia UCITS ETF EUR (C)</t>
  </si>
  <si>
    <t>MSCI Emerging Markets Asia</t>
  </si>
  <si>
    <t>IE00B7LW6Y90</t>
  </si>
  <si>
    <t>iShares Italy Government Bond UCITS ETF EUR (Dist)</t>
  </si>
  <si>
    <t>Bloomberg Italy Treasury Bond</t>
  </si>
  <si>
    <t>IE00B3VSSL01</t>
  </si>
  <si>
    <t>Invesco US Technology Sector UCITS ETF</t>
  </si>
  <si>
    <t>S&amp;P Select Sector Capped 20% Technology</t>
  </si>
  <si>
    <t>IE00B3YCGJ38</t>
  </si>
  <si>
    <t>Invesco S&amp;P 500 UCITS ETF</t>
  </si>
  <si>
    <t>IE0008471009</t>
  </si>
  <si>
    <t>iShares Core EURO STOXX 50 UCITS ETF EUR (Dist)</t>
  </si>
  <si>
    <t>EURO STOXX 50</t>
  </si>
  <si>
    <t>IE00B66F4759</t>
  </si>
  <si>
    <t>iShares EUR High Yield Corporate Bond UCITS ETF EUR (Dist)</t>
  </si>
  <si>
    <t>iBoxx EUR Liquid High Yield</t>
  </si>
  <si>
    <t>IE00B3VWN393</t>
  </si>
  <si>
    <t>iShares USD Treasury Bond 3-7yr UCITS ETF (Acc)</t>
  </si>
  <si>
    <t>ICE US Treasury 3-7 Year</t>
  </si>
  <si>
    <t>ICE</t>
  </si>
  <si>
    <t>IE00B60SX394</t>
  </si>
  <si>
    <t>Invesco MSCI World UCITS ETF (Acc)</t>
  </si>
  <si>
    <t>MSCI World</t>
  </si>
  <si>
    <t>LU2572257124</t>
  </si>
  <si>
    <t>Amundi MSCI World III UCITS ETF (Dist)</t>
  </si>
  <si>
    <t>MSCI World III</t>
  </si>
  <si>
    <t xml:space="preserve">MSCI </t>
  </si>
  <si>
    <t>IE00B1FZS798</t>
  </si>
  <si>
    <t>iShares USD Treasury Bond 7-10yr UCITS ETF (Dist)</t>
  </si>
  <si>
    <t>ICE US Treasury 7-10 Year</t>
  </si>
  <si>
    <t>FR0007052782</t>
  </si>
  <si>
    <t>Amundi CAC 40 UCITS ETF (Dist)</t>
  </si>
  <si>
    <t>CAC 40</t>
  </si>
  <si>
    <t xml:space="preserve">CAC </t>
  </si>
  <si>
    <t>LU0496786574</t>
  </si>
  <si>
    <t>Amundi S&amp;P 500 II UCITS ETF EUR (Dist)</t>
  </si>
  <si>
    <t>S&amp;P 500 Net Total Return Index</t>
  </si>
  <si>
    <t xml:space="preserve">S&amp;P </t>
  </si>
  <si>
    <t>IE0032895942</t>
  </si>
  <si>
    <t xml:space="preserve">iShares USD Corporate Bond </t>
  </si>
  <si>
    <t>iBoxx USD Liquid Investment Grade</t>
  </si>
  <si>
    <t>LU1681047236</t>
  </si>
  <si>
    <t>Amundi EURO STOXX 50 UCITS ETF EUR (C)</t>
  </si>
  <si>
    <t xml:space="preserve">EURO STOXX </t>
  </si>
  <si>
    <t>FR0011550185</t>
  </si>
  <si>
    <t>BNP Paribas Easy S&amp;P 500 UCITS ETF EUR</t>
  </si>
  <si>
    <t>S&amp;P 500 Composite (NR)</t>
  </si>
  <si>
    <t>IE00B52VJ196</t>
  </si>
  <si>
    <t>iShares MSCI Europe SRI UCITS ETF (Acc)</t>
  </si>
  <si>
    <t>MSCI Europe SRI Select Reduced Fossil Fuels</t>
  </si>
  <si>
    <t>IE00B1TXK627</t>
  </si>
  <si>
    <t>iShares Global Water UCITS ETF</t>
  </si>
  <si>
    <t>S&amp;P Global Water</t>
  </si>
  <si>
    <t>IE00B60SWW18</t>
  </si>
  <si>
    <t>Invesco STOXX Europe 600 UCITS ETF</t>
  </si>
  <si>
    <t>STOXX Europe 600</t>
  </si>
  <si>
    <t>IE00B53QG532</t>
  </si>
  <si>
    <t>iShares Core MSCI EMU UCITS ETF EUR (Acc)</t>
  </si>
  <si>
    <t>MSCI EMU</t>
  </si>
  <si>
    <t>RENDIMENTO ANNUALE MEDIO</t>
  </si>
  <si>
    <t>FONDO</t>
  </si>
  <si>
    <t>RENDIMENTO MEDIO</t>
  </si>
  <si>
    <t>RENDIMENTO CUMULATO</t>
  </si>
  <si>
    <t>COSTI DI GESTIONE</t>
  </si>
  <si>
    <t>RENDIMENTO BENCHMARK MEDIO</t>
  </si>
  <si>
    <t>RENDIMENTO BENCHMARK CUMULATO</t>
  </si>
  <si>
    <t>8a+ Eiger R</t>
  </si>
  <si>
    <t>Eurizon AM Sicav High Yield Bond R</t>
  </si>
  <si>
    <t>8a+ SICAV - Eiger Class R</t>
  </si>
  <si>
    <t>8a+ Nextam Bilanciato R</t>
  </si>
  <si>
    <t>MEDIE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</si>
</sst>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rgb="FF333333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10" fontId="1" fillId="0" borderId="7" xfId="0" applyNumberFormat="1" applyFont="1" applyBorder="1"/>
    <xf numFmtId="10" fontId="1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0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vertical="center" wrapText="1"/>
    </xf>
    <xf numFmtId="0" fontId="4" fillId="3" borderId="7" xfId="0" applyFont="1" applyFill="1" applyBorder="1" applyAlignment="1">
      <alignment horizontal="center"/>
    </xf>
    <xf numFmtId="0" fontId="1" fillId="0" borderId="0" xfId="0" applyFont="1"/>
    <xf numFmtId="10" fontId="1" fillId="4" borderId="2" xfId="0" applyNumberFormat="1" applyFont="1" applyFill="1" applyBorder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4" borderId="7" xfId="0" applyNumberFormat="1" applyFont="1" applyFill="1" applyBorder="1" applyAlignment="1">
      <alignment horizontal="center"/>
    </xf>
    <xf numFmtId="10" fontId="1" fillId="0" borderId="7" xfId="0" applyNumberFormat="1" applyFon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0" borderId="9" xfId="0" applyFont="1" applyBorder="1"/>
    <xf numFmtId="0" fontId="1" fillId="2" borderId="5" xfId="0" applyFont="1" applyFill="1" applyBorder="1" applyAlignment="1">
      <alignment horizontal="center" vertical="center"/>
    </xf>
    <xf numFmtId="0" fontId="3" fillId="0" borderId="8" xfId="0" applyFont="1" applyBorder="1"/>
    <xf numFmtId="0" fontId="2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2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958"/>
  <sheetViews>
    <sheetView tabSelected="1" topLeftCell="A53" workbookViewId="0">
      <selection activeCell="C144" sqref="C144"/>
    </sheetView>
  </sheetViews>
  <sheetFormatPr baseColWidth="10" defaultColWidth="12.6640625" defaultRowHeight="15.75" customHeight="1" x14ac:dyDescent="0.15"/>
  <cols>
    <col min="1" max="1" width="13.5" customWidth="1"/>
    <col min="2" max="2" width="21.5" customWidth="1"/>
    <col min="3" max="3" width="53.83203125" customWidth="1"/>
    <col min="4" max="4" width="20.6640625" customWidth="1"/>
    <col min="7" max="7" width="10.1640625" customWidth="1"/>
    <col min="13" max="13" width="11" customWidth="1"/>
    <col min="14" max="14" width="41.6640625" customWidth="1"/>
    <col min="15" max="16" width="26.1640625" customWidth="1"/>
    <col min="17" max="17" width="16.1640625" customWidth="1"/>
    <col min="18" max="18" width="14.6640625" customWidth="1"/>
    <col min="19" max="19" width="21.6640625" customWidth="1"/>
    <col min="20" max="20" width="19.83203125" customWidth="1"/>
    <col min="21" max="21" width="24.1640625" customWidth="1"/>
    <col min="32" max="32" width="20.1640625" customWidth="1"/>
    <col min="34" max="34" width="25" customWidth="1"/>
  </cols>
  <sheetData>
    <row r="1" spans="1:35" ht="15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5" ht="15.75" customHeight="1" x14ac:dyDescent="0.15">
      <c r="B2" s="35" t="s">
        <v>0</v>
      </c>
      <c r="C2" s="35" t="s">
        <v>1</v>
      </c>
      <c r="D2" s="38" t="s">
        <v>2</v>
      </c>
      <c r="E2" s="39"/>
      <c r="F2" s="39"/>
      <c r="G2" s="39"/>
      <c r="H2" s="39"/>
      <c r="I2" s="39"/>
      <c r="J2" s="39"/>
      <c r="K2" s="39"/>
      <c r="L2" s="39"/>
      <c r="M2" s="40"/>
      <c r="N2" s="46" t="s">
        <v>3</v>
      </c>
      <c r="O2" s="46" t="s">
        <v>4</v>
      </c>
      <c r="P2" s="35" t="s">
        <v>5</v>
      </c>
      <c r="Q2" s="37" t="s">
        <v>6</v>
      </c>
      <c r="R2" s="35" t="s">
        <v>7</v>
      </c>
      <c r="S2" s="37" t="s">
        <v>8</v>
      </c>
      <c r="T2" s="37" t="s">
        <v>9</v>
      </c>
      <c r="U2" s="37" t="s">
        <v>10</v>
      </c>
      <c r="V2" s="38" t="s">
        <v>11</v>
      </c>
      <c r="W2" s="39"/>
      <c r="X2" s="39"/>
      <c r="Y2" s="39"/>
      <c r="Z2" s="39"/>
      <c r="AA2" s="39"/>
      <c r="AB2" s="39"/>
      <c r="AC2" s="39"/>
      <c r="AD2" s="39"/>
      <c r="AE2" s="40"/>
      <c r="AF2" s="37" t="s">
        <v>12</v>
      </c>
    </row>
    <row r="3" spans="1:35" ht="15.75" customHeight="1" x14ac:dyDescent="0.15">
      <c r="B3" s="36"/>
      <c r="C3" s="36"/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45"/>
      <c r="O3" s="45"/>
      <c r="P3" s="36"/>
      <c r="Q3" s="36"/>
      <c r="R3" s="36"/>
      <c r="S3" s="36"/>
      <c r="T3" s="36"/>
      <c r="U3" s="36"/>
      <c r="V3" s="2">
        <v>2014</v>
      </c>
      <c r="W3" s="2">
        <v>2015</v>
      </c>
      <c r="X3" s="2">
        <v>2016</v>
      </c>
      <c r="Y3" s="2">
        <v>2017</v>
      </c>
      <c r="Z3" s="2">
        <v>2018</v>
      </c>
      <c r="AA3" s="2">
        <v>2019</v>
      </c>
      <c r="AB3" s="2">
        <v>2020</v>
      </c>
      <c r="AC3" s="2">
        <v>2021</v>
      </c>
      <c r="AD3" s="2">
        <v>2022</v>
      </c>
      <c r="AE3" s="2">
        <v>2023</v>
      </c>
      <c r="AF3" s="36"/>
      <c r="AG3" s="3"/>
    </row>
    <row r="4" spans="1:35" ht="15.75" customHeight="1" x14ac:dyDescent="0.15">
      <c r="A4" s="1"/>
      <c r="B4" s="4" t="s">
        <v>13</v>
      </c>
      <c r="C4" s="4" t="s">
        <v>14</v>
      </c>
      <c r="D4" s="5">
        <v>0.1268</v>
      </c>
      <c r="E4" s="5">
        <v>7.0000000000000007E-2</v>
      </c>
      <c r="F4" s="5">
        <v>0.1091</v>
      </c>
      <c r="G4" s="5">
        <v>0.21179999999999999</v>
      </c>
      <c r="H4" s="5">
        <v>-4.6800000000000001E-2</v>
      </c>
      <c r="I4" s="5">
        <v>0.31469999999999998</v>
      </c>
      <c r="J4" s="5">
        <v>0.21260000000000001</v>
      </c>
      <c r="K4" s="5">
        <v>0.26860000000000001</v>
      </c>
      <c r="L4" s="5">
        <v>-0.1953</v>
      </c>
      <c r="M4" s="5">
        <v>0.26950000000000002</v>
      </c>
      <c r="N4" s="4" t="s">
        <v>15</v>
      </c>
      <c r="O4" s="4" t="s">
        <v>16</v>
      </c>
      <c r="P4" s="5">
        <v>5.0000000000000001E-4</v>
      </c>
      <c r="Q4" s="4">
        <v>5</v>
      </c>
      <c r="R4" s="4" t="s">
        <v>17</v>
      </c>
      <c r="S4" s="4">
        <v>4.2949999999999999</v>
      </c>
      <c r="T4" s="6">
        <f t="shared" ref="T4:T48" si="0">SUM(D4:M4)/10</f>
        <v>0.13410000000000002</v>
      </c>
      <c r="U4" s="6">
        <v>2.1911847180522308</v>
      </c>
      <c r="V4" s="6">
        <f t="shared" ref="V4:AE4" si="1">D4-INDEX(D$67:D$107, MATCH($N4,$C$67:$C$107,0))</f>
        <v>-1.0000000000001674E-4</v>
      </c>
      <c r="W4" s="6">
        <f t="shared" si="1"/>
        <v>6.3100000000000003E-2</v>
      </c>
      <c r="X4" s="6">
        <f t="shared" si="1"/>
        <v>2.0000000000000573E-4</v>
      </c>
      <c r="Y4" s="6">
        <f t="shared" si="1"/>
        <v>-1.0000000000001674E-4</v>
      </c>
      <c r="Z4" s="6">
        <f t="shared" si="1"/>
        <v>3.599999999999999E-3</v>
      </c>
      <c r="AA4" s="6">
        <f t="shared" si="1"/>
        <v>5.8999999999999608E-3</v>
      </c>
      <c r="AB4" s="6">
        <f t="shared" si="1"/>
        <v>5.2999999999999992E-3</v>
      </c>
      <c r="AC4" s="6">
        <f t="shared" si="1"/>
        <v>4.0999999999999925E-3</v>
      </c>
      <c r="AD4" s="6">
        <f t="shared" si="1"/>
        <v>3.2000000000000084E-3</v>
      </c>
      <c r="AE4" s="6">
        <f t="shared" si="1"/>
        <v>4.599999999999993E-3</v>
      </c>
      <c r="AF4" s="7">
        <f t="shared" ref="AF4:AF48" si="2">SUM(V4:AE4)/10</f>
        <v>8.9799999999999932E-3</v>
      </c>
      <c r="AG4" s="8"/>
      <c r="AH4" s="9"/>
    </row>
    <row r="5" spans="1:35" ht="15.75" customHeight="1" x14ac:dyDescent="0.15">
      <c r="A5" s="10"/>
      <c r="B5" s="11" t="s">
        <v>18</v>
      </c>
      <c r="C5" s="12" t="s">
        <v>19</v>
      </c>
      <c r="D5" s="13">
        <v>-5.04E-2</v>
      </c>
      <c r="E5" s="13">
        <v>-0.15010000000000001</v>
      </c>
      <c r="F5" s="13">
        <v>8.7300000000000003E-2</v>
      </c>
      <c r="G5" s="13">
        <v>0.14069999999999999</v>
      </c>
      <c r="H5" s="13">
        <v>-7.1499999999999994E-2</v>
      </c>
      <c r="I5" s="13">
        <v>0.11559999999999999</v>
      </c>
      <c r="J5" s="13">
        <v>1.7100000000000001E-2</v>
      </c>
      <c r="K5" s="13">
        <v>-0.1036</v>
      </c>
      <c r="L5" s="13">
        <v>-0.1115</v>
      </c>
      <c r="M5" s="13">
        <v>0.1208</v>
      </c>
      <c r="N5" s="12" t="s">
        <v>20</v>
      </c>
      <c r="O5" s="12" t="s">
        <v>21</v>
      </c>
      <c r="P5" s="13">
        <v>5.0000000000000001E-3</v>
      </c>
      <c r="Q5" s="11">
        <v>3</v>
      </c>
      <c r="R5" s="11" t="s">
        <v>22</v>
      </c>
      <c r="S5" s="14">
        <v>3.4140000000000001</v>
      </c>
      <c r="T5" s="6">
        <f t="shared" si="0"/>
        <v>-5.6000000000000082E-4</v>
      </c>
      <c r="U5" s="6">
        <v>-5.8607280991743949E-2</v>
      </c>
      <c r="V5" s="6">
        <f t="shared" ref="V5:AE5" si="3">D5-INDEX(D$67:D$107, MATCH($N5,$C$67:$C$107,0))</f>
        <v>-3.9000000000000007E-3</v>
      </c>
      <c r="W5" s="6">
        <f t="shared" si="3"/>
        <v>-5.1000000000000212E-3</v>
      </c>
      <c r="X5" s="6">
        <f t="shared" si="3"/>
        <v>-9.099999999999997E-3</v>
      </c>
      <c r="Y5" s="6">
        <f t="shared" si="3"/>
        <v>-1.0900000000000021E-2</v>
      </c>
      <c r="Z5" s="6">
        <f t="shared" si="3"/>
        <v>-9.1999999999999929E-3</v>
      </c>
      <c r="AA5" s="6">
        <f t="shared" si="3"/>
        <v>-9.999999999999995E-3</v>
      </c>
      <c r="AB5" s="6">
        <f t="shared" si="3"/>
        <v>-9.6000000000000009E-3</v>
      </c>
      <c r="AC5" s="6">
        <f t="shared" si="3"/>
        <v>-6.1999999999999972E-3</v>
      </c>
      <c r="AD5" s="6">
        <f t="shared" si="3"/>
        <v>-5.7999999999999996E-3</v>
      </c>
      <c r="AE5" s="6">
        <f t="shared" si="3"/>
        <v>-5.1999999999999963E-3</v>
      </c>
      <c r="AF5" s="7">
        <f t="shared" si="2"/>
        <v>-7.5000000000000023E-3</v>
      </c>
      <c r="AG5" s="8"/>
      <c r="AH5" s="3"/>
    </row>
    <row r="6" spans="1:35" ht="15.75" customHeight="1" x14ac:dyDescent="0.15">
      <c r="A6" s="15"/>
      <c r="B6" s="12" t="s">
        <v>23</v>
      </c>
      <c r="C6" s="12" t="s">
        <v>24</v>
      </c>
      <c r="D6" s="16">
        <v>3.7400000000000003E-2</v>
      </c>
      <c r="E6" s="16">
        <v>3.3999999999999998E-3</v>
      </c>
      <c r="F6" s="16">
        <v>2.3400000000000001E-2</v>
      </c>
      <c r="G6" s="16">
        <v>9.5999999999999992E-3</v>
      </c>
      <c r="H6" s="16">
        <v>-6.6E-3</v>
      </c>
      <c r="I6" s="16">
        <v>2.6100000000000002E-2</v>
      </c>
      <c r="J6" s="16">
        <v>9.7000000000000003E-3</v>
      </c>
      <c r="K6" s="16">
        <v>-3.0999999999999999E-3</v>
      </c>
      <c r="L6" s="16">
        <v>-8.2299999999999998E-2</v>
      </c>
      <c r="M6" s="16">
        <v>6.1899999999999997E-2</v>
      </c>
      <c r="N6" s="12" t="s">
        <v>25</v>
      </c>
      <c r="O6" s="12" t="s">
        <v>26</v>
      </c>
      <c r="P6" s="16">
        <v>2E-3</v>
      </c>
      <c r="Q6" s="12">
        <v>2</v>
      </c>
      <c r="R6" s="11" t="s">
        <v>22</v>
      </c>
      <c r="S6" s="17">
        <v>3.63</v>
      </c>
      <c r="T6" s="6">
        <f t="shared" si="0"/>
        <v>7.9500000000000005E-3</v>
      </c>
      <c r="U6" s="6">
        <v>7.5368331792103449E-2</v>
      </c>
      <c r="V6" s="6">
        <f t="shared" ref="V6:AE6" si="4">D6-INDEX(D$67:D$107, MATCH($N6,$C$67:$C$107,0))</f>
        <v>-2.2000000000000006E-3</v>
      </c>
      <c r="W6" s="6">
        <f t="shared" si="4"/>
        <v>-2.3999999999999998E-3</v>
      </c>
      <c r="X6" s="6">
        <f t="shared" si="4"/>
        <v>-2.5999999999999981E-3</v>
      </c>
      <c r="Y6" s="6">
        <f t="shared" si="4"/>
        <v>-2E-3</v>
      </c>
      <c r="Z6" s="6">
        <f t="shared" si="4"/>
        <v>-1.8999999999999998E-3</v>
      </c>
      <c r="AA6" s="6">
        <f t="shared" si="4"/>
        <v>-1.5999999999999973E-3</v>
      </c>
      <c r="AB6" s="6">
        <f t="shared" si="4"/>
        <v>-1.4000000000000002E-3</v>
      </c>
      <c r="AC6" s="6">
        <f t="shared" si="4"/>
        <v>-2.3E-3</v>
      </c>
      <c r="AD6" s="6">
        <f t="shared" si="4"/>
        <v>-2.2999999999999965E-3</v>
      </c>
      <c r="AE6" s="6">
        <f t="shared" si="4"/>
        <v>-2.0000000000000018E-3</v>
      </c>
      <c r="AF6" s="7">
        <f t="shared" si="2"/>
        <v>-2.0699999999999998E-3</v>
      </c>
      <c r="AG6" s="8"/>
      <c r="AH6" s="8"/>
    </row>
    <row r="7" spans="1:35" ht="15.75" customHeight="1" x14ac:dyDescent="0.15">
      <c r="A7" s="15"/>
      <c r="B7" s="12" t="s">
        <v>27</v>
      </c>
      <c r="C7" s="12" t="s">
        <v>28</v>
      </c>
      <c r="D7" s="16">
        <v>-7.7000000000000002E-3</v>
      </c>
      <c r="E7" s="16">
        <v>-8.6999999999999994E-2</v>
      </c>
      <c r="F7" s="16">
        <v>7.7499999999999999E-2</v>
      </c>
      <c r="G7" s="16">
        <v>0.25840000000000002</v>
      </c>
      <c r="H7" s="16">
        <v>-0.1043</v>
      </c>
      <c r="I7" s="16">
        <v>0.18190000000000001</v>
      </c>
      <c r="J7" s="16">
        <v>6.3799999999999996E-2</v>
      </c>
      <c r="K7" s="16">
        <v>4.65E-2</v>
      </c>
      <c r="L7" s="16">
        <v>-6.0999999999999999E-2</v>
      </c>
      <c r="M7" s="16">
        <v>6.2600000000000003E-2</v>
      </c>
      <c r="N7" s="12" t="s">
        <v>29</v>
      </c>
      <c r="O7" s="12" t="s">
        <v>16</v>
      </c>
      <c r="P7" s="16">
        <v>2E-3</v>
      </c>
      <c r="Q7" s="12">
        <v>4</v>
      </c>
      <c r="R7" s="12" t="s">
        <v>30</v>
      </c>
      <c r="S7" s="12">
        <v>2.5459999999999998</v>
      </c>
      <c r="T7" s="6">
        <f t="shared" si="0"/>
        <v>4.3070000000000004E-2</v>
      </c>
      <c r="U7" s="6">
        <v>0.4445337286169968</v>
      </c>
      <c r="V7" s="6">
        <f t="shared" ref="V7:AE7" si="5">D7-INDEX(D$67:D$107, MATCH($N7,$C$67:$C$107,0))</f>
        <v>-3.0000000000000001E-3</v>
      </c>
      <c r="W7" s="6">
        <f t="shared" si="5"/>
        <v>-2.2999999999999965E-3</v>
      </c>
      <c r="X7" s="6">
        <f t="shared" si="5"/>
        <v>-1.0000000000000009E-3</v>
      </c>
      <c r="Y7" s="6">
        <f t="shared" si="5"/>
        <v>-3.9999999999995595E-4</v>
      </c>
      <c r="Z7" s="6">
        <f t="shared" si="5"/>
        <v>-1.3000000000000095E-3</v>
      </c>
      <c r="AA7" s="6">
        <f t="shared" si="5"/>
        <v>-1.7000000000000071E-3</v>
      </c>
      <c r="AB7" s="6">
        <f t="shared" si="5"/>
        <v>-1.7000000000000071E-3</v>
      </c>
      <c r="AC7" s="6">
        <f t="shared" si="5"/>
        <v>-3.0000000000000165E-4</v>
      </c>
      <c r="AD7" s="6">
        <f t="shared" si="5"/>
        <v>-1.5999999999999973E-3</v>
      </c>
      <c r="AE7" s="6">
        <f t="shared" si="5"/>
        <v>-1.799999999999996E-3</v>
      </c>
      <c r="AF7" s="7">
        <f t="shared" si="2"/>
        <v>-1.509999999999997E-3</v>
      </c>
      <c r="AG7" s="8"/>
      <c r="AI7" s="8"/>
    </row>
    <row r="8" spans="1:35" ht="15.75" customHeight="1" x14ac:dyDescent="0.15">
      <c r="A8" s="15"/>
      <c r="B8" s="12" t="s">
        <v>31</v>
      </c>
      <c r="C8" s="12" t="s">
        <v>32</v>
      </c>
      <c r="D8" s="16">
        <v>0.12889999999999999</v>
      </c>
      <c r="E8" s="16">
        <v>1.4800000000000001E-2</v>
      </c>
      <c r="F8" s="16">
        <v>3.3500000000000002E-2</v>
      </c>
      <c r="G8" s="16">
        <v>-6.9999999999999999E-4</v>
      </c>
      <c r="H8" s="16">
        <v>5.7000000000000002E-3</v>
      </c>
      <c r="I8" s="16">
        <v>6.5600000000000006E-2</v>
      </c>
      <c r="J8" s="16">
        <v>4.8599999999999997E-2</v>
      </c>
      <c r="K8" s="16">
        <v>-3.5900000000000001E-2</v>
      </c>
      <c r="L8" s="16">
        <v>-0.1855</v>
      </c>
      <c r="M8" s="16">
        <v>7.0599999999999996E-2</v>
      </c>
      <c r="N8" s="12" t="s">
        <v>33</v>
      </c>
      <c r="O8" s="12" t="s">
        <v>34</v>
      </c>
      <c r="P8" s="16">
        <v>8.9999999999999998E-4</v>
      </c>
      <c r="Q8" s="12">
        <v>2</v>
      </c>
      <c r="R8" s="11" t="s">
        <v>22</v>
      </c>
      <c r="S8" s="12">
        <v>2.044</v>
      </c>
      <c r="T8" s="6">
        <f t="shared" si="0"/>
        <v>1.456E-2</v>
      </c>
      <c r="U8" s="6">
        <v>0.11777714609061252</v>
      </c>
      <c r="V8" s="6">
        <f t="shared" ref="V8:AE8" si="6">D8-INDEX(D$67:D$107, MATCH($N8,$C$67:$C$107,0))</f>
        <v>-1.6000000000000181E-3</v>
      </c>
      <c r="W8" s="6">
        <f t="shared" si="6"/>
        <v>-1.4999999999999979E-3</v>
      </c>
      <c r="X8" s="6">
        <f t="shared" si="6"/>
        <v>-1.5999999999999973E-3</v>
      </c>
      <c r="Y8" s="6">
        <f t="shared" si="6"/>
        <v>-1.5E-3</v>
      </c>
      <c r="Z8" s="6">
        <f t="shared" si="6"/>
        <v>-1.5999999999999999E-3</v>
      </c>
      <c r="AA8" s="6">
        <f t="shared" si="6"/>
        <v>-1.799999999999996E-3</v>
      </c>
      <c r="AB8" s="6">
        <f t="shared" si="6"/>
        <v>-1.5000000000000013E-3</v>
      </c>
      <c r="AC8" s="6">
        <f t="shared" si="6"/>
        <v>-1.5000000000000013E-3</v>
      </c>
      <c r="AD8" s="6">
        <f t="shared" si="6"/>
        <v>-1.0999999999999899E-3</v>
      </c>
      <c r="AE8" s="6">
        <f t="shared" si="6"/>
        <v>-8.9999999999999802E-4</v>
      </c>
      <c r="AF8" s="7">
        <f t="shared" si="2"/>
        <v>-1.4599999999999999E-3</v>
      </c>
      <c r="AG8" s="8"/>
      <c r="AH8" s="18"/>
      <c r="AI8" s="8"/>
    </row>
    <row r="9" spans="1:35" ht="15.75" customHeight="1" x14ac:dyDescent="0.15">
      <c r="A9" s="15"/>
      <c r="B9" s="12" t="s">
        <v>35</v>
      </c>
      <c r="C9" s="12" t="s">
        <v>36</v>
      </c>
      <c r="D9" s="16">
        <v>8.4699999999999998E-2</v>
      </c>
      <c r="E9" s="16">
        <v>0.1065</v>
      </c>
      <c r="F9" s="16">
        <v>2.0799999999999999E-2</v>
      </c>
      <c r="G9" s="16">
        <v>0.2099</v>
      </c>
      <c r="H9" s="16">
        <v>-0.1071</v>
      </c>
      <c r="I9" s="16">
        <v>0.2026</v>
      </c>
      <c r="J9" s="16">
        <v>0.1789</v>
      </c>
      <c r="K9" s="16">
        <v>6.3100000000000003E-2</v>
      </c>
      <c r="L9" s="16">
        <v>-7.6600000000000001E-2</v>
      </c>
      <c r="M9" s="16">
        <v>0.30509999999999998</v>
      </c>
      <c r="N9" s="12" t="s">
        <v>37</v>
      </c>
      <c r="O9" s="12" t="s">
        <v>38</v>
      </c>
      <c r="P9" s="16">
        <v>8.9999999999999998E-4</v>
      </c>
      <c r="Q9" s="12">
        <v>5</v>
      </c>
      <c r="R9" s="12" t="s">
        <v>30</v>
      </c>
      <c r="S9" s="12">
        <v>1.9610000000000001</v>
      </c>
      <c r="T9" s="6">
        <f t="shared" si="0"/>
        <v>9.8790000000000003E-2</v>
      </c>
      <c r="U9" s="6">
        <v>1.4041411649776241</v>
      </c>
      <c r="V9" s="6">
        <f t="shared" ref="V9:AE9" si="7">D9-INDEX(D$67:D$107, MATCH($N9,$C$67:$C$107,0))</f>
        <v>-1.1000000000000038E-3</v>
      </c>
      <c r="W9" s="6">
        <f t="shared" si="7"/>
        <v>3.9999999999999758E-4</v>
      </c>
      <c r="X9" s="6">
        <f t="shared" si="7"/>
        <v>9.9999999999999742E-4</v>
      </c>
      <c r="Y9" s="6">
        <f t="shared" si="7"/>
        <v>1.0000000000001674E-4</v>
      </c>
      <c r="Z9" s="6">
        <f t="shared" si="7"/>
        <v>2.0000000000000573E-4</v>
      </c>
      <c r="AA9" s="6">
        <f t="shared" si="7"/>
        <v>5.9999999999998943E-4</v>
      </c>
      <c r="AB9" s="6">
        <f t="shared" si="7"/>
        <v>9.000000000000119E-4</v>
      </c>
      <c r="AC9" s="6">
        <f t="shared" si="7"/>
        <v>0</v>
      </c>
      <c r="AD9" s="6">
        <f t="shared" si="7"/>
        <v>8.9999999999999802E-4</v>
      </c>
      <c r="AE9" s="6">
        <f t="shared" si="7"/>
        <v>1.0999999999999899E-3</v>
      </c>
      <c r="AF9" s="7">
        <f t="shared" si="2"/>
        <v>4.1000000000000032E-4</v>
      </c>
      <c r="AG9" s="8"/>
      <c r="AH9" s="8"/>
      <c r="AI9" s="8"/>
    </row>
    <row r="10" spans="1:35" ht="15.75" customHeight="1" x14ac:dyDescent="0.15">
      <c r="A10" s="15"/>
      <c r="B10" s="12" t="s">
        <v>39</v>
      </c>
      <c r="C10" s="12" t="s">
        <v>40</v>
      </c>
      <c r="D10" s="16">
        <v>0.3528</v>
      </c>
      <c r="E10" s="16">
        <v>0.21540000000000001</v>
      </c>
      <c r="F10" s="16">
        <v>9.9400000000000002E-2</v>
      </c>
      <c r="G10" s="16">
        <v>0.16450000000000001</v>
      </c>
      <c r="H10" s="16">
        <v>4.65E-2</v>
      </c>
      <c r="I10" s="16">
        <v>0.41399999999999998</v>
      </c>
      <c r="J10" s="16">
        <v>0.36170000000000002</v>
      </c>
      <c r="K10" s="16">
        <v>0.36880000000000002</v>
      </c>
      <c r="L10" s="16">
        <v>-0.28110000000000002</v>
      </c>
      <c r="M10" s="16">
        <v>0.495</v>
      </c>
      <c r="N10" s="12" t="s">
        <v>41</v>
      </c>
      <c r="O10" s="12" t="s">
        <v>42</v>
      </c>
      <c r="P10" s="16">
        <v>2.3E-3</v>
      </c>
      <c r="Q10" s="12">
        <v>5</v>
      </c>
      <c r="R10" s="4" t="s">
        <v>17</v>
      </c>
      <c r="S10" s="12">
        <v>1.135</v>
      </c>
      <c r="T10" s="6">
        <f t="shared" si="0"/>
        <v>0.22370000000000007</v>
      </c>
      <c r="U10" s="6">
        <v>5.2397588330258316</v>
      </c>
      <c r="V10" s="6">
        <f t="shared" ref="V10:AE10" si="8">D10-INDEX(D$67:D$107, MATCH($N10,$C$67:$C$107,0))</f>
        <v>-6.9000000000000172E-3</v>
      </c>
      <c r="W10" s="6">
        <f t="shared" si="8"/>
        <v>-7.0999999999999952E-3</v>
      </c>
      <c r="X10" s="6">
        <f t="shared" si="8"/>
        <v>-5.400000000000002E-3</v>
      </c>
      <c r="Y10" s="6">
        <f t="shared" si="8"/>
        <v>-3.6999999999999811E-3</v>
      </c>
      <c r="Z10" s="6">
        <f t="shared" si="8"/>
        <v>-4.2999999999999983E-3</v>
      </c>
      <c r="AA10" s="6">
        <f t="shared" si="8"/>
        <v>-6.2000000000000388E-3</v>
      </c>
      <c r="AB10" s="6">
        <f t="shared" si="8"/>
        <v>-4.0999999999999925E-3</v>
      </c>
      <c r="AC10" s="6">
        <f t="shared" si="8"/>
        <v>-3.0999999999999917E-3</v>
      </c>
      <c r="AD10" s="6">
        <f t="shared" si="8"/>
        <v>-1.5999999999999903E-3</v>
      </c>
      <c r="AE10" s="6">
        <f t="shared" si="8"/>
        <v>-3.8000000000000256E-3</v>
      </c>
      <c r="AF10" s="7">
        <f t="shared" si="2"/>
        <v>-4.6200000000000034E-3</v>
      </c>
      <c r="AG10" s="8"/>
      <c r="AH10" s="8"/>
      <c r="AI10" s="8"/>
    </row>
    <row r="11" spans="1:35" ht="15.75" customHeight="1" x14ac:dyDescent="0.15">
      <c r="A11" s="15"/>
      <c r="B11" s="12" t="s">
        <v>43</v>
      </c>
      <c r="C11" s="12" t="s">
        <v>44</v>
      </c>
      <c r="D11" s="16">
        <v>6.4000000000000001E-2</v>
      </c>
      <c r="E11" s="16">
        <v>9.2999999999999999E-2</v>
      </c>
      <c r="F11" s="16">
        <v>2.1000000000000001E-2</v>
      </c>
      <c r="G11" s="16">
        <v>0.10299999999999999</v>
      </c>
      <c r="H11" s="16">
        <v>-0.106</v>
      </c>
      <c r="I11" s="16">
        <v>0.26390000000000002</v>
      </c>
      <c r="J11" s="16">
        <v>-3.1899999999999998E-2</v>
      </c>
      <c r="K11" s="16">
        <v>0.2535</v>
      </c>
      <c r="L11" s="16">
        <v>-0.11650000000000001</v>
      </c>
      <c r="M11" s="16">
        <v>0.16059999999999999</v>
      </c>
      <c r="N11" s="12" t="s">
        <v>45</v>
      </c>
      <c r="O11" s="12" t="s">
        <v>16</v>
      </c>
      <c r="P11" s="16">
        <v>1.5E-3</v>
      </c>
      <c r="Q11" s="12">
        <v>4</v>
      </c>
      <c r="R11" s="12" t="s">
        <v>30</v>
      </c>
      <c r="S11" s="12">
        <v>0.85299999999999998</v>
      </c>
      <c r="T11" s="6">
        <f t="shared" si="0"/>
        <v>7.0459999999999995E-2</v>
      </c>
      <c r="U11" s="6">
        <v>0.84139498305829563</v>
      </c>
      <c r="V11" s="6">
        <f t="shared" ref="V11:AE11" si="9">D11-INDEX(D$67:D$107, MATCH($N11,$C$67:$C$107,0))</f>
        <v>-2.0000000000000018E-3</v>
      </c>
      <c r="W11" s="6">
        <f t="shared" si="9"/>
        <v>0</v>
      </c>
      <c r="X11" s="6">
        <f t="shared" si="9"/>
        <v>0</v>
      </c>
      <c r="Y11" s="6">
        <f t="shared" si="9"/>
        <v>0</v>
      </c>
      <c r="Z11" s="6">
        <f t="shared" si="9"/>
        <v>0</v>
      </c>
      <c r="AA11" s="6">
        <f t="shared" si="9"/>
        <v>2.8000000000000247E-3</v>
      </c>
      <c r="AB11" s="6">
        <f t="shared" si="9"/>
        <v>1.4000000000000054E-3</v>
      </c>
      <c r="AC11" s="6">
        <f t="shared" si="9"/>
        <v>2.3000000000000242E-3</v>
      </c>
      <c r="AD11" s="6">
        <f t="shared" si="9"/>
        <v>1.8999999999999989E-3</v>
      </c>
      <c r="AE11" s="6">
        <f t="shared" si="9"/>
        <v>2.0000000000000018E-3</v>
      </c>
      <c r="AF11" s="7">
        <f t="shared" si="2"/>
        <v>8.4000000000000535E-4</v>
      </c>
      <c r="AG11" s="8"/>
      <c r="AH11" s="15"/>
      <c r="AI11" s="15"/>
    </row>
    <row r="12" spans="1:35" ht="15.75" customHeight="1" x14ac:dyDescent="0.15">
      <c r="A12" s="15"/>
      <c r="B12" s="12" t="s">
        <v>46</v>
      </c>
      <c r="C12" s="12" t="s">
        <v>47</v>
      </c>
      <c r="D12" s="16">
        <v>3.3E-3</v>
      </c>
      <c r="E12" s="16">
        <v>-1.4500000000000001E-2</v>
      </c>
      <c r="F12" s="16">
        <v>0.1903</v>
      </c>
      <c r="G12" s="16">
        <v>0.11940000000000001</v>
      </c>
      <c r="H12" s="16">
        <v>-8.8300000000000003E-2</v>
      </c>
      <c r="I12" s="16">
        <v>0.17180000000000001</v>
      </c>
      <c r="J12" s="16">
        <v>-0.1164</v>
      </c>
      <c r="K12" s="16">
        <v>0.18310000000000001</v>
      </c>
      <c r="L12" s="16">
        <v>4.6199999999999998E-2</v>
      </c>
      <c r="M12" s="16">
        <v>7.8E-2</v>
      </c>
      <c r="N12" s="12" t="s">
        <v>48</v>
      </c>
      <c r="O12" s="12" t="s">
        <v>49</v>
      </c>
      <c r="P12" s="16">
        <v>6.9999999999999999E-4</v>
      </c>
      <c r="Q12" s="12">
        <v>4</v>
      </c>
      <c r="R12" s="12" t="s">
        <v>30</v>
      </c>
      <c r="S12" s="12">
        <v>14.407</v>
      </c>
      <c r="T12" s="6">
        <f t="shared" si="0"/>
        <v>5.7289999999999994E-2</v>
      </c>
      <c r="U12" s="6">
        <v>0.65937775423038114</v>
      </c>
      <c r="V12" s="6">
        <f t="shared" ref="V12:AE12" si="10">D12-INDEX(D$67:D$107, MATCH($N12,$C$67:$C$107,0))</f>
        <v>-3.8999999999999998E-3</v>
      </c>
      <c r="W12" s="6">
        <f t="shared" si="10"/>
        <v>-1.1000000000000003E-3</v>
      </c>
      <c r="X12" s="6">
        <f t="shared" si="10"/>
        <v>-1.0000000000001674E-4</v>
      </c>
      <c r="Y12" s="6">
        <f t="shared" si="10"/>
        <v>3.0000000000000859E-4</v>
      </c>
      <c r="Z12" s="6">
        <f t="shared" si="10"/>
        <v>-6.0000000000000331E-4</v>
      </c>
      <c r="AA12" s="6">
        <f t="shared" si="10"/>
        <v>-1.0000000000000009E-3</v>
      </c>
      <c r="AB12" s="6">
        <f t="shared" si="10"/>
        <v>-6.0000000000000331E-4</v>
      </c>
      <c r="AC12" s="6">
        <f t="shared" si="10"/>
        <v>-8.9999999999998415E-4</v>
      </c>
      <c r="AD12" s="6">
        <f t="shared" si="10"/>
        <v>-5.0000000000000044E-4</v>
      </c>
      <c r="AE12" s="6">
        <f t="shared" si="10"/>
        <v>-1.0000000000000009E-3</v>
      </c>
      <c r="AF12" s="7">
        <f t="shared" si="2"/>
        <v>-9.4000000000000019E-4</v>
      </c>
      <c r="AG12" s="8"/>
      <c r="AH12" s="15"/>
      <c r="AI12" s="15"/>
    </row>
    <row r="13" spans="1:35" ht="15.75" customHeight="1" x14ac:dyDescent="0.15">
      <c r="A13" s="15"/>
      <c r="B13" s="12" t="s">
        <v>50</v>
      </c>
      <c r="C13" s="12" t="s">
        <v>51</v>
      </c>
      <c r="D13" s="16">
        <v>0.2828</v>
      </c>
      <c r="E13" s="16">
        <v>0.1211</v>
      </c>
      <c r="F13" s="16">
        <v>0.1429</v>
      </c>
      <c r="G13" s="16">
        <v>6.6699999999999995E-2</v>
      </c>
      <c r="H13" s="16">
        <v>-8.9999999999999998E-4</v>
      </c>
      <c r="I13" s="16">
        <v>0.3342</v>
      </c>
      <c r="J13" s="16">
        <v>0.1085</v>
      </c>
      <c r="K13" s="16">
        <v>0.3619</v>
      </c>
      <c r="L13" s="16">
        <v>-0.14549999999999999</v>
      </c>
      <c r="M13" s="16">
        <v>0.22</v>
      </c>
      <c r="N13" s="12" t="s">
        <v>52</v>
      </c>
      <c r="O13" s="12" t="s">
        <v>16</v>
      </c>
      <c r="P13" s="16">
        <v>3.5000000000000001E-3</v>
      </c>
      <c r="Q13" s="12">
        <v>5</v>
      </c>
      <c r="R13" s="12" t="s">
        <v>30</v>
      </c>
      <c r="S13" s="12">
        <v>0.67900000000000005</v>
      </c>
      <c r="T13" s="6">
        <f t="shared" si="0"/>
        <v>0.14916999999999997</v>
      </c>
      <c r="U13" s="6">
        <v>2.6782101795724929</v>
      </c>
      <c r="V13" s="6">
        <f t="shared" ref="V13:AE13" si="11">D13-INDEX(D$67:D$107, MATCH($N13,$C$67:$C$107,0))</f>
        <v>-5.0000000000000044E-4</v>
      </c>
      <c r="W13" s="6">
        <f t="shared" si="11"/>
        <v>-5.0000000000000044E-4</v>
      </c>
      <c r="X13" s="6">
        <f t="shared" si="11"/>
        <v>7.9999999999999516E-4</v>
      </c>
      <c r="Y13" s="6">
        <f t="shared" si="11"/>
        <v>2.1999999999999936E-3</v>
      </c>
      <c r="Z13" s="6">
        <f t="shared" si="11"/>
        <v>1.6000000000000001E-3</v>
      </c>
      <c r="AA13" s="6">
        <f t="shared" si="11"/>
        <v>1.4000000000000123E-3</v>
      </c>
      <c r="AB13" s="6">
        <f t="shared" si="11"/>
        <v>1.0000000000000009E-3</v>
      </c>
      <c r="AC13" s="6">
        <f t="shared" si="11"/>
        <v>1.3000000000000234E-3</v>
      </c>
      <c r="AD13" s="6">
        <f t="shared" si="11"/>
        <v>4.0000000000001146E-4</v>
      </c>
      <c r="AE13" s="6">
        <f t="shared" si="11"/>
        <v>-2.7000000000000079E-3</v>
      </c>
      <c r="AF13" s="7">
        <f t="shared" si="2"/>
        <v>5.0000000000000283E-4</v>
      </c>
      <c r="AG13" s="8"/>
      <c r="AH13" s="15"/>
      <c r="AI13" s="15"/>
    </row>
    <row r="14" spans="1:35" ht="15.75" customHeight="1" x14ac:dyDescent="0.15">
      <c r="A14" s="15"/>
      <c r="B14" s="12" t="s">
        <v>53</v>
      </c>
      <c r="C14" s="12" t="s">
        <v>54</v>
      </c>
      <c r="D14" s="16">
        <v>0.1061</v>
      </c>
      <c r="E14" s="16">
        <v>-9.1399999999999995E-2</v>
      </c>
      <c r="F14" s="16">
        <v>0.2016</v>
      </c>
      <c r="G14" s="16">
        <v>8.3099999999999993E-2</v>
      </c>
      <c r="H14" s="16">
        <v>-9.9199999999999997E-2</v>
      </c>
      <c r="I14" s="16">
        <v>0.20949999999999999</v>
      </c>
      <c r="J14" s="16">
        <v>3.4700000000000002E-2</v>
      </c>
      <c r="K14" s="16">
        <v>0.2477</v>
      </c>
      <c r="L14" s="16">
        <v>-6.6199999999999995E-2</v>
      </c>
      <c r="M14" s="16">
        <v>0.12230000000000001</v>
      </c>
      <c r="N14" s="12" t="s">
        <v>55</v>
      </c>
      <c r="O14" s="12" t="s">
        <v>16</v>
      </c>
      <c r="P14" s="16">
        <v>3.3E-3</v>
      </c>
      <c r="Q14" s="12">
        <v>5</v>
      </c>
      <c r="R14" s="12" t="s">
        <v>30</v>
      </c>
      <c r="S14" s="12">
        <v>0.71199999999999997</v>
      </c>
      <c r="T14" s="6">
        <f t="shared" si="0"/>
        <v>7.4819999999999984E-2</v>
      </c>
      <c r="U14" s="6">
        <v>0.92804562684840719</v>
      </c>
      <c r="V14" s="6">
        <f t="shared" ref="V14:AE14" si="12">D14-INDEX(D$67:D$107, MATCH($N14,$C$67:$C$107,0))</f>
        <v>-3.9999999999999758E-4</v>
      </c>
      <c r="W14" s="6">
        <f t="shared" si="12"/>
        <v>-1.0000000000000009E-3</v>
      </c>
      <c r="X14" s="6">
        <f t="shared" si="12"/>
        <v>-1.0000000000000009E-3</v>
      </c>
      <c r="Y14" s="6">
        <f t="shared" si="12"/>
        <v>-1.4000000000000123E-3</v>
      </c>
      <c r="Z14" s="6">
        <f t="shared" si="12"/>
        <v>-1.799999999999996E-3</v>
      </c>
      <c r="AA14" s="6">
        <f t="shared" si="12"/>
        <v>-1.0000000000000009E-3</v>
      </c>
      <c r="AB14" s="6">
        <f t="shared" si="12"/>
        <v>0</v>
      </c>
      <c r="AC14" s="6">
        <f t="shared" si="12"/>
        <v>-1.3999999999999846E-3</v>
      </c>
      <c r="AD14" s="6">
        <f t="shared" si="12"/>
        <v>-7.9999999999999516E-4</v>
      </c>
      <c r="AE14" s="6">
        <f t="shared" si="12"/>
        <v>-1.1999999999999927E-3</v>
      </c>
      <c r="AF14" s="7">
        <f t="shared" si="2"/>
        <v>-9.9999999999999807E-4</v>
      </c>
      <c r="AG14" s="8"/>
      <c r="AH14" s="15"/>
      <c r="AI14" s="15"/>
    </row>
    <row r="15" spans="1:35" ht="15.75" customHeight="1" x14ac:dyDescent="0.15">
      <c r="A15" s="15"/>
      <c r="B15" s="12" t="s">
        <v>56</v>
      </c>
      <c r="C15" s="12" t="s">
        <v>57</v>
      </c>
      <c r="D15" s="16">
        <v>6.4699999999999994E-2</v>
      </c>
      <c r="E15" s="16">
        <v>3.8999999999999998E-3</v>
      </c>
      <c r="F15" s="16">
        <v>2.4400000000000002E-2</v>
      </c>
      <c r="G15" s="16">
        <v>-1.17E-2</v>
      </c>
      <c r="H15" s="16">
        <v>1.01E-2</v>
      </c>
      <c r="I15" s="16">
        <v>8.2000000000000007E-3</v>
      </c>
      <c r="J15" s="16">
        <v>7.0000000000000001E-3</v>
      </c>
      <c r="K15" s="16">
        <v>-1.8100000000000002E-2</v>
      </c>
      <c r="L15" s="16">
        <v>-0.1246</v>
      </c>
      <c r="M15" s="16">
        <v>4.7899999999999998E-2</v>
      </c>
      <c r="N15" s="12" t="s">
        <v>58</v>
      </c>
      <c r="O15" s="12" t="s">
        <v>59</v>
      </c>
      <c r="P15" s="16">
        <v>1.6000000000000001E-3</v>
      </c>
      <c r="Q15" s="12">
        <v>2</v>
      </c>
      <c r="R15" s="11" t="s">
        <v>22</v>
      </c>
      <c r="S15" s="12">
        <v>0.218</v>
      </c>
      <c r="T15" s="6">
        <f t="shared" si="0"/>
        <v>1.1799999999999992E-3</v>
      </c>
      <c r="U15" s="6">
        <v>-4.3681804785844491E-4</v>
      </c>
      <c r="V15" s="6">
        <f t="shared" ref="V15:AE15" si="13">D15-INDEX(D$67:D$107, MATCH($N15,$C$67:$C$107,0))</f>
        <v>-1.4000000000000123E-3</v>
      </c>
      <c r="W15" s="6">
        <f t="shared" si="13"/>
        <v>-1.5999999999999999E-3</v>
      </c>
      <c r="X15" s="6">
        <f t="shared" si="13"/>
        <v>-1.4999999999999979E-3</v>
      </c>
      <c r="Y15" s="6">
        <f t="shared" si="13"/>
        <v>-1.4000000000000002E-3</v>
      </c>
      <c r="Z15" s="6">
        <f t="shared" si="13"/>
        <v>-1.7000000000000001E-3</v>
      </c>
      <c r="AA15" s="6">
        <f t="shared" si="13"/>
        <v>-1.4999999999999996E-3</v>
      </c>
      <c r="AB15" s="6">
        <f t="shared" si="13"/>
        <v>-1.5999999999999999E-3</v>
      </c>
      <c r="AC15" s="6">
        <f t="shared" si="13"/>
        <v>-1.5000000000000013E-3</v>
      </c>
      <c r="AD15" s="6">
        <f t="shared" si="13"/>
        <v>-0.24780000000000002</v>
      </c>
      <c r="AE15" s="6">
        <f t="shared" si="13"/>
        <v>-1.5000000000000013E-3</v>
      </c>
      <c r="AF15" s="7">
        <f t="shared" si="2"/>
        <v>-2.615E-2</v>
      </c>
      <c r="AG15" s="8"/>
      <c r="AH15" s="15"/>
      <c r="AI15" s="15"/>
    </row>
    <row r="16" spans="1:35" ht="15.75" customHeight="1" x14ac:dyDescent="0.15">
      <c r="A16" s="15"/>
      <c r="B16" s="12" t="s">
        <v>60</v>
      </c>
      <c r="C16" s="12" t="s">
        <v>61</v>
      </c>
      <c r="D16" s="16">
        <v>1.2999999999999999E-3</v>
      </c>
      <c r="E16" s="16">
        <v>3.8E-3</v>
      </c>
      <c r="F16" s="16">
        <v>-3.0700000000000002E-2</v>
      </c>
      <c r="G16" s="16">
        <v>0.11840000000000001</v>
      </c>
      <c r="H16" s="16">
        <v>-0.25629999999999997</v>
      </c>
      <c r="I16" s="16">
        <v>0.14219999999999999</v>
      </c>
      <c r="J16" s="16">
        <v>-0.2475</v>
      </c>
      <c r="K16" s="16">
        <v>0.3901</v>
      </c>
      <c r="L16" s="16">
        <v>1.5100000000000001E-2</v>
      </c>
      <c r="M16" s="16">
        <v>0.2697</v>
      </c>
      <c r="N16" s="12" t="s">
        <v>62</v>
      </c>
      <c r="O16" s="12" t="s">
        <v>63</v>
      </c>
      <c r="P16" s="16">
        <v>4.7000000000000002E-3</v>
      </c>
      <c r="Q16" s="12">
        <v>5</v>
      </c>
      <c r="R16" s="12" t="s">
        <v>30</v>
      </c>
      <c r="S16" s="12">
        <v>1.9059999999999999</v>
      </c>
      <c r="T16" s="6">
        <f t="shared" si="0"/>
        <v>4.061E-2</v>
      </c>
      <c r="U16" s="6">
        <v>0.24786961771347249</v>
      </c>
      <c r="V16" s="6">
        <f t="shared" ref="V16:AE16" si="14">D16-INDEX(D$67:D$107, MATCH($N16,$C$67:$C$107,0))</f>
        <v>1.6999999999999999E-3</v>
      </c>
      <c r="W16" s="6">
        <f t="shared" si="14"/>
        <v>7.7999999999999996E-3</v>
      </c>
      <c r="X16" s="6">
        <f t="shared" si="14"/>
        <v>-2.4000000000000028E-3</v>
      </c>
      <c r="Y16" s="6">
        <f t="shared" si="14"/>
        <v>1.1000000000000038E-3</v>
      </c>
      <c r="Z16" s="6">
        <f t="shared" si="14"/>
        <v>-2.6999999999999802E-3</v>
      </c>
      <c r="AA16" s="6">
        <f t="shared" si="14"/>
        <v>7.0000000000000062E-3</v>
      </c>
      <c r="AB16" s="6">
        <f t="shared" si="14"/>
        <v>-3.2999999999999974E-3</v>
      </c>
      <c r="AC16" s="6">
        <f t="shared" si="14"/>
        <v>4.699999999999982E-3</v>
      </c>
      <c r="AD16" s="6">
        <f t="shared" si="14"/>
        <v>4.4000000000000011E-3</v>
      </c>
      <c r="AE16" s="6">
        <f t="shared" si="14"/>
        <v>4.799999999999971E-3</v>
      </c>
      <c r="AF16" s="7">
        <f t="shared" si="2"/>
        <v>2.3099999999999983E-3</v>
      </c>
      <c r="AG16" s="8"/>
      <c r="AH16" s="15"/>
      <c r="AI16" s="15"/>
    </row>
    <row r="17" spans="1:35" ht="15.75" customHeight="1" x14ac:dyDescent="0.15">
      <c r="A17" s="15"/>
      <c r="B17" s="12" t="s">
        <v>64</v>
      </c>
      <c r="C17" s="12" t="s">
        <v>65</v>
      </c>
      <c r="D17" s="16">
        <v>4.4200000000000003E-2</v>
      </c>
      <c r="E17" s="16">
        <v>-4.8500000000000001E-2</v>
      </c>
      <c r="F17" s="16">
        <v>0.2077</v>
      </c>
      <c r="G17" s="16">
        <v>0.14130000000000001</v>
      </c>
      <c r="H17" s="16">
        <v>-0.1142</v>
      </c>
      <c r="I17" s="16">
        <v>0.24970000000000001</v>
      </c>
      <c r="J17" s="16">
        <v>0.1943</v>
      </c>
      <c r="K17" s="16">
        <v>0.14299999999999999</v>
      </c>
      <c r="L17" s="16">
        <v>-0.20799999999999999</v>
      </c>
      <c r="M17" s="16">
        <v>0.1641</v>
      </c>
      <c r="N17" s="12" t="s">
        <v>66</v>
      </c>
      <c r="O17" s="12" t="s">
        <v>67</v>
      </c>
      <c r="P17" s="16">
        <v>2.5000000000000001E-3</v>
      </c>
      <c r="Q17" s="12">
        <v>5</v>
      </c>
      <c r="R17" s="12" t="s">
        <v>17</v>
      </c>
      <c r="S17" s="17">
        <v>7.0000000000000007E-2</v>
      </c>
      <c r="T17" s="6">
        <f t="shared" si="0"/>
        <v>7.7360000000000012E-2</v>
      </c>
      <c r="U17" s="6">
        <v>0.90795419562258228</v>
      </c>
      <c r="V17" s="6">
        <f t="shared" ref="V17:AE17" si="15">D17-INDEX(D$67:D$107, MATCH($N17,$C$67:$C$107,0))</f>
        <v>-4.6999999999999958E-3</v>
      </c>
      <c r="W17" s="6">
        <f t="shared" si="15"/>
        <v>-4.4000000000000011E-3</v>
      </c>
      <c r="X17" s="6">
        <f t="shared" si="15"/>
        <v>-5.4000000000000159E-3</v>
      </c>
      <c r="Y17" s="6">
        <f t="shared" si="15"/>
        <v>-5.1999999999999824E-3</v>
      </c>
      <c r="Z17" s="6">
        <f t="shared" si="15"/>
        <v>-4.0999999999999925E-3</v>
      </c>
      <c r="AA17" s="6">
        <f t="shared" si="15"/>
        <v>-5.4999999999999771E-3</v>
      </c>
      <c r="AB17" s="6">
        <f t="shared" si="15"/>
        <v>-5.2999999999999992E-3</v>
      </c>
      <c r="AC17" s="6">
        <f t="shared" si="15"/>
        <v>-5.2000000000000102E-3</v>
      </c>
      <c r="AD17" s="6">
        <f t="shared" si="15"/>
        <v>-3.5999999999999921E-3</v>
      </c>
      <c r="AE17" s="6">
        <f t="shared" si="15"/>
        <v>-5.2000000000000102E-3</v>
      </c>
      <c r="AF17" s="7">
        <f t="shared" si="2"/>
        <v>-4.859999999999998E-3</v>
      </c>
      <c r="AG17" s="8"/>
      <c r="AH17" s="15"/>
      <c r="AI17" s="15"/>
    </row>
    <row r="18" spans="1:35" ht="15.75" customHeight="1" x14ac:dyDescent="0.15">
      <c r="A18" s="15"/>
      <c r="B18" s="12" t="s">
        <v>68</v>
      </c>
      <c r="C18" s="12" t="s">
        <v>69</v>
      </c>
      <c r="D18" s="16">
        <v>2.4899999999999999E-2</v>
      </c>
      <c r="E18" s="16">
        <v>9.3799999999999994E-2</v>
      </c>
      <c r="F18" s="16">
        <v>6.7500000000000004E-2</v>
      </c>
      <c r="G18" s="16">
        <v>0.1234</v>
      </c>
      <c r="H18" s="16">
        <v>-0.187</v>
      </c>
      <c r="I18" s="16">
        <v>0.24790000000000001</v>
      </c>
      <c r="J18" s="16">
        <v>2.9600000000000001E-2</v>
      </c>
      <c r="K18" s="16">
        <v>0.1525</v>
      </c>
      <c r="L18" s="16">
        <v>-0.1288</v>
      </c>
      <c r="M18" s="16">
        <v>0.19539999999999999</v>
      </c>
      <c r="N18" s="12" t="s">
        <v>70</v>
      </c>
      <c r="O18" s="12" t="s">
        <v>71</v>
      </c>
      <c r="P18" s="16">
        <v>1.6000000000000001E-3</v>
      </c>
      <c r="Q18" s="12">
        <v>5</v>
      </c>
      <c r="R18" s="12" t="s">
        <v>30</v>
      </c>
      <c r="S18" s="17">
        <v>6.7</v>
      </c>
      <c r="T18" s="6">
        <f t="shared" si="0"/>
        <v>6.1919999999999996E-2</v>
      </c>
      <c r="U18" s="6">
        <v>0.68551503921254153</v>
      </c>
      <c r="V18" s="6">
        <f t="shared" ref="V18:AE18" si="16">D18-INDEX(D$67:D$107, MATCH($N18,$C$67:$C$107,0))</f>
        <v>-1.6000000000000007E-3</v>
      </c>
      <c r="W18" s="6">
        <f t="shared" si="16"/>
        <v>-1.8000000000000099E-3</v>
      </c>
      <c r="X18" s="6">
        <f t="shared" si="16"/>
        <v>-1.1999999999999927E-3</v>
      </c>
      <c r="Y18" s="6">
        <f t="shared" si="16"/>
        <v>-1.6999999999999932E-3</v>
      </c>
      <c r="Z18" s="6">
        <f t="shared" si="16"/>
        <v>1.0999999999999899E-3</v>
      </c>
      <c r="AA18" s="6">
        <f t="shared" si="16"/>
        <v>1.9000000000000128E-3</v>
      </c>
      <c r="AB18" s="6">
        <f t="shared" si="16"/>
        <v>1.3000000000000025E-3</v>
      </c>
      <c r="AC18" s="6">
        <f t="shared" si="16"/>
        <v>7.0000000000000617E-4</v>
      </c>
      <c r="AD18" s="6">
        <f t="shared" si="16"/>
        <v>2.2000000000000075E-3</v>
      </c>
      <c r="AE18" s="6">
        <f t="shared" si="16"/>
        <v>2.0000000000000018E-3</v>
      </c>
      <c r="AF18" s="7">
        <f t="shared" si="2"/>
        <v>2.9000000000000239E-4</v>
      </c>
      <c r="AG18" s="8"/>
      <c r="AH18" s="15"/>
      <c r="AI18" s="15"/>
    </row>
    <row r="19" spans="1:35" ht="15.75" customHeight="1" x14ac:dyDescent="0.15">
      <c r="A19" s="1"/>
      <c r="B19" s="4" t="s">
        <v>72</v>
      </c>
      <c r="C19" s="4" t="s">
        <v>73</v>
      </c>
      <c r="D19" s="5">
        <v>4.2599999999999999E-2</v>
      </c>
      <c r="E19" s="5">
        <v>-1.8599999999999998E-2</v>
      </c>
      <c r="F19" s="5">
        <v>4.6800000000000001E-2</v>
      </c>
      <c r="G19" s="5">
        <v>3.1800000000000002E-2</v>
      </c>
      <c r="H19" s="5">
        <v>-1.6199999999999999E-2</v>
      </c>
      <c r="I19" s="5">
        <v>8.5500000000000007E-2</v>
      </c>
      <c r="J19" s="5">
        <v>0.113</v>
      </c>
      <c r="K19" s="5">
        <v>5.9200000000000003E-2</v>
      </c>
      <c r="L19" s="5">
        <v>-0.1268</v>
      </c>
      <c r="M19" s="5">
        <v>3.78E-2</v>
      </c>
      <c r="N19" s="4" t="s">
        <v>74</v>
      </c>
      <c r="O19" s="4" t="s">
        <v>26</v>
      </c>
      <c r="P19" s="5">
        <v>1E-3</v>
      </c>
      <c r="Q19" s="4">
        <v>3</v>
      </c>
      <c r="R19" s="4" t="s">
        <v>22</v>
      </c>
      <c r="S19" s="4">
        <v>2.7480000000000002</v>
      </c>
      <c r="T19" s="6">
        <f t="shared" si="0"/>
        <v>2.5509999999999998E-2</v>
      </c>
      <c r="U19" s="6">
        <v>0.26084060756834648</v>
      </c>
      <c r="V19" s="6">
        <f t="shared" ref="V19:AE19" si="17">D19-INDEX(D$67:D$107, MATCH($N19,$C$67:$C$107,0))</f>
        <v>-1.7000000000000001E-3</v>
      </c>
      <c r="W19" s="6">
        <f t="shared" si="17"/>
        <v>-1.3999999999999985E-3</v>
      </c>
      <c r="X19" s="6">
        <f t="shared" si="17"/>
        <v>-1.7000000000000001E-3</v>
      </c>
      <c r="Y19" s="6">
        <f t="shared" si="17"/>
        <v>-1.1999999999999997E-3</v>
      </c>
      <c r="Z19" s="6">
        <f t="shared" si="17"/>
        <v>-1.3999999999999985E-3</v>
      </c>
      <c r="AA19" s="6">
        <f t="shared" si="17"/>
        <v>-1.9999999999999879E-3</v>
      </c>
      <c r="AB19" s="6">
        <f t="shared" si="17"/>
        <v>-2.3999999999999994E-3</v>
      </c>
      <c r="AC19" s="6">
        <f t="shared" si="17"/>
        <v>-7.9999999999999516E-4</v>
      </c>
      <c r="AD19" s="6">
        <f t="shared" si="17"/>
        <v>-7.9999999999999516E-4</v>
      </c>
      <c r="AE19" s="6">
        <f t="shared" si="17"/>
        <v>-5.9999999999999637E-4</v>
      </c>
      <c r="AF19" s="7">
        <f t="shared" si="2"/>
        <v>-1.3999999999999972E-3</v>
      </c>
      <c r="AG19" s="8"/>
    </row>
    <row r="20" spans="1:35" ht="15.75" customHeight="1" x14ac:dyDescent="0.15">
      <c r="A20" s="1"/>
      <c r="B20" s="4" t="s">
        <v>75</v>
      </c>
      <c r="C20" s="4" t="s">
        <v>76</v>
      </c>
      <c r="D20" s="5">
        <v>7.0000000000000007E-2</v>
      </c>
      <c r="E20" s="5">
        <v>7.9000000000000008E-3</v>
      </c>
      <c r="F20" s="5">
        <v>8.4699999999999998E-2</v>
      </c>
      <c r="G20" s="5">
        <v>6.7000000000000004E-2</v>
      </c>
      <c r="H20" s="5">
        <v>-0.14410000000000001</v>
      </c>
      <c r="I20" s="5">
        <v>0.18740000000000001</v>
      </c>
      <c r="J20" s="5">
        <v>-0.17230000000000001</v>
      </c>
      <c r="K20" s="5">
        <v>0.2319</v>
      </c>
      <c r="L20" s="5">
        <v>-1.8700000000000001E-2</v>
      </c>
      <c r="M20" s="5">
        <v>6.1899999999999997E-2</v>
      </c>
      <c r="N20" s="4" t="s">
        <v>77</v>
      </c>
      <c r="O20" s="4" t="s">
        <v>49</v>
      </c>
      <c r="P20" s="5">
        <v>4.0000000000000001E-3</v>
      </c>
      <c r="Q20" s="4">
        <v>5</v>
      </c>
      <c r="R20" s="4" t="s">
        <v>30</v>
      </c>
      <c r="S20" s="4">
        <v>1.0109999999999999</v>
      </c>
      <c r="T20" s="6">
        <f t="shared" si="0"/>
        <v>3.7570000000000006E-2</v>
      </c>
      <c r="U20" s="6">
        <v>0.34781158037299043</v>
      </c>
      <c r="V20" s="6">
        <f t="shared" ref="V20:AE20" si="18">D20-INDEX(D$67:D$107, MATCH($N20,$C$67:$C$107,0))</f>
        <v>-6.8999999999999895E-3</v>
      </c>
      <c r="W20" s="6">
        <f t="shared" si="18"/>
        <v>-3.6999999999999984E-3</v>
      </c>
      <c r="X20" s="6">
        <f t="shared" si="18"/>
        <v>-4.4000000000000011E-3</v>
      </c>
      <c r="Y20" s="6">
        <f t="shared" si="18"/>
        <v>-5.1999999999999963E-3</v>
      </c>
      <c r="Z20" s="6">
        <f t="shared" si="18"/>
        <v>-5.0000000000000044E-3</v>
      </c>
      <c r="AA20" s="6">
        <f t="shared" si="18"/>
        <v>-8.8999999999999913E-3</v>
      </c>
      <c r="AB20" s="6">
        <f t="shared" si="18"/>
        <v>-1.0200000000000015E-2</v>
      </c>
      <c r="AC20" s="6">
        <f t="shared" si="18"/>
        <v>-1.0399999999999993E-2</v>
      </c>
      <c r="AD20" s="6">
        <f t="shared" si="18"/>
        <v>-4.0000000000000018E-3</v>
      </c>
      <c r="AE20" s="6">
        <f t="shared" si="18"/>
        <v>-6.8000000000000005E-3</v>
      </c>
      <c r="AF20" s="7">
        <f t="shared" si="2"/>
        <v>-6.5499999999999985E-3</v>
      </c>
      <c r="AG20" s="8"/>
    </row>
    <row r="21" spans="1:35" ht="15.75" customHeight="1" x14ac:dyDescent="0.15">
      <c r="A21" s="1"/>
      <c r="B21" s="4" t="s">
        <v>78</v>
      </c>
      <c r="C21" s="4" t="s">
        <v>79</v>
      </c>
      <c r="D21" s="5">
        <v>0.13059999999999999</v>
      </c>
      <c r="E21" s="5">
        <v>8.3999999999999995E-3</v>
      </c>
      <c r="F21" s="5">
        <v>0.1145</v>
      </c>
      <c r="G21" s="5">
        <v>0.21510000000000001</v>
      </c>
      <c r="H21" s="5">
        <v>-4.5699999999999998E-2</v>
      </c>
      <c r="I21" s="5">
        <v>0.31369999999999998</v>
      </c>
      <c r="J21" s="5">
        <v>0.1837</v>
      </c>
      <c r="K21" s="5">
        <v>0.28599999999999998</v>
      </c>
      <c r="L21" s="5">
        <v>-0.18240000000000001</v>
      </c>
      <c r="M21" s="5">
        <v>0.2606</v>
      </c>
      <c r="N21" s="4" t="s">
        <v>80</v>
      </c>
      <c r="O21" s="4" t="s">
        <v>81</v>
      </c>
      <c r="P21" s="5">
        <v>1.5E-3</v>
      </c>
      <c r="Q21" s="4">
        <v>5</v>
      </c>
      <c r="R21" s="4" t="s">
        <v>17</v>
      </c>
      <c r="S21" s="4">
        <v>4.3049999999999997</v>
      </c>
      <c r="T21" s="6">
        <f t="shared" si="0"/>
        <v>0.12844999999999998</v>
      </c>
      <c r="U21" s="6">
        <v>2.0367975287294975</v>
      </c>
      <c r="V21" s="6">
        <f t="shared" ref="V21:AE21" si="19">D21-INDEX(D$67:D$107, MATCH($N21,$C$67:$C$107,0))</f>
        <v>7.0000000000000617E-4</v>
      </c>
      <c r="W21" s="6">
        <f t="shared" si="19"/>
        <v>8.9999999999999976E-4</v>
      </c>
      <c r="X21" s="6">
        <f t="shared" si="19"/>
        <v>2.2000000000000075E-3</v>
      </c>
      <c r="Y21" s="6">
        <f t="shared" si="19"/>
        <v>4.1000000000000203E-3</v>
      </c>
      <c r="Z21" s="6">
        <f t="shared" si="19"/>
        <v>3.7000000000000019E-3</v>
      </c>
      <c r="AA21" s="6">
        <f t="shared" si="19"/>
        <v>6.6999999999999837E-3</v>
      </c>
      <c r="AB21" s="6">
        <f t="shared" si="19"/>
        <v>6.2000000000000111E-3</v>
      </c>
      <c r="AC21" s="6">
        <f t="shared" si="19"/>
        <v>4.3999999999999595E-3</v>
      </c>
      <c r="AD21" s="6">
        <f t="shared" si="19"/>
        <v>2.6999999999999802E-3</v>
      </c>
      <c r="AE21" s="6">
        <f t="shared" si="19"/>
        <v>3.9000000000000146E-3</v>
      </c>
      <c r="AF21" s="7">
        <f t="shared" si="2"/>
        <v>3.5499999999999985E-3</v>
      </c>
      <c r="AG21" s="8"/>
    </row>
    <row r="22" spans="1:35" ht="15.75" customHeight="1" x14ac:dyDescent="0.15">
      <c r="A22" s="1"/>
      <c r="B22" s="4" t="s">
        <v>82</v>
      </c>
      <c r="C22" s="4" t="s">
        <v>83</v>
      </c>
      <c r="D22" s="5">
        <v>0.13239999999999999</v>
      </c>
      <c r="E22" s="5">
        <v>9.9000000000000008E-3</v>
      </c>
      <c r="F22" s="5">
        <v>0.1154</v>
      </c>
      <c r="G22" s="5">
        <v>0.214</v>
      </c>
      <c r="H22" s="5">
        <v>-4.7199999999999999E-2</v>
      </c>
      <c r="I22" s="5">
        <v>0.31019999999999998</v>
      </c>
      <c r="J22" s="5">
        <v>0.1802</v>
      </c>
      <c r="K22" s="5">
        <v>0.28360000000000002</v>
      </c>
      <c r="L22" s="5">
        <v>-0.1835</v>
      </c>
      <c r="M22" s="5">
        <v>0.25919999999999999</v>
      </c>
      <c r="N22" s="4" t="s">
        <v>80</v>
      </c>
      <c r="O22" s="4" t="s">
        <v>81</v>
      </c>
      <c r="P22" s="5">
        <v>6.9999999999999999E-4</v>
      </c>
      <c r="Q22" s="4">
        <v>5</v>
      </c>
      <c r="R22" s="4" t="s">
        <v>30</v>
      </c>
      <c r="S22" s="4">
        <v>78.685000000000002</v>
      </c>
      <c r="T22" s="6">
        <f t="shared" si="0"/>
        <v>0.12742000000000001</v>
      </c>
      <c r="U22" s="6">
        <v>2.010947105611796</v>
      </c>
      <c r="V22" s="6">
        <f t="shared" ref="V22:AE22" si="20">D22-INDEX(D$67:D$107, MATCH($N22,$C$67:$C$107,0))</f>
        <v>2.5000000000000022E-3</v>
      </c>
      <c r="W22" s="6">
        <f t="shared" si="20"/>
        <v>2.4000000000000011E-3</v>
      </c>
      <c r="X22" s="6">
        <f t="shared" si="20"/>
        <v>3.1000000000000055E-3</v>
      </c>
      <c r="Y22" s="6">
        <f t="shared" si="20"/>
        <v>3.0000000000000027E-3</v>
      </c>
      <c r="Z22" s="6">
        <f t="shared" si="20"/>
        <v>2.2000000000000006E-3</v>
      </c>
      <c r="AA22" s="6">
        <f t="shared" si="20"/>
        <v>3.1999999999999806E-3</v>
      </c>
      <c r="AB22" s="6">
        <f t="shared" si="20"/>
        <v>2.7000000000000079E-3</v>
      </c>
      <c r="AC22" s="6">
        <f t="shared" si="20"/>
        <v>2.0000000000000018E-3</v>
      </c>
      <c r="AD22" s="6">
        <f t="shared" si="20"/>
        <v>1.5999999999999903E-3</v>
      </c>
      <c r="AE22" s="6">
        <f t="shared" si="20"/>
        <v>2.5000000000000022E-3</v>
      </c>
      <c r="AF22" s="7">
        <f t="shared" si="2"/>
        <v>2.5199999999999992E-3</v>
      </c>
      <c r="AG22" s="8"/>
    </row>
    <row r="23" spans="1:35" ht="15.75" customHeight="1" x14ac:dyDescent="0.15">
      <c r="A23" s="1"/>
      <c r="B23" s="4" t="s">
        <v>84</v>
      </c>
      <c r="C23" s="4" t="s">
        <v>85</v>
      </c>
      <c r="D23" s="5">
        <v>0.1699</v>
      </c>
      <c r="E23" s="5">
        <v>0.32900000000000001</v>
      </c>
      <c r="F23" s="5">
        <v>-1.11E-2</v>
      </c>
      <c r="G23" s="5">
        <v>0.39140000000000003</v>
      </c>
      <c r="H23" s="5">
        <v>-3.5799999999999998E-2</v>
      </c>
      <c r="I23" s="5">
        <v>0.22359999999999999</v>
      </c>
      <c r="J23" s="5">
        <v>5.9200000000000003E-2</v>
      </c>
      <c r="K23" s="5">
        <v>0.21279999999999999</v>
      </c>
      <c r="L23" s="5">
        <v>-0.25969999999999999</v>
      </c>
      <c r="M23" s="5">
        <v>0.13500000000000001</v>
      </c>
      <c r="N23" s="12" t="s">
        <v>86</v>
      </c>
      <c r="O23" s="12" t="s">
        <v>87</v>
      </c>
      <c r="P23" s="5">
        <v>5.1000000000000004E-3</v>
      </c>
      <c r="Q23" s="4">
        <v>5</v>
      </c>
      <c r="R23" s="4" t="s">
        <v>30</v>
      </c>
      <c r="S23" s="4">
        <v>0.748</v>
      </c>
      <c r="T23" s="6">
        <f t="shared" si="0"/>
        <v>0.12143</v>
      </c>
      <c r="U23" s="6">
        <v>1.7243033509260357</v>
      </c>
      <c r="V23" s="6">
        <f t="shared" ref="V23:AE23" si="21">D23-INDEX(D$67:D$107, MATCH($N23,$C$67:$C$107,0))</f>
        <v>-5.4000000000000159E-3</v>
      </c>
      <c r="W23" s="6">
        <f t="shared" si="21"/>
        <v>-6.0000000000000053E-3</v>
      </c>
      <c r="X23" s="6">
        <f t="shared" si="21"/>
        <v>-7.0000000000000097E-4</v>
      </c>
      <c r="Y23" s="6">
        <f t="shared" si="21"/>
        <v>-4.4999999999999485E-3</v>
      </c>
      <c r="Z23" s="6">
        <f t="shared" si="21"/>
        <v>-3.2000000000000015E-3</v>
      </c>
      <c r="AA23" s="6">
        <f t="shared" si="21"/>
        <v>-4.7000000000000097E-3</v>
      </c>
      <c r="AB23" s="6">
        <f t="shared" si="21"/>
        <v>-4.599999999999993E-3</v>
      </c>
      <c r="AC23" s="6">
        <f t="shared" si="21"/>
        <v>-5.2000000000000102E-3</v>
      </c>
      <c r="AD23" s="6">
        <f t="shared" si="21"/>
        <v>-3.0999999999999917E-3</v>
      </c>
      <c r="AE23" s="6">
        <f t="shared" si="21"/>
        <v>-4.7999999999999987E-3</v>
      </c>
      <c r="AF23" s="7">
        <f t="shared" si="2"/>
        <v>-4.2199999999999972E-3</v>
      </c>
      <c r="AG23" s="8"/>
    </row>
    <row r="24" spans="1:35" ht="15.75" customHeight="1" x14ac:dyDescent="0.15">
      <c r="A24" s="1"/>
      <c r="B24" s="4" t="s">
        <v>88</v>
      </c>
      <c r="C24" s="4" t="s">
        <v>89</v>
      </c>
      <c r="D24" s="5">
        <v>0.35089999999999999</v>
      </c>
      <c r="E24" s="5">
        <v>0.2152</v>
      </c>
      <c r="F24" s="5">
        <v>9.9299999999999999E-2</v>
      </c>
      <c r="G24" s="5">
        <v>0.1636</v>
      </c>
      <c r="H24" s="5">
        <v>4.6300000000000001E-2</v>
      </c>
      <c r="I24" s="5">
        <v>0.41389999999999999</v>
      </c>
      <c r="J24" s="5">
        <v>0.36120000000000002</v>
      </c>
      <c r="K24" s="5">
        <v>0.36890000000000001</v>
      </c>
      <c r="L24" s="5">
        <v>-0.28139999999999998</v>
      </c>
      <c r="M24" s="5">
        <v>0.49530000000000002</v>
      </c>
      <c r="N24" s="12" t="s">
        <v>41</v>
      </c>
      <c r="O24" s="12" t="s">
        <v>42</v>
      </c>
      <c r="P24" s="5">
        <v>2.2000000000000001E-3</v>
      </c>
      <c r="Q24" s="4">
        <v>5</v>
      </c>
      <c r="R24" s="4" t="s">
        <v>17</v>
      </c>
      <c r="S24" s="4">
        <v>2.5630000000000002</v>
      </c>
      <c r="T24" s="6">
        <f t="shared" si="0"/>
        <v>0.22331999999999996</v>
      </c>
      <c r="U24" s="6">
        <v>5.2197801354250108</v>
      </c>
      <c r="V24" s="6">
        <f t="shared" ref="V24:AE24" si="22">D24-INDEX(D$67:D$107, MATCH($N24,$C$67:$C$107,0))</f>
        <v>-8.80000000000003E-3</v>
      </c>
      <c r="W24" s="6">
        <f t="shared" si="22"/>
        <v>-7.3000000000000009E-3</v>
      </c>
      <c r="X24" s="6">
        <f t="shared" si="22"/>
        <v>-5.5000000000000049E-3</v>
      </c>
      <c r="Y24" s="6">
        <f t="shared" si="22"/>
        <v>-4.599999999999993E-3</v>
      </c>
      <c r="Z24" s="6">
        <f t="shared" si="22"/>
        <v>-4.4999999999999971E-3</v>
      </c>
      <c r="AA24" s="6">
        <f t="shared" si="22"/>
        <v>-6.3000000000000278E-3</v>
      </c>
      <c r="AB24" s="6">
        <f t="shared" si="22"/>
        <v>-4.599999999999993E-3</v>
      </c>
      <c r="AC24" s="6">
        <f t="shared" si="22"/>
        <v>-3.0000000000000027E-3</v>
      </c>
      <c r="AD24" s="6">
        <f t="shared" si="22"/>
        <v>-1.8999999999999573E-3</v>
      </c>
      <c r="AE24" s="6">
        <f t="shared" si="22"/>
        <v>-3.5000000000000031E-3</v>
      </c>
      <c r="AF24" s="7">
        <f t="shared" si="2"/>
        <v>-5.000000000000001E-3</v>
      </c>
      <c r="AG24" s="8"/>
    </row>
    <row r="25" spans="1:35" ht="15.75" customHeight="1" x14ac:dyDescent="0.15">
      <c r="A25" s="1"/>
      <c r="B25" s="4" t="s">
        <v>90</v>
      </c>
      <c r="C25" s="4" t="s">
        <v>91</v>
      </c>
      <c r="D25" s="5">
        <v>0.39419999999999999</v>
      </c>
      <c r="E25" s="5">
        <v>2.6800000000000001E-2</v>
      </c>
      <c r="F25" s="5">
        <v>-1E-3</v>
      </c>
      <c r="G25" s="5">
        <v>0.1996</v>
      </c>
      <c r="H25" s="5">
        <v>-4.24E-2</v>
      </c>
      <c r="I25" s="5">
        <v>7.7299999999999994E-2</v>
      </c>
      <c r="J25" s="5">
        <v>4.2999999999999997E-2</v>
      </c>
      <c r="K25" s="5">
        <v>0.3347</v>
      </c>
      <c r="L25" s="5">
        <v>-3.4500000000000003E-2</v>
      </c>
      <c r="M25" s="5">
        <v>0.15190000000000001</v>
      </c>
      <c r="N25" s="4" t="s">
        <v>92</v>
      </c>
      <c r="O25" s="4" t="s">
        <v>16</v>
      </c>
      <c r="P25" s="5">
        <v>8.5000000000000006E-3</v>
      </c>
      <c r="Q25" s="4">
        <v>5</v>
      </c>
      <c r="R25" s="4" t="s">
        <v>17</v>
      </c>
      <c r="S25" s="4">
        <v>1.0569999999999999</v>
      </c>
      <c r="T25" s="6">
        <f t="shared" si="0"/>
        <v>0.11495999999999999</v>
      </c>
      <c r="U25" s="6">
        <v>1.7401144707605112</v>
      </c>
      <c r="V25" s="6">
        <f t="shared" ref="V25:AE25" si="23">D25-INDEX(D$67:D$107, MATCH($N25,$C$67:$C$107,0))</f>
        <v>-1.6400000000000026E-2</v>
      </c>
      <c r="W25" s="6">
        <f t="shared" si="23"/>
        <v>-1.8899999999999997E-2</v>
      </c>
      <c r="X25" s="6">
        <f t="shared" si="23"/>
        <v>-1.6199999999999999E-2</v>
      </c>
      <c r="Y25" s="6">
        <f t="shared" si="23"/>
        <v>-1.9199999999999995E-2</v>
      </c>
      <c r="Z25" s="6">
        <f t="shared" si="23"/>
        <v>-1.61E-2</v>
      </c>
      <c r="AA25" s="6">
        <f t="shared" si="23"/>
        <v>-1.8200000000000008E-2</v>
      </c>
      <c r="AB25" s="6">
        <f t="shared" si="23"/>
        <v>-1.7100000000000004E-2</v>
      </c>
      <c r="AC25" s="6">
        <f t="shared" si="23"/>
        <v>-2.3500000000000021E-2</v>
      </c>
      <c r="AD25" s="6">
        <f t="shared" si="23"/>
        <v>-1.5300000000000005E-2</v>
      </c>
      <c r="AE25" s="6">
        <f t="shared" si="23"/>
        <v>-1.529999999999998E-2</v>
      </c>
      <c r="AF25" s="7">
        <f t="shared" si="2"/>
        <v>-1.7620000000000004E-2</v>
      </c>
      <c r="AG25" s="8"/>
    </row>
    <row r="26" spans="1:35" ht="15.75" customHeight="1" x14ac:dyDescent="0.15">
      <c r="A26" s="1"/>
      <c r="B26" s="4" t="s">
        <v>93</v>
      </c>
      <c r="C26" s="4" t="s">
        <v>94</v>
      </c>
      <c r="D26" s="5">
        <v>4.9000000000000002E-2</v>
      </c>
      <c r="E26" s="5">
        <v>8.5000000000000006E-2</v>
      </c>
      <c r="F26" s="5">
        <v>2.7E-2</v>
      </c>
      <c r="G26" s="5">
        <v>0.1</v>
      </c>
      <c r="H26" s="5">
        <v>-0.122</v>
      </c>
      <c r="I26" s="5">
        <v>0.28649999999999998</v>
      </c>
      <c r="J26" s="5">
        <v>-2.93E-2</v>
      </c>
      <c r="K26" s="5">
        <v>0.24079999999999999</v>
      </c>
      <c r="L26" s="5">
        <v>-7.4700000000000003E-2</v>
      </c>
      <c r="M26" s="5">
        <v>0.2059</v>
      </c>
      <c r="N26" s="12" t="s">
        <v>95</v>
      </c>
      <c r="O26" s="12" t="s">
        <v>63</v>
      </c>
      <c r="P26" s="5">
        <v>1.8E-3</v>
      </c>
      <c r="Q26" s="4">
        <v>5</v>
      </c>
      <c r="R26" s="4" t="s">
        <v>30</v>
      </c>
      <c r="S26" s="4">
        <v>0.46300000000000002</v>
      </c>
      <c r="T26" s="6">
        <f t="shared" si="0"/>
        <v>7.6819999999999999E-2</v>
      </c>
      <c r="U26" s="6">
        <v>0.95188098545583721</v>
      </c>
      <c r="V26" s="6">
        <f t="shared" ref="V26:AE26" si="24">D26-INDEX(D$67:D$107, MATCH($N26,$C$67:$C$107,0))</f>
        <v>6.0000000000000053E-3</v>
      </c>
      <c r="W26" s="6">
        <f t="shared" si="24"/>
        <v>6.0000000000000053E-3</v>
      </c>
      <c r="X26" s="6">
        <f t="shared" si="24"/>
        <v>4.0000000000000001E-3</v>
      </c>
      <c r="Y26" s="6">
        <f t="shared" si="24"/>
        <v>2.0000000000000018E-3</v>
      </c>
      <c r="Z26" s="6">
        <f t="shared" si="24"/>
        <v>3.0000000000000027E-3</v>
      </c>
      <c r="AA26" s="6">
        <f t="shared" si="24"/>
        <v>4.500000000000004E-3</v>
      </c>
      <c r="AB26" s="6">
        <f t="shared" si="24"/>
        <v>2.7999999999999969E-3</v>
      </c>
      <c r="AC26" s="6">
        <f t="shared" si="24"/>
        <v>7.3999999999999899E-3</v>
      </c>
      <c r="AD26" s="6">
        <f t="shared" si="24"/>
        <v>6.6999999999999976E-3</v>
      </c>
      <c r="AE26" s="6">
        <f t="shared" si="24"/>
        <v>3.3999999999999864E-3</v>
      </c>
      <c r="AF26" s="7">
        <f t="shared" si="2"/>
        <v>4.579999999999999E-3</v>
      </c>
      <c r="AG26" s="8"/>
    </row>
    <row r="27" spans="1:35" ht="15.75" customHeight="1" x14ac:dyDescent="0.15">
      <c r="A27" s="1"/>
      <c r="B27" s="4" t="s">
        <v>96</v>
      </c>
      <c r="C27" s="4" t="s">
        <v>97</v>
      </c>
      <c r="D27" s="5">
        <v>0.216</v>
      </c>
      <c r="E27" s="5">
        <v>0.17599999999999999</v>
      </c>
      <c r="F27" s="5">
        <v>0.03</v>
      </c>
      <c r="G27" s="5">
        <v>0.17499999999999999</v>
      </c>
      <c r="H27" s="5">
        <v>-7.1999999999999995E-2</v>
      </c>
      <c r="I27" s="5">
        <v>0.2248</v>
      </c>
      <c r="J27" s="5">
        <v>-0.107</v>
      </c>
      <c r="K27" s="5">
        <v>6.4500000000000002E-2</v>
      </c>
      <c r="L27" s="5">
        <v>-0.32600000000000001</v>
      </c>
      <c r="M27" s="5">
        <v>0.15310000000000001</v>
      </c>
      <c r="N27" s="4" t="s">
        <v>98</v>
      </c>
      <c r="O27" s="4" t="s">
        <v>49</v>
      </c>
      <c r="P27" s="5">
        <v>4.1000000000000003E-3</v>
      </c>
      <c r="Q27" s="4">
        <v>5</v>
      </c>
      <c r="R27" s="4" t="s">
        <v>30</v>
      </c>
      <c r="S27" s="4">
        <v>6.9000000000000006E-2</v>
      </c>
      <c r="T27" s="6">
        <f t="shared" si="0"/>
        <v>5.3440000000000001E-2</v>
      </c>
      <c r="U27" s="6">
        <v>0.45329284446886287</v>
      </c>
      <c r="V27" s="6">
        <f t="shared" ref="V27:AE27" si="25">D27-INDEX(D$67:D$107, MATCH($N27,$C$67:$C$107,0))</f>
        <v>-1.0000000000000009E-3</v>
      </c>
      <c r="W27" s="6">
        <f t="shared" si="25"/>
        <v>4.0000000000000036E-3</v>
      </c>
      <c r="X27" s="6">
        <f t="shared" si="25"/>
        <v>-2.0000000000000018E-3</v>
      </c>
      <c r="Y27" s="6">
        <f t="shared" si="25"/>
        <v>0</v>
      </c>
      <c r="Z27" s="6">
        <f t="shared" si="25"/>
        <v>2.0000000000000018E-3</v>
      </c>
      <c r="AA27" s="6">
        <f t="shared" si="25"/>
        <v>2.5000000000000022E-3</v>
      </c>
      <c r="AB27" s="6">
        <f t="shared" si="25"/>
        <v>1.7000000000000071E-3</v>
      </c>
      <c r="AC27" s="6">
        <f t="shared" si="25"/>
        <v>6.0000000000000331E-4</v>
      </c>
      <c r="AD27" s="6">
        <f t="shared" si="25"/>
        <v>-9.9999999999988987E-5</v>
      </c>
      <c r="AE27" s="6">
        <f t="shared" si="25"/>
        <v>-9.9999999999997313E-4</v>
      </c>
      <c r="AF27" s="7">
        <f t="shared" si="2"/>
        <v>6.7000000000000534E-4</v>
      </c>
      <c r="AG27" s="8"/>
    </row>
    <row r="28" spans="1:35" ht="15.75" customHeight="1" x14ac:dyDescent="0.15">
      <c r="A28" s="1"/>
      <c r="B28" s="4" t="s">
        <v>99</v>
      </c>
      <c r="C28" s="4" t="s">
        <v>100</v>
      </c>
      <c r="D28" s="5">
        <v>8.9200000000000002E-2</v>
      </c>
      <c r="E28" s="5">
        <v>-0.24329999999999999</v>
      </c>
      <c r="F28" s="5">
        <v>0.25180000000000002</v>
      </c>
      <c r="G28" s="5">
        <v>-9.4700000000000006E-2</v>
      </c>
      <c r="H28" s="5">
        <v>0.2195</v>
      </c>
      <c r="I28" s="5">
        <v>-5.8000000000000003E-2</v>
      </c>
      <c r="J28" s="5">
        <v>0.10589999999999999</v>
      </c>
      <c r="K28" s="5">
        <v>5.5E-2</v>
      </c>
      <c r="L28" s="5">
        <v>-6.6E-3</v>
      </c>
      <c r="M28" s="5">
        <v>0.1996</v>
      </c>
      <c r="N28" s="4" t="s">
        <v>101</v>
      </c>
      <c r="O28" s="4" t="s">
        <v>49</v>
      </c>
      <c r="P28" s="5">
        <v>5.8999999999999999E-3</v>
      </c>
      <c r="Q28" s="4">
        <v>5</v>
      </c>
      <c r="R28" s="4" t="s">
        <v>30</v>
      </c>
      <c r="S28" s="4">
        <v>1.0680000000000001</v>
      </c>
      <c r="T28" s="6">
        <f t="shared" si="0"/>
        <v>5.1839999999999997E-2</v>
      </c>
      <c r="U28" s="6">
        <v>0.49183390136670924</v>
      </c>
      <c r="V28" s="6">
        <f t="shared" ref="V28:AE28" si="26">D28-INDEX(D$67:D$107, MATCH($N28,$C$67:$C$107,0))</f>
        <v>5.0000000000000044E-4</v>
      </c>
      <c r="W28" s="6">
        <f t="shared" si="26"/>
        <v>-1.5999999999999903E-3</v>
      </c>
      <c r="X28" s="6">
        <f t="shared" si="26"/>
        <v>-1.0000000000000009E-3</v>
      </c>
      <c r="Y28" s="6">
        <f t="shared" si="26"/>
        <v>8.9999999999999802E-4</v>
      </c>
      <c r="Z28" s="6">
        <f t="shared" si="26"/>
        <v>-2.0000000000000573E-4</v>
      </c>
      <c r="AA28" s="6">
        <f t="shared" si="26"/>
        <v>-5.0000000000000044E-4</v>
      </c>
      <c r="AB28" s="6">
        <f t="shared" si="26"/>
        <v>5.9999999999998943E-4</v>
      </c>
      <c r="AC28" s="6">
        <f t="shared" si="26"/>
        <v>-1.9999999999999879E-4</v>
      </c>
      <c r="AD28" s="6">
        <f t="shared" si="26"/>
        <v>2.9999999999999992E-4</v>
      </c>
      <c r="AE28" s="6">
        <f t="shared" si="26"/>
        <v>-2.2000000000000075E-3</v>
      </c>
      <c r="AF28" s="7">
        <f t="shared" si="2"/>
        <v>-3.400000000000016E-4</v>
      </c>
      <c r="AG28" s="8"/>
    </row>
    <row r="29" spans="1:35" ht="15.75" customHeight="1" x14ac:dyDescent="0.15">
      <c r="A29" s="1"/>
      <c r="B29" s="4" t="s">
        <v>102</v>
      </c>
      <c r="C29" s="4" t="s">
        <v>103</v>
      </c>
      <c r="D29" s="5">
        <v>0.1047</v>
      </c>
      <c r="E29" s="5">
        <v>-5.9400000000000001E-2</v>
      </c>
      <c r="F29" s="5">
        <v>0.1384</v>
      </c>
      <c r="G29" s="5">
        <v>0.19789999999999999</v>
      </c>
      <c r="H29" s="5">
        <v>-0.1101</v>
      </c>
      <c r="I29" s="5">
        <v>0.1963</v>
      </c>
      <c r="J29" s="5">
        <v>7.6999999999999999E-2</v>
      </c>
      <c r="K29" s="5">
        <v>4.3700000000000003E-2</v>
      </c>
      <c r="L29" s="5">
        <v>-0.152</v>
      </c>
      <c r="M29" s="5">
        <v>5.6099999999999997E-2</v>
      </c>
      <c r="N29" s="4" t="s">
        <v>104</v>
      </c>
      <c r="O29" s="4" t="s">
        <v>16</v>
      </c>
      <c r="P29" s="5">
        <v>5.4999999999999997E-3</v>
      </c>
      <c r="Q29" s="4">
        <v>4</v>
      </c>
      <c r="R29" s="4" t="s">
        <v>17</v>
      </c>
      <c r="S29" s="4">
        <v>0.86099999999999999</v>
      </c>
      <c r="T29" s="6">
        <f t="shared" si="0"/>
        <v>4.9259999999999984E-2</v>
      </c>
      <c r="U29" s="6">
        <v>0.51858243270923299</v>
      </c>
      <c r="V29" s="6">
        <f t="shared" ref="V29:AE29" si="27">D29-INDEX(D$67:D$107, MATCH($N29,$C$67:$C$107,0))</f>
        <v>-9.099999999999997E-3</v>
      </c>
      <c r="W29" s="6">
        <f t="shared" si="27"/>
        <v>-7.1000000000000021E-3</v>
      </c>
      <c r="X29" s="6">
        <f t="shared" si="27"/>
        <v>-6.7000000000000115E-3</v>
      </c>
      <c r="Y29" s="6">
        <f t="shared" si="27"/>
        <v>-8.0000000000000071E-3</v>
      </c>
      <c r="Z29" s="6">
        <f t="shared" si="27"/>
        <v>-7.5000000000000067E-3</v>
      </c>
      <c r="AA29" s="6">
        <f t="shared" si="27"/>
        <v>-9.6999999999999864E-3</v>
      </c>
      <c r="AB29" s="6">
        <f t="shared" si="27"/>
        <v>-8.4000000000000047E-3</v>
      </c>
      <c r="AC29" s="6">
        <f t="shared" si="27"/>
        <v>-4.8999999999999946E-3</v>
      </c>
      <c r="AD29" s="6">
        <f t="shared" si="27"/>
        <v>-3.5000000000000031E-3</v>
      </c>
      <c r="AE29" s="6">
        <f t="shared" si="27"/>
        <v>-5.0000000000000044E-3</v>
      </c>
      <c r="AF29" s="7">
        <f t="shared" si="2"/>
        <v>-6.9900000000000014E-3</v>
      </c>
      <c r="AG29" s="8"/>
    </row>
    <row r="30" spans="1:35" ht="15.75" customHeight="1" x14ac:dyDescent="0.15">
      <c r="A30" s="1"/>
      <c r="B30" s="4" t="s">
        <v>105</v>
      </c>
      <c r="C30" s="4" t="s">
        <v>106</v>
      </c>
      <c r="D30" s="5">
        <v>0.18770000000000001</v>
      </c>
      <c r="E30" s="5">
        <v>-2.9999999999999997E-4</v>
      </c>
      <c r="F30" s="5">
        <v>8.7499999999999994E-2</v>
      </c>
      <c r="G30" s="5">
        <v>0.24809999999999999</v>
      </c>
      <c r="H30" s="5">
        <v>-0.1163</v>
      </c>
      <c r="I30" s="5">
        <v>0.2084</v>
      </c>
      <c r="J30" s="5">
        <v>0.17269999999999999</v>
      </c>
      <c r="K30" s="5">
        <v>1.8100000000000002E-2</v>
      </c>
      <c r="L30" s="5">
        <v>-0.1608</v>
      </c>
      <c r="M30" s="5">
        <v>3.9399999999999998E-2</v>
      </c>
      <c r="N30" s="4" t="s">
        <v>107</v>
      </c>
      <c r="O30" s="4" t="s">
        <v>16</v>
      </c>
      <c r="P30" s="5">
        <v>2E-3</v>
      </c>
      <c r="Q30" s="4">
        <v>4</v>
      </c>
      <c r="R30" s="4" t="s">
        <v>17</v>
      </c>
      <c r="S30" s="4">
        <v>0.85099999999999998</v>
      </c>
      <c r="T30" s="6">
        <f t="shared" si="0"/>
        <v>6.8449999999999997E-2</v>
      </c>
      <c r="U30" s="6">
        <v>0.79224022033036889</v>
      </c>
      <c r="V30" s="6">
        <f t="shared" ref="V30:AE30" si="28">D30-INDEX(D$67:D$107, MATCH($N30,$C$67:$C$107,0))</f>
        <v>-6.8000000000000005E-3</v>
      </c>
      <c r="W30" s="6">
        <f t="shared" si="28"/>
        <v>-5.1999999999999998E-3</v>
      </c>
      <c r="X30" s="6">
        <f t="shared" si="28"/>
        <v>-5.6000000000000077E-3</v>
      </c>
      <c r="Y30" s="6">
        <f t="shared" si="28"/>
        <v>-6.5000000000000058E-3</v>
      </c>
      <c r="Z30" s="6">
        <f t="shared" si="28"/>
        <v>-4.4000000000000011E-3</v>
      </c>
      <c r="AA30" s="6">
        <f t="shared" si="28"/>
        <v>-6.0000000000000053E-3</v>
      </c>
      <c r="AB30" s="6">
        <f t="shared" si="28"/>
        <v>-5.0000000000000044E-3</v>
      </c>
      <c r="AC30" s="6">
        <f t="shared" si="28"/>
        <v>-3.0999999999999986E-3</v>
      </c>
      <c r="AD30" s="6">
        <f t="shared" si="28"/>
        <v>-1.5000000000000013E-3</v>
      </c>
      <c r="AE30" s="6">
        <f t="shared" si="28"/>
        <v>-1.800000000000003E-3</v>
      </c>
      <c r="AF30" s="7">
        <f t="shared" si="2"/>
        <v>-4.5900000000000021E-3</v>
      </c>
      <c r="AG30" s="8"/>
    </row>
    <row r="31" spans="1:35" ht="15.75" customHeight="1" x14ac:dyDescent="0.15">
      <c r="A31" s="1"/>
      <c r="B31" s="4" t="s">
        <v>108</v>
      </c>
      <c r="C31" s="4" t="s">
        <v>109</v>
      </c>
      <c r="D31" s="5">
        <v>0.1487</v>
      </c>
      <c r="E31" s="5">
        <v>4.6199999999999998E-2</v>
      </c>
      <c r="F31" s="5">
        <v>5.4999999999999997E-3</v>
      </c>
      <c r="G31" s="5">
        <v>5.3E-3</v>
      </c>
      <c r="H31" s="5">
        <v>-1.55E-2</v>
      </c>
      <c r="I31" s="5">
        <v>0.10489999999999999</v>
      </c>
      <c r="J31" s="5">
        <v>7.6300000000000007E-2</v>
      </c>
      <c r="K31" s="5">
        <v>-3.1800000000000002E-2</v>
      </c>
      <c r="L31" s="5">
        <v>-0.1739</v>
      </c>
      <c r="M31" s="5">
        <v>9.1499999999999998E-2</v>
      </c>
      <c r="N31" s="4" t="s">
        <v>110</v>
      </c>
      <c r="O31" s="4" t="s">
        <v>26</v>
      </c>
      <c r="P31" s="5">
        <v>2E-3</v>
      </c>
      <c r="Q31" s="4">
        <v>3</v>
      </c>
      <c r="R31" s="4" t="s">
        <v>22</v>
      </c>
      <c r="S31" s="4">
        <v>0.85199999999999998</v>
      </c>
      <c r="T31" s="6">
        <f t="shared" si="0"/>
        <v>2.572E-2</v>
      </c>
      <c r="U31" s="6">
        <v>0.24163106270803136</v>
      </c>
      <c r="V31" s="6">
        <f t="shared" ref="V31:AE31" si="29">D31-INDEX(D$67:D$107, MATCH($N31,$C$67:$C$107,0))</f>
        <v>-2.2000000000000075E-3</v>
      </c>
      <c r="W31" s="6">
        <f t="shared" si="29"/>
        <v>-2.1000000000000046E-3</v>
      </c>
      <c r="X31" s="6">
        <f t="shared" si="29"/>
        <v>-2.1000000000000003E-3</v>
      </c>
      <c r="Y31" s="6">
        <f t="shared" si="29"/>
        <v>-2.1999999999999997E-3</v>
      </c>
      <c r="Z31" s="6">
        <f t="shared" si="29"/>
        <v>-2.5000000000000005E-3</v>
      </c>
      <c r="AA31" s="6">
        <f t="shared" si="29"/>
        <v>-1.0000000000000009E-3</v>
      </c>
      <c r="AB31" s="6">
        <f t="shared" si="29"/>
        <v>-2.9999999999999888E-3</v>
      </c>
      <c r="AC31" s="6">
        <f t="shared" si="29"/>
        <v>-1.800000000000003E-3</v>
      </c>
      <c r="AD31" s="6">
        <f t="shared" si="29"/>
        <v>-1.799999999999996E-3</v>
      </c>
      <c r="AE31" s="6">
        <f t="shared" si="29"/>
        <v>-1.8999999999999989E-3</v>
      </c>
      <c r="AF31" s="7">
        <f t="shared" si="2"/>
        <v>-2.0600000000000002E-3</v>
      </c>
      <c r="AG31" s="8"/>
    </row>
    <row r="32" spans="1:35" ht="15.75" customHeight="1" x14ac:dyDescent="0.15">
      <c r="A32" s="1"/>
      <c r="B32" s="4" t="s">
        <v>111</v>
      </c>
      <c r="C32" s="4" t="s">
        <v>112</v>
      </c>
      <c r="D32" s="5">
        <v>0.17119999999999999</v>
      </c>
      <c r="E32" s="5">
        <v>4.7500000000000001E-2</v>
      </c>
      <c r="F32" s="5">
        <v>0.14130000000000001</v>
      </c>
      <c r="G32" s="5">
        <v>0.33610000000000001</v>
      </c>
      <c r="H32" s="5">
        <v>-1.8599999999999998E-2</v>
      </c>
      <c r="I32" s="5">
        <v>0.4975</v>
      </c>
      <c r="J32" s="5">
        <v>0.42430000000000001</v>
      </c>
      <c r="K32" s="5">
        <v>0.33939999999999998</v>
      </c>
      <c r="L32" s="5">
        <v>-0.28399999999999997</v>
      </c>
      <c r="M32" s="5">
        <v>0.59019999999999995</v>
      </c>
      <c r="N32" s="4" t="s">
        <v>113</v>
      </c>
      <c r="O32" s="4" t="s">
        <v>81</v>
      </c>
      <c r="P32" s="5">
        <v>1.4E-3</v>
      </c>
      <c r="Q32" s="4">
        <v>5</v>
      </c>
      <c r="R32" s="4" t="s">
        <v>17</v>
      </c>
      <c r="S32" s="4">
        <v>0.83899999999999997</v>
      </c>
      <c r="T32" s="6">
        <f t="shared" si="0"/>
        <v>0.22449</v>
      </c>
      <c r="U32" s="6">
        <v>4.9719106544682905</v>
      </c>
      <c r="V32" s="6">
        <f t="shared" ref="V32:AE32" si="30">D32-INDEX(D$67:D$107, MATCH($N32,$C$67:$C$107,0))</f>
        <v>-3.6000000000000199E-3</v>
      </c>
      <c r="W32" s="6">
        <f t="shared" si="30"/>
        <v>-3.2000000000000015E-3</v>
      </c>
      <c r="X32" s="6">
        <f t="shared" si="30"/>
        <v>-2.9999999999999472E-4</v>
      </c>
      <c r="Y32" s="6">
        <f t="shared" si="30"/>
        <v>-5.0000000000000044E-4</v>
      </c>
      <c r="Z32" s="6">
        <f t="shared" si="30"/>
        <v>2.0000000000000226E-4</v>
      </c>
      <c r="AA32" s="6">
        <f t="shared" si="30"/>
        <v>1.3000000000000234E-3</v>
      </c>
      <c r="AB32" s="6">
        <f t="shared" si="30"/>
        <v>5.9999999999998943E-4</v>
      </c>
      <c r="AC32" s="6">
        <f t="shared" si="30"/>
        <v>-1.000000000000445E-4</v>
      </c>
      <c r="AD32" s="6">
        <f t="shared" si="30"/>
        <v>1.000000000000445E-4</v>
      </c>
      <c r="AE32" s="6">
        <f t="shared" si="30"/>
        <v>9.9999999999988987E-5</v>
      </c>
      <c r="AF32" s="7">
        <f t="shared" si="2"/>
        <v>-5.400000000000012E-4</v>
      </c>
      <c r="AG32" s="8"/>
    </row>
    <row r="33" spans="1:33" ht="15.75" customHeight="1" x14ac:dyDescent="0.15">
      <c r="A33" s="1"/>
      <c r="B33" s="4" t="s">
        <v>114</v>
      </c>
      <c r="C33" s="4" t="s">
        <v>115</v>
      </c>
      <c r="D33" s="5">
        <v>0.13200000000000001</v>
      </c>
      <c r="E33" s="5">
        <v>1.01E-2</v>
      </c>
      <c r="F33" s="5">
        <v>0.1154</v>
      </c>
      <c r="G33" s="5">
        <v>0.21410000000000001</v>
      </c>
      <c r="H33" s="5">
        <v>-4.4699999999999997E-2</v>
      </c>
      <c r="I33" s="5">
        <v>0.31369999999999998</v>
      </c>
      <c r="J33" s="5">
        <v>0.183</v>
      </c>
      <c r="K33" s="5">
        <v>0.28639999999999999</v>
      </c>
      <c r="L33" s="5">
        <v>-0.1817</v>
      </c>
      <c r="M33" s="5">
        <v>0.26179999999999998</v>
      </c>
      <c r="N33" s="4" t="s">
        <v>80</v>
      </c>
      <c r="O33" s="4" t="s">
        <v>81</v>
      </c>
      <c r="P33" s="5">
        <v>5.0000000000000001E-4</v>
      </c>
      <c r="Q33" s="4">
        <v>5</v>
      </c>
      <c r="R33" s="4" t="s">
        <v>17</v>
      </c>
      <c r="S33" s="4">
        <v>19.690000000000001</v>
      </c>
      <c r="T33" s="6">
        <f t="shared" si="0"/>
        <v>0.12901000000000001</v>
      </c>
      <c r="U33" s="6">
        <v>2.053484537804585</v>
      </c>
      <c r="V33" s="6">
        <f t="shared" ref="V33:AE33" si="31">D33-INDEX(D$67:D$107, MATCH($N33,$C$67:$C$107,0))</f>
        <v>2.1000000000000185E-3</v>
      </c>
      <c r="W33" s="6">
        <f t="shared" si="31"/>
        <v>2.5999999999999999E-3</v>
      </c>
      <c r="X33" s="6">
        <f t="shared" si="31"/>
        <v>3.1000000000000055E-3</v>
      </c>
      <c r="Y33" s="6">
        <f t="shared" si="31"/>
        <v>3.1000000000000194E-3</v>
      </c>
      <c r="Z33" s="6">
        <f t="shared" si="31"/>
        <v>4.7000000000000028E-3</v>
      </c>
      <c r="AA33" s="6">
        <f t="shared" si="31"/>
        <v>6.6999999999999837E-3</v>
      </c>
      <c r="AB33" s="6">
        <f t="shared" si="31"/>
        <v>5.5000000000000049E-3</v>
      </c>
      <c r="AC33" s="6">
        <f t="shared" si="31"/>
        <v>4.799999999999971E-3</v>
      </c>
      <c r="AD33" s="6">
        <f t="shared" si="31"/>
        <v>3.3999999999999864E-3</v>
      </c>
      <c r="AE33" s="6">
        <f t="shared" si="31"/>
        <v>5.0999999999999934E-3</v>
      </c>
      <c r="AF33" s="7">
        <f t="shared" si="2"/>
        <v>4.1099999999999982E-3</v>
      </c>
      <c r="AG33" s="8"/>
    </row>
    <row r="34" spans="1:33" ht="15.75" customHeight="1" x14ac:dyDescent="0.15">
      <c r="A34" s="15"/>
      <c r="B34" s="12" t="s">
        <v>116</v>
      </c>
      <c r="C34" s="12" t="s">
        <v>117</v>
      </c>
      <c r="D34" s="16">
        <v>4.4699999999999997E-2</v>
      </c>
      <c r="E34" s="16">
        <v>6.8199999999999997E-2</v>
      </c>
      <c r="F34" s="16">
        <v>4.7300000000000002E-2</v>
      </c>
      <c r="G34" s="16">
        <v>9.6799999999999997E-2</v>
      </c>
      <c r="H34" s="16">
        <v>-0.1154</v>
      </c>
      <c r="I34" s="16">
        <v>0.28860000000000002</v>
      </c>
      <c r="J34" s="16">
        <v>-2.8899999999999999E-2</v>
      </c>
      <c r="K34" s="16">
        <v>0.23980000000000001</v>
      </c>
      <c r="L34" s="16">
        <v>-9.0399999999999994E-2</v>
      </c>
      <c r="M34" s="16">
        <v>0.22789999999999999</v>
      </c>
      <c r="N34" s="12" t="s">
        <v>118</v>
      </c>
      <c r="O34" s="12" t="s">
        <v>63</v>
      </c>
      <c r="P34" s="16">
        <v>1E-3</v>
      </c>
      <c r="Q34" s="12">
        <v>5</v>
      </c>
      <c r="R34" s="12" t="s">
        <v>30</v>
      </c>
      <c r="S34" s="12">
        <v>3.875</v>
      </c>
      <c r="T34" s="6">
        <f t="shared" si="0"/>
        <v>7.7859999999999999E-2</v>
      </c>
      <c r="U34" s="6">
        <v>0.9648835324850511</v>
      </c>
      <c r="V34" s="6">
        <f t="shared" ref="V34:AE34" si="32">D34-INDEX(D$67:D$107, MATCH($N34,$C$67:$C$107,0))</f>
        <v>4.5999999999999999E-3</v>
      </c>
      <c r="W34" s="6">
        <f t="shared" si="32"/>
        <v>4.0000000000000036E-3</v>
      </c>
      <c r="X34" s="6">
        <f t="shared" si="32"/>
        <v>1.0100000000000005E-2</v>
      </c>
      <c r="Y34" s="6">
        <f t="shared" si="32"/>
        <v>5.2999999999999992E-3</v>
      </c>
      <c r="Z34" s="6">
        <f t="shared" si="32"/>
        <v>4.9000000000000016E-3</v>
      </c>
      <c r="AA34" s="6">
        <f t="shared" si="32"/>
        <v>6.6000000000000503E-3</v>
      </c>
      <c r="AB34" s="6">
        <f t="shared" si="32"/>
        <v>3.1000000000000021E-3</v>
      </c>
      <c r="AC34" s="6">
        <f t="shared" si="32"/>
        <v>6.4000000000000168E-3</v>
      </c>
      <c r="AD34" s="6">
        <f t="shared" si="32"/>
        <v>4.500000000000004E-3</v>
      </c>
      <c r="AE34" s="6">
        <f t="shared" si="32"/>
        <v>5.5999999999999939E-3</v>
      </c>
      <c r="AF34" s="7">
        <f t="shared" si="2"/>
        <v>5.5100000000000079E-3</v>
      </c>
      <c r="AG34" s="8"/>
    </row>
    <row r="35" spans="1:33" ht="15.75" customHeight="1" x14ac:dyDescent="0.15">
      <c r="A35" s="1"/>
      <c r="B35" s="4" t="s">
        <v>119</v>
      </c>
      <c r="C35" s="19" t="s">
        <v>120</v>
      </c>
      <c r="D35" s="5">
        <v>3.7900000000000003E-2</v>
      </c>
      <c r="E35" s="5">
        <v>-5.5999999999999999E-3</v>
      </c>
      <c r="F35" s="5">
        <v>8.0500000000000002E-2</v>
      </c>
      <c r="G35" s="5">
        <v>4.7699999999999999E-2</v>
      </c>
      <c r="H35" s="5">
        <v>-3.5200000000000002E-2</v>
      </c>
      <c r="I35" s="5">
        <v>9.3700000000000006E-2</v>
      </c>
      <c r="J35" s="5">
        <v>9.1999999999999998E-3</v>
      </c>
      <c r="K35" s="5">
        <v>2.9700000000000001E-2</v>
      </c>
      <c r="L35" s="5">
        <v>-9.7199999999999995E-2</v>
      </c>
      <c r="M35" s="5">
        <v>0.1133</v>
      </c>
      <c r="N35" s="4" t="s">
        <v>121</v>
      </c>
      <c r="O35" s="4" t="s">
        <v>34</v>
      </c>
      <c r="P35" s="5">
        <v>5.0000000000000001E-3</v>
      </c>
      <c r="Q35" s="4">
        <v>3</v>
      </c>
      <c r="R35" s="4" t="s">
        <v>30</v>
      </c>
      <c r="S35" s="4">
        <v>5.8280000000000003</v>
      </c>
      <c r="T35" s="6">
        <f t="shared" si="0"/>
        <v>2.7400000000000001E-2</v>
      </c>
      <c r="U35" s="6">
        <v>0.2876729235288229</v>
      </c>
      <c r="V35" s="6">
        <f t="shared" ref="V35:AE35" si="33">D35-INDEX(D$67:D$107, MATCH($N35,$C$67:$C$107,0))</f>
        <v>-2.3999999999999994E-3</v>
      </c>
      <c r="W35" s="6">
        <f t="shared" si="33"/>
        <v>-3.0999999999999999E-3</v>
      </c>
      <c r="X35" s="6">
        <f t="shared" si="33"/>
        <v>-1.0000000000000009E-3</v>
      </c>
      <c r="Y35" s="6">
        <f t="shared" si="33"/>
        <v>-6.0000000000000331E-4</v>
      </c>
      <c r="Z35" s="6">
        <f t="shared" si="33"/>
        <v>-1.3000000000000025E-3</v>
      </c>
      <c r="AA35" s="6">
        <f t="shared" si="33"/>
        <v>-1.799999999999996E-3</v>
      </c>
      <c r="AB35" s="6">
        <f t="shared" si="33"/>
        <v>-7.3000000000000009E-3</v>
      </c>
      <c r="AC35" s="6">
        <f t="shared" si="33"/>
        <v>-2.1000000000000012E-3</v>
      </c>
      <c r="AD35" s="6">
        <f t="shared" si="33"/>
        <v>-3.0999999999999917E-3</v>
      </c>
      <c r="AE35" s="6">
        <f t="shared" si="33"/>
        <v>-4.6999999999999958E-3</v>
      </c>
      <c r="AF35" s="7">
        <f t="shared" si="2"/>
        <v>-2.7399999999999989E-3</v>
      </c>
      <c r="AG35" s="8"/>
    </row>
    <row r="36" spans="1:33" ht="15.75" customHeight="1" x14ac:dyDescent="0.15">
      <c r="A36" s="1"/>
      <c r="B36" s="4" t="s">
        <v>122</v>
      </c>
      <c r="C36" s="4" t="s">
        <v>123</v>
      </c>
      <c r="D36" s="5">
        <v>2.9899999999999999E-2</v>
      </c>
      <c r="E36" s="5">
        <v>1.5900000000000001E-2</v>
      </c>
      <c r="F36" s="5">
        <v>1.14E-2</v>
      </c>
      <c r="G36" s="5">
        <v>1.18E-2</v>
      </c>
      <c r="H36" s="5">
        <v>1.34E-2</v>
      </c>
      <c r="I36" s="5">
        <v>5.8099999999999999E-2</v>
      </c>
      <c r="J36" s="5">
        <v>7.0300000000000001E-2</v>
      </c>
      <c r="K36" s="5">
        <v>-2.4299999999999999E-2</v>
      </c>
      <c r="L36" s="5">
        <v>-9.4799999999999995E-2</v>
      </c>
      <c r="M36" s="5">
        <v>4.4999999999999998E-2</v>
      </c>
      <c r="N36" s="19" t="s">
        <v>124</v>
      </c>
      <c r="O36" s="19" t="s">
        <v>125</v>
      </c>
      <c r="P36" s="5">
        <v>6.9999999999999999E-4</v>
      </c>
      <c r="Q36" s="4">
        <v>2</v>
      </c>
      <c r="R36" s="4" t="s">
        <v>30</v>
      </c>
      <c r="S36" s="4">
        <v>4.6710000000000003</v>
      </c>
      <c r="T36" s="6">
        <f t="shared" si="0"/>
        <v>1.3670000000000005E-2</v>
      </c>
      <c r="U36" s="6">
        <v>0.13410671875368552</v>
      </c>
      <c r="V36" s="6">
        <f t="shared" ref="V36:AE36" si="34">D36-INDEX(D$67:D$107, MATCH($N36,$C$67:$C$107,0))</f>
        <v>-2.4000000000000028E-3</v>
      </c>
      <c r="W36" s="6">
        <f t="shared" si="34"/>
        <v>-1.8999999999999989E-3</v>
      </c>
      <c r="X36" s="6">
        <f t="shared" si="34"/>
        <v>-1.7000000000000001E-3</v>
      </c>
      <c r="Y36" s="6">
        <f t="shared" si="34"/>
        <v>-1.1999999999999997E-3</v>
      </c>
      <c r="Z36" s="6">
        <f t="shared" si="34"/>
        <v>-1.2999999999999991E-3</v>
      </c>
      <c r="AA36" s="6">
        <f t="shared" si="34"/>
        <v>-8.000000000000021E-4</v>
      </c>
      <c r="AB36" s="6">
        <f t="shared" si="34"/>
        <v>-3.9999999999999758E-4</v>
      </c>
      <c r="AC36" s="6">
        <f t="shared" si="34"/>
        <v>-2.9999999999999818E-4</v>
      </c>
      <c r="AD36" s="6">
        <f t="shared" si="34"/>
        <v>-1.6999999999999932E-3</v>
      </c>
      <c r="AE36" s="6">
        <f t="shared" si="34"/>
        <v>1.5000000000000013E-3</v>
      </c>
      <c r="AF36" s="7">
        <f t="shared" si="2"/>
        <v>-1.019999999999999E-3</v>
      </c>
      <c r="AG36" s="8"/>
    </row>
    <row r="37" spans="1:33" ht="15.75" customHeight="1" x14ac:dyDescent="0.15">
      <c r="A37" s="1"/>
      <c r="B37" s="4" t="s">
        <v>126</v>
      </c>
      <c r="C37" s="4" t="s">
        <v>127</v>
      </c>
      <c r="D37" s="5">
        <v>4.6699999999999998E-2</v>
      </c>
      <c r="E37" s="5">
        <v>-1.0200000000000001E-2</v>
      </c>
      <c r="F37" s="5">
        <v>7.51E-2</v>
      </c>
      <c r="G37" s="5">
        <v>0.22409999999999999</v>
      </c>
      <c r="H37" s="5">
        <v>-8.6300000000000002E-2</v>
      </c>
      <c r="I37" s="5">
        <v>0.2792</v>
      </c>
      <c r="J37" s="5">
        <v>0.161</v>
      </c>
      <c r="K37" s="5">
        <v>0.21929999999999999</v>
      </c>
      <c r="L37" s="5">
        <v>-0.1802</v>
      </c>
      <c r="M37" s="5">
        <v>0.23960000000000001</v>
      </c>
      <c r="N37" s="4" t="s">
        <v>128</v>
      </c>
      <c r="O37" s="4" t="s">
        <v>16</v>
      </c>
      <c r="P37" s="5">
        <v>1.9E-3</v>
      </c>
      <c r="Q37" s="4">
        <v>4</v>
      </c>
      <c r="R37" s="4" t="s">
        <v>17</v>
      </c>
      <c r="S37" s="4">
        <v>4.4859999999999998</v>
      </c>
      <c r="T37" s="6">
        <f t="shared" si="0"/>
        <v>9.6829999999999999E-2</v>
      </c>
      <c r="U37" s="6">
        <v>1.2925023217389864</v>
      </c>
      <c r="V37" s="6">
        <f t="shared" ref="V37:AE37" si="35">D37-INDEX(D$67:D$107, MATCH($N37,$C$67:$C$107,0))</f>
        <v>-2.700000000000001E-3</v>
      </c>
      <c r="W37" s="6">
        <f t="shared" si="35"/>
        <v>-1.5000000000000013E-3</v>
      </c>
      <c r="X37" s="6">
        <f t="shared" si="35"/>
        <v>0</v>
      </c>
      <c r="Y37" s="6">
        <f t="shared" si="35"/>
        <v>9.9999999999988987E-5</v>
      </c>
      <c r="Z37" s="6">
        <f t="shared" si="35"/>
        <v>7.9999999999999516E-4</v>
      </c>
      <c r="AA37" s="6">
        <f t="shared" si="35"/>
        <v>2.5000000000000022E-3</v>
      </c>
      <c r="AB37" s="6">
        <f t="shared" si="35"/>
        <v>2.0000000000000018E-3</v>
      </c>
      <c r="AC37" s="6">
        <f t="shared" si="35"/>
        <v>1.0999999999999899E-3</v>
      </c>
      <c r="AD37" s="6">
        <f t="shared" si="35"/>
        <v>1.2000000000000066E-3</v>
      </c>
      <c r="AE37" s="6">
        <f t="shared" si="35"/>
        <v>1.7000000000000071E-3</v>
      </c>
      <c r="AF37" s="7">
        <f t="shared" si="2"/>
        <v>5.1999999999999898E-4</v>
      </c>
      <c r="AG37" s="8"/>
    </row>
    <row r="38" spans="1:33" ht="15.75" customHeight="1" x14ac:dyDescent="0.15">
      <c r="A38" s="1"/>
      <c r="B38" s="4" t="s">
        <v>129</v>
      </c>
      <c r="C38" s="4" t="s">
        <v>130</v>
      </c>
      <c r="D38" s="5">
        <v>5.79E-2</v>
      </c>
      <c r="E38" s="5">
        <v>-6.4000000000000003E-3</v>
      </c>
      <c r="F38" s="5">
        <v>6.6699999999999995E-2</v>
      </c>
      <c r="G38" s="5">
        <v>0.22320000000000001</v>
      </c>
      <c r="H38" s="5">
        <v>-9.2100000000000001E-2</v>
      </c>
      <c r="I38" s="5">
        <v>0.2853</v>
      </c>
      <c r="J38" s="5">
        <v>0.16189999999999999</v>
      </c>
      <c r="K38" s="5">
        <v>0.22370000000000001</v>
      </c>
      <c r="L38" s="5">
        <v>-0.18229999999999999</v>
      </c>
      <c r="M38" s="5">
        <v>0.23960000000000001</v>
      </c>
      <c r="N38" s="4" t="s">
        <v>131</v>
      </c>
      <c r="O38" s="4" t="s">
        <v>132</v>
      </c>
      <c r="P38" s="5">
        <v>2E-3</v>
      </c>
      <c r="Q38" s="4">
        <v>4</v>
      </c>
      <c r="R38" s="4" t="s">
        <v>17</v>
      </c>
      <c r="S38" s="4">
        <v>4.2610000000000001</v>
      </c>
      <c r="T38" s="6">
        <f t="shared" si="0"/>
        <v>9.774999999999999E-2</v>
      </c>
      <c r="U38" s="6">
        <v>1.3065228859835671</v>
      </c>
      <c r="V38" s="6">
        <f t="shared" ref="V38:AE38" si="36">D38-INDEX(D$67:D$107, MATCH($N38,$C$67:$C$107,0))</f>
        <v>-1.5999999999999973E-3</v>
      </c>
      <c r="W38" s="6">
        <f t="shared" si="36"/>
        <v>7.999999999999995E-4</v>
      </c>
      <c r="X38" s="6">
        <f t="shared" si="36"/>
        <v>2.9999999999999472E-4</v>
      </c>
      <c r="Y38" s="6">
        <f t="shared" si="36"/>
        <v>-7.9999999999999516E-4</v>
      </c>
      <c r="Z38" s="6">
        <f t="shared" si="36"/>
        <v>1.3999999999999985E-3</v>
      </c>
      <c r="AA38" s="6">
        <f t="shared" si="36"/>
        <v>2.5000000000000022E-3</v>
      </c>
      <c r="AB38" s="6">
        <f t="shared" si="36"/>
        <v>2.0000000000000018E-3</v>
      </c>
      <c r="AC38" s="6">
        <f t="shared" si="36"/>
        <v>1.7000000000000071E-3</v>
      </c>
      <c r="AD38" s="6">
        <f t="shared" si="36"/>
        <v>4.0000000000001146E-4</v>
      </c>
      <c r="AE38" s="6">
        <f t="shared" si="36"/>
        <v>1.7000000000000071E-3</v>
      </c>
      <c r="AF38" s="7">
        <f t="shared" si="2"/>
        <v>8.4000000000000285E-4</v>
      </c>
      <c r="AG38" s="8"/>
    </row>
    <row r="39" spans="1:33" ht="15.75" customHeight="1" x14ac:dyDescent="0.15">
      <c r="A39" s="1"/>
      <c r="B39" s="4" t="s">
        <v>133</v>
      </c>
      <c r="C39" s="4" t="s">
        <v>134</v>
      </c>
      <c r="D39" s="5">
        <v>8.6900000000000005E-2</v>
      </c>
      <c r="E39" s="5">
        <v>1.5800000000000002E-2</v>
      </c>
      <c r="F39" s="5">
        <v>9.2999999999999992E-3</v>
      </c>
      <c r="G39" s="5">
        <v>2.47E-2</v>
      </c>
      <c r="H39" s="5">
        <v>8.0999999999999996E-3</v>
      </c>
      <c r="I39" s="5">
        <v>8.4599999999999995E-2</v>
      </c>
      <c r="J39" s="5">
        <v>9.9699999999999997E-2</v>
      </c>
      <c r="K39" s="5">
        <v>-3.1899999999999998E-2</v>
      </c>
      <c r="L39" s="5">
        <v>-0.15079999999999999</v>
      </c>
      <c r="M39" s="5">
        <v>3.7199999999999997E-2</v>
      </c>
      <c r="N39" s="4" t="s">
        <v>135</v>
      </c>
      <c r="O39" s="4" t="s">
        <v>125</v>
      </c>
      <c r="P39" s="5">
        <v>6.9999999999999999E-4</v>
      </c>
      <c r="Q39" s="4">
        <v>3</v>
      </c>
      <c r="R39" s="4" t="s">
        <v>30</v>
      </c>
      <c r="S39" s="4">
        <v>4.1669999999999998</v>
      </c>
      <c r="T39" s="6">
        <f t="shared" si="0"/>
        <v>1.8360000000000005E-2</v>
      </c>
      <c r="U39" s="6">
        <v>0.17072518280670645</v>
      </c>
      <c r="V39" s="6">
        <f t="shared" ref="V39:AE39" si="37">D39-INDEX(D$67:D$107, MATCH($N39,$C$67:$C$107,0))</f>
        <v>-1.2999999999999956E-3</v>
      </c>
      <c r="W39" s="6">
        <f t="shared" si="37"/>
        <v>-1.0999999999999968E-3</v>
      </c>
      <c r="X39" s="6">
        <f t="shared" si="37"/>
        <v>-6.0000000000000157E-4</v>
      </c>
      <c r="Y39" s="6">
        <f t="shared" si="37"/>
        <v>-1.0000000000000009E-3</v>
      </c>
      <c r="Z39" s="6">
        <f t="shared" si="37"/>
        <v>-8.9999999999999976E-4</v>
      </c>
      <c r="AA39" s="6">
        <f t="shared" si="37"/>
        <v>-4.0000000000001146E-4</v>
      </c>
      <c r="AB39" s="6">
        <f t="shared" si="37"/>
        <v>-3.0000000000000859E-4</v>
      </c>
      <c r="AC39" s="6">
        <f t="shared" si="37"/>
        <v>0</v>
      </c>
      <c r="AD39" s="6">
        <f t="shared" si="37"/>
        <v>-2.7999999999999969E-3</v>
      </c>
      <c r="AE39" s="6">
        <f t="shared" si="37"/>
        <v>3.2999999999999974E-3</v>
      </c>
      <c r="AF39" s="7">
        <f t="shared" si="2"/>
        <v>-5.1000000000000145E-4</v>
      </c>
      <c r="AG39" s="8"/>
    </row>
    <row r="40" spans="1:33" ht="15.75" customHeight="1" x14ac:dyDescent="0.15">
      <c r="A40" s="1"/>
      <c r="B40" s="4" t="s">
        <v>136</v>
      </c>
      <c r="C40" s="4" t="s">
        <v>137</v>
      </c>
      <c r="D40" s="5">
        <v>2.4E-2</v>
      </c>
      <c r="E40" s="5">
        <v>0.1172</v>
      </c>
      <c r="F40" s="5">
        <v>8.6499999999999994E-2</v>
      </c>
      <c r="G40" s="5">
        <v>0.12429999999999999</v>
      </c>
      <c r="H40" s="5">
        <v>-8.1900000000000001E-2</v>
      </c>
      <c r="I40" s="5">
        <v>0.30199999999999999</v>
      </c>
      <c r="J40" s="5">
        <v>-5.11E-2</v>
      </c>
      <c r="K40" s="5">
        <v>0.31590000000000001</v>
      </c>
      <c r="L40" s="5">
        <v>-6.9099999999999995E-2</v>
      </c>
      <c r="M40" s="5">
        <v>0.19889999999999999</v>
      </c>
      <c r="N40" s="4" t="s">
        <v>138</v>
      </c>
      <c r="O40" s="4" t="s">
        <v>139</v>
      </c>
      <c r="P40" s="5">
        <v>2.5000000000000001E-3</v>
      </c>
      <c r="Q40" s="4">
        <v>5</v>
      </c>
      <c r="R40" s="4" t="s">
        <v>30</v>
      </c>
      <c r="S40" s="4">
        <v>3.5609999999999999</v>
      </c>
      <c r="T40" s="6">
        <f t="shared" si="0"/>
        <v>9.6670000000000006E-2</v>
      </c>
      <c r="U40" s="6">
        <v>1.3279471720453486</v>
      </c>
      <c r="V40" s="6">
        <f t="shared" ref="V40:AE40" si="38">D40-INDEX(D$67:D$107, MATCH($N40,$C$67:$C$107,0))</f>
        <v>-3.0999999999999986E-3</v>
      </c>
      <c r="W40" s="6">
        <f t="shared" si="38"/>
        <v>-2.2000000000000075E-3</v>
      </c>
      <c r="X40" s="6">
        <f t="shared" si="38"/>
        <v>-2.3000000000000104E-3</v>
      </c>
      <c r="Y40" s="6">
        <f t="shared" si="38"/>
        <v>-3.0000000000000027E-3</v>
      </c>
      <c r="Z40" s="6">
        <f t="shared" si="38"/>
        <v>-1.8999999999999989E-3</v>
      </c>
      <c r="AA40" s="6">
        <f t="shared" si="38"/>
        <v>-2.5000000000000022E-3</v>
      </c>
      <c r="AB40" s="6">
        <f t="shared" si="38"/>
        <v>-1.5000000000000013E-3</v>
      </c>
      <c r="AC40" s="6">
        <f t="shared" si="38"/>
        <v>-2.8999999999999582E-3</v>
      </c>
      <c r="AD40" s="6">
        <f t="shared" si="38"/>
        <v>-2.2999999999999965E-3</v>
      </c>
      <c r="AE40" s="6">
        <f t="shared" si="38"/>
        <v>-2.5000000000000022E-3</v>
      </c>
      <c r="AF40" s="7">
        <f t="shared" si="2"/>
        <v>-2.4199999999999977E-3</v>
      </c>
      <c r="AG40" s="8"/>
    </row>
    <row r="41" spans="1:33" ht="15.75" customHeight="1" x14ac:dyDescent="0.15">
      <c r="A41" s="1"/>
      <c r="B41" s="4" t="s">
        <v>140</v>
      </c>
      <c r="C41" s="4" t="s">
        <v>141</v>
      </c>
      <c r="D41" s="5">
        <v>0.28989999999999999</v>
      </c>
      <c r="E41" s="5">
        <v>0.12609999999999999</v>
      </c>
      <c r="F41" s="5">
        <v>0.15129999999999999</v>
      </c>
      <c r="G41" s="5">
        <v>6.9000000000000006E-2</v>
      </c>
      <c r="H41" s="5">
        <v>2.5999999999999999E-3</v>
      </c>
      <c r="I41" s="5">
        <v>0.33739999999999998</v>
      </c>
      <c r="J41" s="5">
        <v>8.5599999999999996E-2</v>
      </c>
      <c r="K41" s="5">
        <v>0.38319999999999999</v>
      </c>
      <c r="L41" s="5">
        <v>-0.1285</v>
      </c>
      <c r="M41" s="5">
        <v>0.21879999999999999</v>
      </c>
      <c r="N41" s="4" t="s">
        <v>142</v>
      </c>
      <c r="O41" s="4" t="s">
        <v>143</v>
      </c>
      <c r="P41" s="5">
        <v>6.9999999999999999E-4</v>
      </c>
      <c r="Q41" s="4">
        <v>5</v>
      </c>
      <c r="R41" s="4" t="s">
        <v>17</v>
      </c>
      <c r="S41" s="4">
        <v>2.9079999999999999</v>
      </c>
      <c r="T41" s="6">
        <f t="shared" si="0"/>
        <v>0.15353999999999995</v>
      </c>
      <c r="U41" s="6">
        <v>2.8233396628471961</v>
      </c>
      <c r="V41" s="6">
        <f t="shared" ref="V41:AE41" si="39">D41-INDEX(D$67:D$107, MATCH($N41,$C$67:$C$107,0))</f>
        <v>3.1999999999999806E-3</v>
      </c>
      <c r="W41" s="6">
        <f t="shared" si="39"/>
        <v>3.8999999999999868E-3</v>
      </c>
      <c r="X41" s="6">
        <f t="shared" si="39"/>
        <v>5.7999999999999996E-3</v>
      </c>
      <c r="Y41" s="6">
        <f t="shared" si="39"/>
        <v>5.2999999999999992E-3</v>
      </c>
      <c r="Z41" s="6">
        <f t="shared" si="39"/>
        <v>4.0999999999999995E-3</v>
      </c>
      <c r="AA41" s="6">
        <f t="shared" si="39"/>
        <v>6.3999999999999613E-3</v>
      </c>
      <c r="AB41" s="6">
        <f t="shared" si="39"/>
        <v>5.2999999999999992E-3</v>
      </c>
      <c r="AC41" s="6">
        <f t="shared" si="39"/>
        <v>4.2999999999999705E-3</v>
      </c>
      <c r="AD41" s="6">
        <f t="shared" si="39"/>
        <v>3.2000000000000084E-3</v>
      </c>
      <c r="AE41" s="6">
        <f t="shared" si="39"/>
        <v>4.699999999999982E-3</v>
      </c>
      <c r="AF41" s="7">
        <f t="shared" si="2"/>
        <v>4.6199999999999887E-3</v>
      </c>
      <c r="AG41" s="8"/>
    </row>
    <row r="42" spans="1:33" ht="15.75" customHeight="1" x14ac:dyDescent="0.15">
      <c r="A42" s="1"/>
      <c r="B42" s="4" t="s">
        <v>144</v>
      </c>
      <c r="C42" s="4" t="s">
        <v>145</v>
      </c>
      <c r="D42" s="5">
        <v>8.5199999999999998E-2</v>
      </c>
      <c r="E42" s="5">
        <v>-6.4000000000000003E-3</v>
      </c>
      <c r="F42" s="5">
        <v>6.3299999999999995E-2</v>
      </c>
      <c r="G42" s="5">
        <v>7.1300000000000002E-2</v>
      </c>
      <c r="H42" s="5">
        <v>-3.8300000000000001E-2</v>
      </c>
      <c r="I42" s="5">
        <v>0.1706</v>
      </c>
      <c r="J42" s="5">
        <v>0.11070000000000001</v>
      </c>
      <c r="K42" s="5">
        <v>-1.6E-2</v>
      </c>
      <c r="L42" s="5">
        <v>-0.1804</v>
      </c>
      <c r="M42" s="5">
        <v>9.2600000000000002E-2</v>
      </c>
      <c r="N42" s="4" t="s">
        <v>146</v>
      </c>
      <c r="O42" s="4" t="s">
        <v>34</v>
      </c>
      <c r="P42" s="5">
        <v>2E-3</v>
      </c>
      <c r="Q42" s="4">
        <v>3</v>
      </c>
      <c r="R42" s="4" t="s">
        <v>30</v>
      </c>
      <c r="S42" s="4">
        <v>3.9470000000000001</v>
      </c>
      <c r="T42" s="6">
        <f t="shared" si="0"/>
        <v>3.526E-2</v>
      </c>
      <c r="U42" s="6">
        <v>0.35329176396995621</v>
      </c>
      <c r="V42" s="6">
        <f t="shared" ref="V42:AE42" si="40">D42-INDEX(D$67:D$107, MATCH($N42,$C$67:$C$107,0))</f>
        <v>-1.3999999999999985E-3</v>
      </c>
      <c r="W42" s="6">
        <f t="shared" si="40"/>
        <v>1E-3</v>
      </c>
      <c r="X42" s="6">
        <f t="shared" si="40"/>
        <v>-5.0000000000000044E-4</v>
      </c>
      <c r="Y42" s="6">
        <f t="shared" si="40"/>
        <v>-1.6999999999999932E-3</v>
      </c>
      <c r="Z42" s="6">
        <f t="shared" si="40"/>
        <v>-1.3999999999999985E-3</v>
      </c>
      <c r="AA42" s="6">
        <f t="shared" si="40"/>
        <v>-2.0999999999999908E-3</v>
      </c>
      <c r="AB42" s="6">
        <f t="shared" si="40"/>
        <v>-2.2999999999999965E-3</v>
      </c>
      <c r="AC42" s="6">
        <f t="shared" si="40"/>
        <v>-1.1000000000000003E-3</v>
      </c>
      <c r="AD42" s="6">
        <f t="shared" si="40"/>
        <v>-1.2999999999999956E-3</v>
      </c>
      <c r="AE42" s="6">
        <f t="shared" si="40"/>
        <v>-2.0000000000000018E-3</v>
      </c>
      <c r="AF42" s="7">
        <f t="shared" si="2"/>
        <v>-1.2799999999999975E-3</v>
      </c>
      <c r="AG42" s="8"/>
    </row>
    <row r="43" spans="1:33" ht="15.75" customHeight="1" x14ac:dyDescent="0.15">
      <c r="A43" s="1"/>
      <c r="B43" s="4" t="s">
        <v>147</v>
      </c>
      <c r="C43" s="4" t="s">
        <v>148</v>
      </c>
      <c r="D43" s="5">
        <v>4.5400000000000003E-2</v>
      </c>
      <c r="E43" s="5">
        <v>6.88E-2</v>
      </c>
      <c r="F43" s="5">
        <v>4.2200000000000001E-2</v>
      </c>
      <c r="G43" s="5">
        <v>9.5600000000000004E-2</v>
      </c>
      <c r="H43" s="5">
        <v>-0.13500000000000001</v>
      </c>
      <c r="I43" s="5">
        <v>0.3165</v>
      </c>
      <c r="J43" s="5">
        <v>-2.93E-2</v>
      </c>
      <c r="K43" s="5">
        <v>0.23930000000000001</v>
      </c>
      <c r="L43" s="5">
        <v>-9.0399999999999994E-2</v>
      </c>
      <c r="M43" s="5">
        <v>0.22739999999999999</v>
      </c>
      <c r="N43" s="4" t="s">
        <v>118</v>
      </c>
      <c r="O43" s="4" t="s">
        <v>149</v>
      </c>
      <c r="P43" s="5">
        <v>1.5E-3</v>
      </c>
      <c r="Q43" s="4">
        <v>5</v>
      </c>
      <c r="R43" s="4" t="s">
        <v>30</v>
      </c>
      <c r="S43" s="4">
        <v>2.34</v>
      </c>
      <c r="T43" s="6">
        <f t="shared" si="0"/>
        <v>7.8049999999999994E-2</v>
      </c>
      <c r="U43" s="6">
        <v>0.95126859219359061</v>
      </c>
      <c r="V43" s="6">
        <f t="shared" ref="V43:AE43" si="41">D43-INDEX(D$67:D$107, MATCH($N43,$C$67:$C$107,0))</f>
        <v>5.3000000000000061E-3</v>
      </c>
      <c r="W43" s="6">
        <f t="shared" si="41"/>
        <v>4.6000000000000069E-3</v>
      </c>
      <c r="X43" s="6">
        <f t="shared" si="41"/>
        <v>5.0000000000000044E-3</v>
      </c>
      <c r="Y43" s="6">
        <f t="shared" si="41"/>
        <v>4.1000000000000064E-3</v>
      </c>
      <c r="Z43" s="6">
        <f t="shared" si="41"/>
        <v>-1.4700000000000005E-2</v>
      </c>
      <c r="AA43" s="6">
        <f t="shared" si="41"/>
        <v>3.4500000000000031E-2</v>
      </c>
      <c r="AB43" s="6">
        <f t="shared" si="41"/>
        <v>2.700000000000001E-3</v>
      </c>
      <c r="AC43" s="6">
        <f t="shared" si="41"/>
        <v>5.9000000000000163E-3</v>
      </c>
      <c r="AD43" s="6">
        <f t="shared" si="41"/>
        <v>4.500000000000004E-3</v>
      </c>
      <c r="AE43" s="6">
        <f t="shared" si="41"/>
        <v>5.0999999999999934E-3</v>
      </c>
      <c r="AF43" s="7">
        <f t="shared" si="2"/>
        <v>5.7000000000000063E-3</v>
      </c>
      <c r="AG43" s="8"/>
    </row>
    <row r="44" spans="1:33" ht="15.75" customHeight="1" x14ac:dyDescent="0.15">
      <c r="A44" s="1"/>
      <c r="B44" s="4" t="s">
        <v>150</v>
      </c>
      <c r="C44" s="4" t="s">
        <v>151</v>
      </c>
      <c r="D44" s="5">
        <v>0.29799999999999999</v>
      </c>
      <c r="E44" s="5">
        <v>0.13100000000000001</v>
      </c>
      <c r="F44" s="5">
        <v>0.14799999999999999</v>
      </c>
      <c r="G44" s="5">
        <v>7.0000000000000007E-2</v>
      </c>
      <c r="H44" s="5">
        <v>-5.0000000000000001E-3</v>
      </c>
      <c r="I44" s="5">
        <v>0.35039999999999999</v>
      </c>
      <c r="J44" s="5">
        <v>8.6599999999999996E-2</v>
      </c>
      <c r="K44" s="5">
        <v>0.38200000000000001</v>
      </c>
      <c r="L44" s="5">
        <v>-0.12959999999999999</v>
      </c>
      <c r="M44" s="5">
        <v>0.21840000000000001</v>
      </c>
      <c r="N44" s="19" t="s">
        <v>152</v>
      </c>
      <c r="O44" s="19" t="s">
        <v>143</v>
      </c>
      <c r="P44" s="5">
        <v>1.5E-3</v>
      </c>
      <c r="Q44" s="4">
        <v>5</v>
      </c>
      <c r="R44" s="4" t="s">
        <v>17</v>
      </c>
      <c r="S44" s="4">
        <v>2.2799999999999998</v>
      </c>
      <c r="T44" s="6">
        <f t="shared" si="0"/>
        <v>0.15497999999999998</v>
      </c>
      <c r="U44" s="6">
        <v>2.858646464134365</v>
      </c>
      <c r="V44" s="6">
        <f t="shared" ref="V44:AE44" si="42">D44-INDEX(D$67:D$107, MATCH($N44,$C$67:$C$107,0))</f>
        <v>3.0000000000000027E-3</v>
      </c>
      <c r="W44" s="6">
        <f t="shared" si="42"/>
        <v>3.0000000000000027E-3</v>
      </c>
      <c r="X44" s="6">
        <f t="shared" si="42"/>
        <v>7.9999999999999793E-3</v>
      </c>
      <c r="Y44" s="6">
        <f t="shared" si="42"/>
        <v>6.0000000000000053E-3</v>
      </c>
      <c r="Z44" s="6">
        <f t="shared" si="42"/>
        <v>5.0000000000000001E-3</v>
      </c>
      <c r="AA44" s="6">
        <f t="shared" si="42"/>
        <v>7.5999999999999956E-3</v>
      </c>
      <c r="AB44" s="6">
        <f t="shared" si="42"/>
        <v>6.3E-3</v>
      </c>
      <c r="AC44" s="6">
        <f t="shared" si="42"/>
        <v>3.0999999999999917E-3</v>
      </c>
      <c r="AD44" s="6">
        <f t="shared" si="42"/>
        <v>2.1000000000000185E-3</v>
      </c>
      <c r="AE44" s="6">
        <f t="shared" si="42"/>
        <v>4.2999999999999983E-3</v>
      </c>
      <c r="AF44" s="7">
        <f t="shared" si="2"/>
        <v>4.8399999999999997E-3</v>
      </c>
      <c r="AG44" s="8"/>
    </row>
    <row r="45" spans="1:33" ht="15.75" customHeight="1" x14ac:dyDescent="0.15">
      <c r="A45" s="1"/>
      <c r="B45" s="4" t="s">
        <v>153</v>
      </c>
      <c r="C45" s="4" t="s">
        <v>154</v>
      </c>
      <c r="D45" s="5">
        <v>8.4099999999999994E-2</v>
      </c>
      <c r="E45" s="5">
        <v>8.4500000000000006E-2</v>
      </c>
      <c r="F45" s="5">
        <v>8.9999999999999998E-4</v>
      </c>
      <c r="G45" s="5">
        <v>0.1113</v>
      </c>
      <c r="H45" s="5">
        <v>-7.2099999999999997E-2</v>
      </c>
      <c r="I45" s="5">
        <v>0.29630000000000001</v>
      </c>
      <c r="J45" s="5">
        <v>3.8800000000000001E-2</v>
      </c>
      <c r="K45" s="5">
        <v>0.2702</v>
      </c>
      <c r="L45" s="5">
        <v>-0.152</v>
      </c>
      <c r="M45" s="5">
        <v>0.17169999999999999</v>
      </c>
      <c r="N45" s="12" t="s">
        <v>155</v>
      </c>
      <c r="O45" s="12" t="s">
        <v>132</v>
      </c>
      <c r="P45" s="5">
        <v>2E-3</v>
      </c>
      <c r="Q45" s="4">
        <v>4</v>
      </c>
      <c r="R45" s="4" t="s">
        <v>30</v>
      </c>
      <c r="S45" s="4">
        <v>3.9820000000000002</v>
      </c>
      <c r="T45" s="6">
        <f t="shared" si="0"/>
        <v>8.337E-2</v>
      </c>
      <c r="U45" s="6">
        <v>1.0622624382081973</v>
      </c>
      <c r="V45" s="6">
        <f t="shared" ref="V45:AE45" si="43">D45-INDEX(D$67:D$107, MATCH($N45,$C$67:$C$107,0))</f>
        <v>-2.3000000000000104E-3</v>
      </c>
      <c r="W45" s="6">
        <f t="shared" si="43"/>
        <v>-2.3999999999999994E-3</v>
      </c>
      <c r="X45" s="6">
        <f t="shared" si="43"/>
        <v>-6.0000000000000006E-4</v>
      </c>
      <c r="Y45" s="6">
        <f t="shared" si="43"/>
        <v>6.999999999999923E-4</v>
      </c>
      <c r="Z45" s="6">
        <f t="shared" si="43"/>
        <v>8.0000000000000904E-4</v>
      </c>
      <c r="AA45" s="6">
        <f t="shared" si="43"/>
        <v>2.2000000000000353E-3</v>
      </c>
      <c r="AB45" s="6">
        <f t="shared" si="43"/>
        <v>8.000000000000021E-4</v>
      </c>
      <c r="AC45" s="6">
        <f t="shared" si="43"/>
        <v>3.5000000000000031E-3</v>
      </c>
      <c r="AD45" s="6">
        <f t="shared" si="43"/>
        <v>1.799999999999996E-3</v>
      </c>
      <c r="AE45" s="6">
        <f t="shared" si="43"/>
        <v>1.799999999999996E-3</v>
      </c>
      <c r="AF45" s="7">
        <f t="shared" si="2"/>
        <v>6.3000000000000241E-4</v>
      </c>
      <c r="AG45" s="8"/>
    </row>
    <row r="46" spans="1:33" ht="15.75" customHeight="1" x14ac:dyDescent="0.15">
      <c r="A46" s="1"/>
      <c r="B46" s="4" t="s">
        <v>156</v>
      </c>
      <c r="C46" s="4" t="s">
        <v>157</v>
      </c>
      <c r="D46" s="5">
        <v>3.8300000000000001E-2</v>
      </c>
      <c r="E46" s="5">
        <v>-1.8800000000000001E-2</v>
      </c>
      <c r="F46" s="5">
        <v>6.5299999999999997E-2</v>
      </c>
      <c r="G46" s="5">
        <v>0.26700000000000002</v>
      </c>
      <c r="H46" s="5">
        <v>-0.1007</v>
      </c>
      <c r="I46" s="5">
        <v>0.33300000000000002</v>
      </c>
      <c r="J46" s="5">
        <v>0.156</v>
      </c>
      <c r="K46" s="5">
        <v>0.31059999999999999</v>
      </c>
      <c r="L46" s="5">
        <v>-0.21779999999999999</v>
      </c>
      <c r="M46" s="5">
        <v>0.14119999999999999</v>
      </c>
      <c r="N46" s="4" t="s">
        <v>158</v>
      </c>
      <c r="O46" s="4" t="s">
        <v>143</v>
      </c>
      <c r="P46" s="5">
        <v>6.4999999999999997E-3</v>
      </c>
      <c r="Q46" s="4">
        <v>4</v>
      </c>
      <c r="R46" s="4" t="s">
        <v>30</v>
      </c>
      <c r="S46" s="4">
        <v>2.1960000000000002</v>
      </c>
      <c r="T46" s="6">
        <f t="shared" si="0"/>
        <v>9.7409999999999997E-2</v>
      </c>
      <c r="U46" s="6">
        <v>1.2293140369629993</v>
      </c>
      <c r="V46" s="6">
        <f t="shared" ref="V46:AE46" si="44">D46-INDEX(D$67:D$107, MATCH($N46,$C$67:$C$107,0))</f>
        <v>-2.5000000000000022E-3</v>
      </c>
      <c r="W46" s="6">
        <f t="shared" si="44"/>
        <v>-3.8000000000000013E-3</v>
      </c>
      <c r="X46" s="6">
        <f t="shared" si="44"/>
        <v>-3.0000000000000027E-3</v>
      </c>
      <c r="Y46" s="6">
        <f t="shared" si="44"/>
        <v>-3.8999999999999591E-3</v>
      </c>
      <c r="Z46" s="6">
        <f t="shared" si="44"/>
        <v>-2.5000000000000022E-3</v>
      </c>
      <c r="AA46" s="6">
        <f t="shared" si="44"/>
        <v>-5.5999999999999939E-3</v>
      </c>
      <c r="AB46" s="6">
        <f t="shared" si="44"/>
        <v>-5.2000000000000102E-3</v>
      </c>
      <c r="AC46" s="6">
        <f t="shared" si="44"/>
        <v>-7.5999999999999956E-3</v>
      </c>
      <c r="AD46" s="6">
        <f t="shared" si="44"/>
        <v>-3.0000000000000027E-3</v>
      </c>
      <c r="AE46" s="6">
        <f t="shared" si="44"/>
        <v>-7.0000000000000062E-3</v>
      </c>
      <c r="AF46" s="7">
        <f t="shared" si="2"/>
        <v>-4.4099999999999973E-3</v>
      </c>
      <c r="AG46" s="8"/>
    </row>
    <row r="47" spans="1:33" ht="15.75" customHeight="1" x14ac:dyDescent="0.15">
      <c r="A47" s="1"/>
      <c r="B47" s="4" t="s">
        <v>159</v>
      </c>
      <c r="C47" s="4" t="s">
        <v>160</v>
      </c>
      <c r="D47" s="5">
        <v>7.17E-2</v>
      </c>
      <c r="E47" s="5">
        <v>9.6100000000000005E-2</v>
      </c>
      <c r="F47" s="5">
        <v>1.83E-2</v>
      </c>
      <c r="G47" s="5">
        <v>0.1065</v>
      </c>
      <c r="H47" s="5">
        <v>-0.10630000000000001</v>
      </c>
      <c r="I47" s="5">
        <v>0.26960000000000001</v>
      </c>
      <c r="J47" s="5">
        <v>-2.01E-2</v>
      </c>
      <c r="K47" s="5">
        <v>0.2487</v>
      </c>
      <c r="L47" s="5">
        <v>-0.10589999999999999</v>
      </c>
      <c r="M47" s="5">
        <v>0.15920000000000001</v>
      </c>
      <c r="N47" s="4" t="s">
        <v>161</v>
      </c>
      <c r="O47" s="4" t="s">
        <v>63</v>
      </c>
      <c r="P47" s="5">
        <v>1.9E-3</v>
      </c>
      <c r="Q47" s="4">
        <v>4</v>
      </c>
      <c r="R47" s="4" t="s">
        <v>17</v>
      </c>
      <c r="S47" s="4">
        <v>0.51900000000000002</v>
      </c>
      <c r="T47" s="6">
        <f t="shared" si="0"/>
        <v>7.3779999999999998E-2</v>
      </c>
      <c r="U47" s="6">
        <v>0.90455526360519989</v>
      </c>
      <c r="V47" s="6">
        <f t="shared" ref="V47:AE47" si="45">D47-INDEX(D$67:D$107, MATCH($N47,$C$67:$C$107,0))</f>
        <v>-2.9999999999999472E-4</v>
      </c>
      <c r="W47" s="6">
        <f t="shared" si="45"/>
        <v>1.0000000000000286E-4</v>
      </c>
      <c r="X47" s="6">
        <f t="shared" si="45"/>
        <v>1.0000000000000009E-3</v>
      </c>
      <c r="Y47" s="6">
        <f t="shared" si="45"/>
        <v>6.999999999999923E-4</v>
      </c>
      <c r="Z47" s="6">
        <f t="shared" si="45"/>
        <v>1.3999999999999985E-3</v>
      </c>
      <c r="AA47" s="6">
        <f t="shared" si="45"/>
        <v>1.4000000000000123E-3</v>
      </c>
      <c r="AB47" s="6">
        <f t="shared" si="45"/>
        <v>-1.9999999999999879E-4</v>
      </c>
      <c r="AC47" s="6">
        <f t="shared" si="45"/>
        <v>-3.999999999999837E-4</v>
      </c>
      <c r="AD47" s="6">
        <f t="shared" si="45"/>
        <v>5.0000000000000044E-4</v>
      </c>
      <c r="AE47" s="6">
        <f t="shared" si="45"/>
        <v>1.2000000000000066E-3</v>
      </c>
      <c r="AF47" s="7">
        <f t="shared" si="2"/>
        <v>5.4000000000000369E-4</v>
      </c>
      <c r="AG47" s="8"/>
    </row>
    <row r="48" spans="1:33" ht="15.75" customHeight="1" x14ac:dyDescent="0.15">
      <c r="A48" s="1"/>
      <c r="B48" s="4" t="s">
        <v>162</v>
      </c>
      <c r="C48" s="4" t="s">
        <v>163</v>
      </c>
      <c r="D48" s="5">
        <v>4.8899999999999999E-2</v>
      </c>
      <c r="E48" s="5">
        <v>0.1024</v>
      </c>
      <c r="F48" s="5">
        <v>4.6600000000000003E-2</v>
      </c>
      <c r="G48" s="5">
        <v>0.1275</v>
      </c>
      <c r="H48" s="5">
        <v>-0.124</v>
      </c>
      <c r="I48" s="5">
        <v>0.26219999999999999</v>
      </c>
      <c r="J48" s="5">
        <v>-7.6E-3</v>
      </c>
      <c r="K48" s="5">
        <v>0.2273</v>
      </c>
      <c r="L48" s="5">
        <v>-0.1203</v>
      </c>
      <c r="M48" s="5">
        <v>0.19289999999999999</v>
      </c>
      <c r="N48" s="4" t="s">
        <v>164</v>
      </c>
      <c r="O48" s="4" t="s">
        <v>16</v>
      </c>
      <c r="P48" s="5">
        <v>1.1999999999999999E-3</v>
      </c>
      <c r="Q48" s="4">
        <v>4</v>
      </c>
      <c r="R48" s="4" t="s">
        <v>30</v>
      </c>
      <c r="S48" s="4">
        <v>3.5</v>
      </c>
      <c r="T48" s="6">
        <f t="shared" si="0"/>
        <v>7.5590000000000004E-2</v>
      </c>
      <c r="U48" s="6">
        <v>0.9283194123541072</v>
      </c>
      <c r="V48" s="6">
        <f t="shared" ref="V48:AE48" si="46">D48-INDEX(D$67:D$107, MATCH($N48,$C$67:$C$107,0))</f>
        <v>5.6999999999999967E-3</v>
      </c>
      <c r="W48" s="6">
        <f t="shared" si="46"/>
        <v>4.2999999999999983E-3</v>
      </c>
      <c r="X48" s="6">
        <f t="shared" si="46"/>
        <v>2.8999999999999998E-3</v>
      </c>
      <c r="Y48" s="6">
        <f t="shared" si="46"/>
        <v>2.6000000000000051E-3</v>
      </c>
      <c r="Z48" s="6">
        <f t="shared" si="46"/>
        <v>3.0999999999999917E-3</v>
      </c>
      <c r="AA48" s="6">
        <f t="shared" si="46"/>
        <v>7.5000000000000067E-3</v>
      </c>
      <c r="AB48" s="6">
        <f t="shared" si="46"/>
        <v>2.6000000000000007E-3</v>
      </c>
      <c r="AC48" s="6">
        <f t="shared" si="46"/>
        <v>5.7000000000000106E-3</v>
      </c>
      <c r="AD48" s="6">
        <f t="shared" si="46"/>
        <v>4.4000000000000011E-3</v>
      </c>
      <c r="AE48" s="6">
        <f t="shared" si="46"/>
        <v>5.0999999999999934E-3</v>
      </c>
      <c r="AF48" s="7">
        <f t="shared" si="2"/>
        <v>4.3900000000000007E-3</v>
      </c>
      <c r="AG48" s="8"/>
    </row>
    <row r="49" spans="2:35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9">
        <f t="shared" ref="T49:U49" si="47">AVERAGE(T4:T48)</f>
        <v>8.2058444444444448E-2</v>
      </c>
      <c r="U49" s="9">
        <f t="shared" si="47"/>
        <v>1.2616199335577301</v>
      </c>
    </row>
    <row r="50" spans="2:35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35" ht="15.7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35" ht="15.7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35" ht="15.7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35" ht="15.7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35" ht="15.7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35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35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35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0"/>
      <c r="R58" s="20"/>
      <c r="S58" s="20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2:35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0"/>
      <c r="R59" s="20"/>
      <c r="S59" s="20"/>
    </row>
    <row r="60" spans="2:35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0"/>
      <c r="R60" s="20"/>
      <c r="S60" s="20"/>
      <c r="U60" s="20"/>
      <c r="AH60" s="9"/>
      <c r="AI60" s="9"/>
    </row>
    <row r="61" spans="2:35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0"/>
      <c r="R61" s="20"/>
      <c r="S61" s="20"/>
    </row>
    <row r="62" spans="2:35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0"/>
      <c r="R62" s="20"/>
      <c r="S62" s="20"/>
    </row>
    <row r="63" spans="2:35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0"/>
      <c r="R63" s="20"/>
      <c r="S63" s="20"/>
    </row>
    <row r="64" spans="2:35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0"/>
      <c r="R64" s="20"/>
      <c r="S64" s="20"/>
    </row>
    <row r="65" spans="1:35" ht="13" x14ac:dyDescent="0.15">
      <c r="C65" s="35" t="s">
        <v>3</v>
      </c>
      <c r="D65" s="38" t="s">
        <v>2</v>
      </c>
      <c r="E65" s="39"/>
      <c r="F65" s="39"/>
      <c r="G65" s="39"/>
      <c r="H65" s="39"/>
      <c r="I65" s="39"/>
      <c r="J65" s="39"/>
      <c r="K65" s="39"/>
      <c r="L65" s="39"/>
      <c r="M65" s="40"/>
      <c r="N65" s="41" t="s">
        <v>165</v>
      </c>
      <c r="O65" s="44" t="s">
        <v>10</v>
      </c>
      <c r="P65" s="42"/>
      <c r="Q65" s="1"/>
      <c r="R65" s="1"/>
      <c r="S65" s="1"/>
    </row>
    <row r="66" spans="1:35" ht="13" x14ac:dyDescent="0.15">
      <c r="C66" s="36"/>
      <c r="D66" s="2">
        <v>2014</v>
      </c>
      <c r="E66" s="2">
        <v>2015</v>
      </c>
      <c r="F66" s="2">
        <v>2016</v>
      </c>
      <c r="G66" s="2">
        <v>2017</v>
      </c>
      <c r="H66" s="2">
        <v>2018</v>
      </c>
      <c r="I66" s="2">
        <v>2019</v>
      </c>
      <c r="J66" s="2">
        <v>2020</v>
      </c>
      <c r="K66" s="2">
        <v>2021</v>
      </c>
      <c r="L66" s="2">
        <v>2022</v>
      </c>
      <c r="M66" s="2">
        <v>2023</v>
      </c>
      <c r="N66" s="36"/>
      <c r="O66" s="45"/>
      <c r="P66" s="4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35" ht="13" x14ac:dyDescent="0.15">
      <c r="C67" s="4" t="s">
        <v>80</v>
      </c>
      <c r="D67" s="5">
        <v>0.12989999999999999</v>
      </c>
      <c r="E67" s="5">
        <v>7.4999999999999997E-3</v>
      </c>
      <c r="F67" s="5">
        <v>0.1123</v>
      </c>
      <c r="G67" s="5">
        <v>0.21099999999999999</v>
      </c>
      <c r="H67" s="5">
        <v>-4.9399999999999999E-2</v>
      </c>
      <c r="I67" s="5">
        <v>0.307</v>
      </c>
      <c r="J67" s="5">
        <v>0.17749999999999999</v>
      </c>
      <c r="K67" s="5">
        <v>0.28160000000000002</v>
      </c>
      <c r="L67" s="5">
        <v>-0.18509999999999999</v>
      </c>
      <c r="M67" s="5">
        <v>0.25669999999999998</v>
      </c>
      <c r="N67" s="5">
        <f t="shared" ref="N67:N107" si="48">SUM(D67:M67)/10</f>
        <v>0.12489999999999998</v>
      </c>
      <c r="O67" s="21">
        <v>1.9442446107976035</v>
      </c>
      <c r="P67" s="2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0"/>
      <c r="AE67" s="10"/>
      <c r="AF67" s="10"/>
      <c r="AG67" s="10"/>
    </row>
    <row r="68" spans="1:35" ht="13" x14ac:dyDescent="0.15">
      <c r="C68" s="4" t="s">
        <v>15</v>
      </c>
      <c r="D68" s="5">
        <v>0.12690000000000001</v>
      </c>
      <c r="E68" s="5">
        <v>6.8999999999999999E-3</v>
      </c>
      <c r="F68" s="5">
        <v>0.1089</v>
      </c>
      <c r="G68" s="5">
        <v>0.21190000000000001</v>
      </c>
      <c r="H68" s="5">
        <v>-5.04E-2</v>
      </c>
      <c r="I68" s="5">
        <v>0.30880000000000002</v>
      </c>
      <c r="J68" s="5">
        <v>0.20730000000000001</v>
      </c>
      <c r="K68" s="5">
        <v>0.26450000000000001</v>
      </c>
      <c r="L68" s="5">
        <v>-0.19850000000000001</v>
      </c>
      <c r="M68" s="5">
        <v>0.26490000000000002</v>
      </c>
      <c r="N68" s="5">
        <f t="shared" si="48"/>
        <v>0.12512000000000001</v>
      </c>
      <c r="O68" s="21">
        <v>1.933179456085842</v>
      </c>
      <c r="P68" s="2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5"/>
      <c r="AE68" s="15"/>
      <c r="AF68" s="15"/>
      <c r="AG68" s="15"/>
    </row>
    <row r="69" spans="1:35" ht="14" x14ac:dyDescent="0.15">
      <c r="A69" s="10"/>
      <c r="C69" s="12" t="s">
        <v>20</v>
      </c>
      <c r="D69" s="23">
        <v>-4.65E-2</v>
      </c>
      <c r="E69" s="13">
        <v>-0.14499999999999999</v>
      </c>
      <c r="F69" s="13">
        <v>9.64E-2</v>
      </c>
      <c r="G69" s="13">
        <v>0.15160000000000001</v>
      </c>
      <c r="H69" s="13">
        <v>-6.2300000000000001E-2</v>
      </c>
      <c r="I69" s="13">
        <v>0.12559999999999999</v>
      </c>
      <c r="J69" s="13">
        <v>2.6700000000000002E-2</v>
      </c>
      <c r="K69" s="13">
        <v>-9.74E-2</v>
      </c>
      <c r="L69" s="13">
        <v>-0.1057</v>
      </c>
      <c r="M69" s="13">
        <v>0.126</v>
      </c>
      <c r="N69" s="5">
        <f t="shared" si="48"/>
        <v>6.9399999999999991E-3</v>
      </c>
      <c r="O69" s="21">
        <v>1.3832030748279545E-2</v>
      </c>
      <c r="P69" s="22"/>
      <c r="Q69" s="10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5"/>
      <c r="AE69" s="15"/>
      <c r="AF69" s="15"/>
      <c r="AG69" s="15"/>
      <c r="AH69" s="10"/>
      <c r="AI69" s="10"/>
    </row>
    <row r="70" spans="1:35" ht="14" x14ac:dyDescent="0.15">
      <c r="A70" s="15"/>
      <c r="C70" s="12" t="s">
        <v>25</v>
      </c>
      <c r="D70" s="24">
        <v>3.9600000000000003E-2</v>
      </c>
      <c r="E70" s="16">
        <v>5.7999999999999996E-3</v>
      </c>
      <c r="F70" s="16">
        <v>2.5999999999999999E-2</v>
      </c>
      <c r="G70" s="16">
        <v>1.1599999999999999E-2</v>
      </c>
      <c r="H70" s="16">
        <v>-4.7000000000000002E-3</v>
      </c>
      <c r="I70" s="16">
        <v>2.7699999999999999E-2</v>
      </c>
      <c r="J70" s="16">
        <v>1.11E-2</v>
      </c>
      <c r="K70" s="16">
        <v>-8.0000000000000004E-4</v>
      </c>
      <c r="L70" s="16">
        <v>-0.08</v>
      </c>
      <c r="M70" s="16">
        <v>6.3899999999999998E-2</v>
      </c>
      <c r="N70" s="5">
        <f t="shared" si="48"/>
        <v>1.0020000000000001E-2</v>
      </c>
      <c r="O70" s="21">
        <v>9.7715043923950473E-2</v>
      </c>
      <c r="P70" s="22"/>
      <c r="Q70" s="1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5"/>
      <c r="AE70" s="15"/>
      <c r="AF70" s="15"/>
      <c r="AG70" s="15"/>
      <c r="AH70" s="15"/>
      <c r="AI70" s="15"/>
    </row>
    <row r="71" spans="1:35" ht="14" x14ac:dyDescent="0.15">
      <c r="A71" s="15"/>
      <c r="C71" s="12" t="s">
        <v>29</v>
      </c>
      <c r="D71" s="24">
        <v>-4.7000000000000002E-3</v>
      </c>
      <c r="E71" s="16">
        <v>-8.4699999999999998E-2</v>
      </c>
      <c r="F71" s="16">
        <v>7.85E-2</v>
      </c>
      <c r="G71" s="16">
        <v>0.25879999999999997</v>
      </c>
      <c r="H71" s="16">
        <v>-0.10299999999999999</v>
      </c>
      <c r="I71" s="16">
        <v>0.18360000000000001</v>
      </c>
      <c r="J71" s="16">
        <v>6.5500000000000003E-2</v>
      </c>
      <c r="K71" s="16">
        <v>4.6800000000000001E-2</v>
      </c>
      <c r="L71" s="16">
        <v>-5.9400000000000001E-2</v>
      </c>
      <c r="M71" s="16">
        <v>6.4399999999999999E-2</v>
      </c>
      <c r="N71" s="5">
        <f t="shared" si="48"/>
        <v>4.4580000000000002E-2</v>
      </c>
      <c r="O71" s="21">
        <v>0.46628623624952836</v>
      </c>
      <c r="P71" s="22"/>
      <c r="Q71" s="15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5"/>
      <c r="AE71" s="15"/>
      <c r="AF71" s="15"/>
      <c r="AG71" s="15"/>
      <c r="AH71" s="15"/>
      <c r="AI71" s="15"/>
    </row>
    <row r="72" spans="1:35" ht="14" x14ac:dyDescent="0.15">
      <c r="A72" s="15"/>
      <c r="C72" s="12" t="s">
        <v>33</v>
      </c>
      <c r="D72" s="24">
        <v>0.1305</v>
      </c>
      <c r="E72" s="16">
        <v>1.6299999999999999E-2</v>
      </c>
      <c r="F72" s="16">
        <v>3.5099999999999999E-2</v>
      </c>
      <c r="G72" s="16">
        <v>8.0000000000000004E-4</v>
      </c>
      <c r="H72" s="16">
        <v>7.3000000000000001E-3</v>
      </c>
      <c r="I72" s="16">
        <v>6.7400000000000002E-2</v>
      </c>
      <c r="J72" s="16">
        <v>5.0099999999999999E-2</v>
      </c>
      <c r="K72" s="16">
        <v>-3.44E-2</v>
      </c>
      <c r="L72" s="16">
        <v>-0.18440000000000001</v>
      </c>
      <c r="M72" s="16">
        <v>7.1499999999999994E-2</v>
      </c>
      <c r="N72" s="5">
        <f t="shared" si="48"/>
        <v>1.602E-2</v>
      </c>
      <c r="O72" s="21">
        <v>0.13398011234877094</v>
      </c>
      <c r="P72" s="22"/>
      <c r="Q72" s="15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H72" s="15"/>
      <c r="AI72" s="15"/>
    </row>
    <row r="73" spans="1:35" ht="14" x14ac:dyDescent="0.15">
      <c r="A73" s="15"/>
      <c r="C73" s="12" t="s">
        <v>37</v>
      </c>
      <c r="D73" s="16">
        <v>8.5800000000000001E-2</v>
      </c>
      <c r="E73" s="16">
        <v>0.1061</v>
      </c>
      <c r="F73" s="16">
        <v>1.9800000000000002E-2</v>
      </c>
      <c r="G73" s="16">
        <v>0.20979999999999999</v>
      </c>
      <c r="H73" s="16">
        <v>-0.10730000000000001</v>
      </c>
      <c r="I73" s="16">
        <v>0.20200000000000001</v>
      </c>
      <c r="J73" s="16">
        <v>0.17799999999999999</v>
      </c>
      <c r="K73" s="16">
        <v>6.3100000000000003E-2</v>
      </c>
      <c r="L73" s="16">
        <v>-7.7499999999999999E-2</v>
      </c>
      <c r="M73" s="16">
        <v>0.30399999999999999</v>
      </c>
      <c r="N73" s="5">
        <f t="shared" si="48"/>
        <v>9.8379999999999995E-2</v>
      </c>
      <c r="O73" s="21">
        <v>1.3952243314194854</v>
      </c>
      <c r="P73" s="22"/>
      <c r="Q73" s="1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5"/>
      <c r="AE73" s="15"/>
      <c r="AF73" s="15"/>
      <c r="AG73" s="15"/>
      <c r="AH73" s="15"/>
      <c r="AI73" s="15"/>
    </row>
    <row r="74" spans="1:35" ht="14" x14ac:dyDescent="0.15">
      <c r="C74" s="12" t="s">
        <v>41</v>
      </c>
      <c r="D74" s="5">
        <v>0.35970000000000002</v>
      </c>
      <c r="E74" s="5">
        <v>0.2225</v>
      </c>
      <c r="F74" s="5">
        <v>0.1048</v>
      </c>
      <c r="G74" s="5">
        <v>0.16819999999999999</v>
      </c>
      <c r="H74" s="5">
        <v>5.0799999999999998E-2</v>
      </c>
      <c r="I74" s="5">
        <v>0.42020000000000002</v>
      </c>
      <c r="J74" s="5">
        <v>0.36580000000000001</v>
      </c>
      <c r="K74" s="5">
        <v>0.37190000000000001</v>
      </c>
      <c r="L74" s="5">
        <v>-0.27950000000000003</v>
      </c>
      <c r="M74" s="5">
        <v>0.49880000000000002</v>
      </c>
      <c r="N74" s="5">
        <f t="shared" si="48"/>
        <v>0.22832000000000002</v>
      </c>
      <c r="O74" s="21">
        <v>5.478129706529093</v>
      </c>
      <c r="P74" s="2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35" ht="14" x14ac:dyDescent="0.15">
      <c r="A75" s="15"/>
      <c r="C75" s="12" t="s">
        <v>45</v>
      </c>
      <c r="D75" s="16">
        <v>6.6000000000000003E-2</v>
      </c>
      <c r="E75" s="16">
        <v>9.2999999999999999E-2</v>
      </c>
      <c r="F75" s="16">
        <v>2.1000000000000001E-2</v>
      </c>
      <c r="G75" s="16">
        <v>0.10299999999999999</v>
      </c>
      <c r="H75" s="16">
        <v>-0.106</v>
      </c>
      <c r="I75" s="16">
        <v>0.2611</v>
      </c>
      <c r="J75" s="16">
        <v>-3.3300000000000003E-2</v>
      </c>
      <c r="K75" s="16">
        <v>0.25119999999999998</v>
      </c>
      <c r="L75" s="16">
        <v>-0.11840000000000001</v>
      </c>
      <c r="M75" s="16">
        <v>0.15859999999999999</v>
      </c>
      <c r="N75" s="5">
        <f t="shared" si="48"/>
        <v>6.9619999999999987E-2</v>
      </c>
      <c r="O75" s="21">
        <v>0.82763398682300515</v>
      </c>
      <c r="P75" s="22"/>
      <c r="Q75" s="1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H75" s="15"/>
      <c r="AI75" s="15"/>
    </row>
    <row r="76" spans="1:35" ht="13" x14ac:dyDescent="0.15">
      <c r="C76" s="4" t="s">
        <v>118</v>
      </c>
      <c r="D76" s="5">
        <v>4.0099999999999997E-2</v>
      </c>
      <c r="E76" s="5">
        <v>6.4199999999999993E-2</v>
      </c>
      <c r="F76" s="5">
        <v>3.7199999999999997E-2</v>
      </c>
      <c r="G76" s="5">
        <v>9.1499999999999998E-2</v>
      </c>
      <c r="H76" s="5">
        <v>-0.1203</v>
      </c>
      <c r="I76" s="5">
        <v>0.28199999999999997</v>
      </c>
      <c r="J76" s="5">
        <v>-3.2000000000000001E-2</v>
      </c>
      <c r="K76" s="5">
        <v>0.2334</v>
      </c>
      <c r="L76" s="5">
        <v>-9.4899999999999998E-2</v>
      </c>
      <c r="M76" s="5">
        <v>0.2223</v>
      </c>
      <c r="N76" s="5">
        <f t="shared" si="48"/>
        <v>7.2349999999999984E-2</v>
      </c>
      <c r="O76" s="21">
        <v>0.86664140238360776</v>
      </c>
      <c r="P76" s="2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35" ht="13" x14ac:dyDescent="0.15">
      <c r="C77" s="4" t="s">
        <v>77</v>
      </c>
      <c r="D77" s="5">
        <v>7.6899999999999996E-2</v>
      </c>
      <c r="E77" s="5">
        <v>1.1599999999999999E-2</v>
      </c>
      <c r="F77" s="5">
        <v>8.9099999999999999E-2</v>
      </c>
      <c r="G77" s="5">
        <v>7.22E-2</v>
      </c>
      <c r="H77" s="5">
        <v>-0.1391</v>
      </c>
      <c r="I77" s="5">
        <v>0.1963</v>
      </c>
      <c r="J77" s="5">
        <v>-0.16209999999999999</v>
      </c>
      <c r="K77" s="5">
        <v>0.24229999999999999</v>
      </c>
      <c r="L77" s="5">
        <v>-1.47E-2</v>
      </c>
      <c r="M77" s="5">
        <v>6.8699999999999997E-2</v>
      </c>
      <c r="N77" s="5">
        <f t="shared" si="48"/>
        <v>4.4119999999999993E-2</v>
      </c>
      <c r="O77" s="21">
        <v>0.43603007977227115</v>
      </c>
      <c r="P77" s="2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5" ht="13" x14ac:dyDescent="0.15">
      <c r="C78" s="25" t="s">
        <v>74</v>
      </c>
      <c r="D78" s="5">
        <v>4.4299999999999999E-2</v>
      </c>
      <c r="E78" s="5">
        <v>-1.72E-2</v>
      </c>
      <c r="F78" s="5">
        <v>4.8500000000000001E-2</v>
      </c>
      <c r="G78" s="5">
        <v>3.3000000000000002E-2</v>
      </c>
      <c r="H78" s="5">
        <v>-1.4800000000000001E-2</v>
      </c>
      <c r="I78" s="5">
        <v>8.7499999999999994E-2</v>
      </c>
      <c r="J78" s="5">
        <v>0.1154</v>
      </c>
      <c r="K78" s="5">
        <v>0.06</v>
      </c>
      <c r="L78" s="5">
        <v>-0.126</v>
      </c>
      <c r="M78" s="5">
        <v>3.8399999999999997E-2</v>
      </c>
      <c r="N78" s="5">
        <f t="shared" si="48"/>
        <v>2.6909999999999996E-2</v>
      </c>
      <c r="O78" s="21">
        <v>0.27798415250664621</v>
      </c>
      <c r="P78" s="2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5" ht="14" x14ac:dyDescent="0.15">
      <c r="C79" s="12" t="s">
        <v>48</v>
      </c>
      <c r="D79" s="5">
        <v>7.1999999999999998E-3</v>
      </c>
      <c r="E79" s="5">
        <v>-1.34E-2</v>
      </c>
      <c r="F79" s="5">
        <v>0.19040000000000001</v>
      </c>
      <c r="G79" s="5">
        <v>0.1191</v>
      </c>
      <c r="H79" s="5">
        <v>-8.77E-2</v>
      </c>
      <c r="I79" s="5">
        <v>0.17280000000000001</v>
      </c>
      <c r="J79" s="5">
        <v>-0.1158</v>
      </c>
      <c r="K79" s="5">
        <v>0.184</v>
      </c>
      <c r="L79" s="5">
        <v>4.6699999999999998E-2</v>
      </c>
      <c r="M79" s="5">
        <v>7.9000000000000001E-2</v>
      </c>
      <c r="N79" s="5">
        <f t="shared" si="48"/>
        <v>5.822999999999999E-2</v>
      </c>
      <c r="O79" s="21">
        <v>0.6746581067174755</v>
      </c>
      <c r="P79" s="2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5" ht="13" x14ac:dyDescent="0.15">
      <c r="C80" s="19" t="s">
        <v>121</v>
      </c>
      <c r="D80" s="5">
        <v>4.0300000000000002E-2</v>
      </c>
      <c r="E80" s="5">
        <v>-2.5000000000000001E-3</v>
      </c>
      <c r="F80" s="5">
        <v>8.1500000000000003E-2</v>
      </c>
      <c r="G80" s="5">
        <v>4.8300000000000003E-2</v>
      </c>
      <c r="H80" s="5">
        <v>-3.39E-2</v>
      </c>
      <c r="I80" s="5">
        <v>9.5500000000000002E-2</v>
      </c>
      <c r="J80" s="5">
        <v>1.6500000000000001E-2</v>
      </c>
      <c r="K80" s="5">
        <v>3.1800000000000002E-2</v>
      </c>
      <c r="L80" s="5">
        <v>-9.4100000000000003E-2</v>
      </c>
      <c r="M80" s="5">
        <v>0.11799999999999999</v>
      </c>
      <c r="N80" s="5">
        <f t="shared" si="48"/>
        <v>3.0139999999999993E-2</v>
      </c>
      <c r="O80" s="21">
        <v>0.32264424361578303</v>
      </c>
      <c r="P80" s="2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2:29" ht="14" x14ac:dyDescent="0.15">
      <c r="C81" s="12" t="s">
        <v>52</v>
      </c>
      <c r="D81" s="5">
        <v>0.2833</v>
      </c>
      <c r="E81" s="5">
        <v>0.1216</v>
      </c>
      <c r="F81" s="5">
        <v>0.1421</v>
      </c>
      <c r="G81" s="5">
        <v>6.4500000000000002E-2</v>
      </c>
      <c r="H81" s="5">
        <v>-2.5000000000000001E-3</v>
      </c>
      <c r="I81" s="5">
        <v>0.33279999999999998</v>
      </c>
      <c r="J81" s="5">
        <v>0.1075</v>
      </c>
      <c r="K81" s="5">
        <v>0.36059999999999998</v>
      </c>
      <c r="L81" s="5">
        <v>-0.1459</v>
      </c>
      <c r="M81" s="5">
        <v>0.22270000000000001</v>
      </c>
      <c r="N81" s="5">
        <f t="shared" si="48"/>
        <v>0.14867</v>
      </c>
      <c r="O81" s="21">
        <v>2.6609746039890427</v>
      </c>
      <c r="P81" s="2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2:29" ht="13" x14ac:dyDescent="0.15">
      <c r="C82" s="4" t="s">
        <v>124</v>
      </c>
      <c r="D82" s="5">
        <v>3.2300000000000002E-2</v>
      </c>
      <c r="E82" s="5">
        <v>1.78E-2</v>
      </c>
      <c r="F82" s="5">
        <v>1.3100000000000001E-2</v>
      </c>
      <c r="G82" s="5">
        <v>1.2999999999999999E-2</v>
      </c>
      <c r="H82" s="5">
        <v>1.47E-2</v>
      </c>
      <c r="I82" s="5">
        <v>5.8900000000000001E-2</v>
      </c>
      <c r="J82" s="5">
        <v>7.0699999999999999E-2</v>
      </c>
      <c r="K82" s="5">
        <v>-2.4E-2</v>
      </c>
      <c r="L82" s="5">
        <v>-9.3100000000000002E-2</v>
      </c>
      <c r="M82" s="5">
        <v>4.3499999999999997E-2</v>
      </c>
      <c r="N82" s="5">
        <f t="shared" si="48"/>
        <v>1.4690000000000003E-2</v>
      </c>
      <c r="O82" s="21">
        <v>0.14575620766243458</v>
      </c>
      <c r="P82" s="2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2:29" ht="13" x14ac:dyDescent="0.15">
      <c r="C83" s="4" t="s">
        <v>128</v>
      </c>
      <c r="D83" s="5">
        <v>4.9399999999999999E-2</v>
      </c>
      <c r="E83" s="5">
        <v>-8.6999999999999994E-3</v>
      </c>
      <c r="F83" s="5">
        <v>7.51E-2</v>
      </c>
      <c r="G83" s="5">
        <v>0.224</v>
      </c>
      <c r="H83" s="5">
        <v>-8.7099999999999997E-2</v>
      </c>
      <c r="I83" s="5">
        <v>0.2767</v>
      </c>
      <c r="J83" s="5">
        <v>0.159</v>
      </c>
      <c r="K83" s="5">
        <v>0.21820000000000001</v>
      </c>
      <c r="L83" s="5">
        <v>-0.18140000000000001</v>
      </c>
      <c r="M83" s="5">
        <v>0.2379</v>
      </c>
      <c r="N83" s="5">
        <f t="shared" si="48"/>
        <v>9.6310000000000007E-2</v>
      </c>
      <c r="O83" s="21">
        <v>1.2826947792442605</v>
      </c>
      <c r="P83" s="2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2:29" ht="14" x14ac:dyDescent="0.15">
      <c r="C84" s="12" t="s">
        <v>86</v>
      </c>
      <c r="D84" s="5">
        <v>0.17530000000000001</v>
      </c>
      <c r="E84" s="5">
        <v>0.33500000000000002</v>
      </c>
      <c r="F84" s="5">
        <v>-1.04E-2</v>
      </c>
      <c r="G84" s="5">
        <v>0.39589999999999997</v>
      </c>
      <c r="H84" s="5">
        <v>-3.2599999999999997E-2</v>
      </c>
      <c r="I84" s="5">
        <v>0.2283</v>
      </c>
      <c r="J84" s="5">
        <v>6.3799999999999996E-2</v>
      </c>
      <c r="K84" s="5">
        <v>0.218</v>
      </c>
      <c r="L84" s="5">
        <v>-0.25659999999999999</v>
      </c>
      <c r="M84" s="5">
        <v>0.13980000000000001</v>
      </c>
      <c r="N84" s="5">
        <f t="shared" si="48"/>
        <v>0.12564999999999998</v>
      </c>
      <c r="O84" s="21">
        <v>1.8275677152417549</v>
      </c>
      <c r="P84" s="2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2:29" ht="13" x14ac:dyDescent="0.15">
      <c r="B85" s="1"/>
      <c r="C85" s="4" t="s">
        <v>92</v>
      </c>
      <c r="D85" s="5">
        <v>0.41060000000000002</v>
      </c>
      <c r="E85" s="5">
        <v>4.5699999999999998E-2</v>
      </c>
      <c r="F85" s="5">
        <v>1.52E-2</v>
      </c>
      <c r="G85" s="5">
        <v>0.21879999999999999</v>
      </c>
      <c r="H85" s="5">
        <v>-2.63E-2</v>
      </c>
      <c r="I85" s="5">
        <v>9.5500000000000002E-2</v>
      </c>
      <c r="J85" s="5">
        <v>6.0100000000000001E-2</v>
      </c>
      <c r="K85" s="5">
        <v>0.35820000000000002</v>
      </c>
      <c r="L85" s="5">
        <v>-1.9199999999999998E-2</v>
      </c>
      <c r="M85" s="5">
        <v>0.16719999999999999</v>
      </c>
      <c r="N85" s="5">
        <f t="shared" si="48"/>
        <v>0.13258</v>
      </c>
      <c r="O85" s="21">
        <v>2.2089938942760421</v>
      </c>
      <c r="P85" s="2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2:29" ht="13" x14ac:dyDescent="0.15">
      <c r="B86" s="1"/>
      <c r="C86" s="19" t="s">
        <v>95</v>
      </c>
      <c r="D86" s="5">
        <v>4.2999999999999997E-2</v>
      </c>
      <c r="E86" s="5">
        <v>7.9000000000000001E-2</v>
      </c>
      <c r="F86" s="5">
        <v>2.3E-2</v>
      </c>
      <c r="G86" s="5">
        <v>9.8000000000000004E-2</v>
      </c>
      <c r="H86" s="5">
        <v>-0.125</v>
      </c>
      <c r="I86" s="5">
        <v>0.28199999999999997</v>
      </c>
      <c r="J86" s="5">
        <v>-3.2099999999999997E-2</v>
      </c>
      <c r="K86" s="5">
        <v>0.2334</v>
      </c>
      <c r="L86" s="5">
        <v>-8.14E-2</v>
      </c>
      <c r="M86" s="5">
        <v>0.20250000000000001</v>
      </c>
      <c r="N86" s="5">
        <f t="shared" si="48"/>
        <v>7.2239999999999999E-2</v>
      </c>
      <c r="O86" s="21">
        <v>0.86993179115096253</v>
      </c>
      <c r="P86" s="2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2:29" ht="13" x14ac:dyDescent="0.15">
      <c r="B87" s="1"/>
      <c r="C87" s="4" t="s">
        <v>98</v>
      </c>
      <c r="D87" s="5">
        <v>0.217</v>
      </c>
      <c r="E87" s="5">
        <v>0.17199999999999999</v>
      </c>
      <c r="F87" s="5">
        <v>3.2000000000000001E-2</v>
      </c>
      <c r="G87" s="5">
        <v>0.17499999999999999</v>
      </c>
      <c r="H87" s="5">
        <v>-7.3999999999999996E-2</v>
      </c>
      <c r="I87" s="5">
        <v>0.2223</v>
      </c>
      <c r="J87" s="5">
        <v>-0.1087</v>
      </c>
      <c r="K87" s="5">
        <v>6.3899999999999998E-2</v>
      </c>
      <c r="L87" s="5">
        <v>-0.32590000000000002</v>
      </c>
      <c r="M87" s="5">
        <v>0.15409999999999999</v>
      </c>
      <c r="N87" s="5">
        <f t="shared" si="48"/>
        <v>5.2770000000000004E-2</v>
      </c>
      <c r="O87" s="21">
        <v>0.44416573280743665</v>
      </c>
      <c r="P87" s="2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2:29" ht="13" x14ac:dyDescent="0.15">
      <c r="B88" s="1"/>
      <c r="C88" s="19" t="s">
        <v>101</v>
      </c>
      <c r="D88" s="5">
        <v>8.8700000000000001E-2</v>
      </c>
      <c r="E88" s="5">
        <v>-0.2417</v>
      </c>
      <c r="F88" s="5">
        <v>0.25280000000000002</v>
      </c>
      <c r="G88" s="5">
        <v>-9.5600000000000004E-2</v>
      </c>
      <c r="H88" s="5">
        <v>0.21970000000000001</v>
      </c>
      <c r="I88" s="5">
        <v>-5.7500000000000002E-2</v>
      </c>
      <c r="J88" s="5">
        <v>0.1053</v>
      </c>
      <c r="K88" s="5">
        <v>5.5199999999999999E-2</v>
      </c>
      <c r="L88" s="5">
        <v>-6.8999999999999999E-3</v>
      </c>
      <c r="M88" s="5">
        <v>0.20180000000000001</v>
      </c>
      <c r="N88" s="5">
        <f t="shared" si="48"/>
        <v>5.2180000000000004E-2</v>
      </c>
      <c r="O88" s="21">
        <v>0.4968079946333821</v>
      </c>
      <c r="P88" s="2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2:29" ht="13" x14ac:dyDescent="0.15">
      <c r="B89" s="1"/>
      <c r="C89" s="4" t="s">
        <v>104</v>
      </c>
      <c r="D89" s="5">
        <v>0.1138</v>
      </c>
      <c r="E89" s="5">
        <v>-5.2299999999999999E-2</v>
      </c>
      <c r="F89" s="5">
        <v>0.14510000000000001</v>
      </c>
      <c r="G89" s="5">
        <v>0.2059</v>
      </c>
      <c r="H89" s="5">
        <v>-0.1026</v>
      </c>
      <c r="I89" s="5">
        <v>0.20599999999999999</v>
      </c>
      <c r="J89" s="5">
        <v>8.5400000000000004E-2</v>
      </c>
      <c r="K89" s="5">
        <v>4.8599999999999997E-2</v>
      </c>
      <c r="L89" s="5">
        <v>-0.14849999999999999</v>
      </c>
      <c r="M89" s="5">
        <v>6.1100000000000002E-2</v>
      </c>
      <c r="N89" s="5">
        <f t="shared" si="48"/>
        <v>5.6250000000000001E-2</v>
      </c>
      <c r="O89" s="21">
        <v>0.62220902961878322</v>
      </c>
      <c r="P89" s="2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2:29" ht="13" x14ac:dyDescent="0.15">
      <c r="B90" s="1"/>
      <c r="C90" s="4" t="s">
        <v>107</v>
      </c>
      <c r="D90" s="5">
        <v>0.19450000000000001</v>
      </c>
      <c r="E90" s="5">
        <v>4.8999999999999998E-3</v>
      </c>
      <c r="F90" s="5">
        <v>9.3100000000000002E-2</v>
      </c>
      <c r="G90" s="5">
        <v>0.25459999999999999</v>
      </c>
      <c r="H90" s="5">
        <v>-0.1119</v>
      </c>
      <c r="I90" s="5">
        <v>0.21440000000000001</v>
      </c>
      <c r="J90" s="5">
        <v>0.1777</v>
      </c>
      <c r="K90" s="5">
        <v>2.12E-2</v>
      </c>
      <c r="L90" s="5">
        <v>-0.1593</v>
      </c>
      <c r="M90" s="5">
        <v>4.1200000000000001E-2</v>
      </c>
      <c r="N90" s="5">
        <f t="shared" si="48"/>
        <v>7.3039999999999994E-2</v>
      </c>
      <c r="O90" s="21">
        <v>0.86903956316912767</v>
      </c>
      <c r="P90" s="2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2:29" ht="13" x14ac:dyDescent="0.15">
      <c r="B91" s="1"/>
      <c r="C91" s="4" t="s">
        <v>110</v>
      </c>
      <c r="D91" s="5">
        <v>0.15090000000000001</v>
      </c>
      <c r="E91" s="5">
        <v>4.8300000000000003E-2</v>
      </c>
      <c r="F91" s="5">
        <v>7.6E-3</v>
      </c>
      <c r="G91" s="5">
        <v>7.4999999999999997E-3</v>
      </c>
      <c r="H91" s="5">
        <v>-1.2999999999999999E-2</v>
      </c>
      <c r="I91" s="5">
        <v>0.10589999999999999</v>
      </c>
      <c r="J91" s="5">
        <v>7.9299999999999995E-2</v>
      </c>
      <c r="K91" s="5">
        <v>-0.03</v>
      </c>
      <c r="L91" s="5">
        <v>-0.1721</v>
      </c>
      <c r="M91" s="5">
        <v>9.3399999999999997E-2</v>
      </c>
      <c r="N91" s="5">
        <f t="shared" si="48"/>
        <v>2.7780000000000006E-2</v>
      </c>
      <c r="O91" s="21">
        <v>0.26695229837469325</v>
      </c>
      <c r="P91" s="2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2:29" ht="13" x14ac:dyDescent="0.15">
      <c r="B92" s="1"/>
      <c r="C92" s="4" t="s">
        <v>113</v>
      </c>
      <c r="D92" s="5">
        <v>0.17480000000000001</v>
      </c>
      <c r="E92" s="5">
        <v>5.0700000000000002E-2</v>
      </c>
      <c r="F92" s="5">
        <v>0.1416</v>
      </c>
      <c r="G92" s="5">
        <v>0.33660000000000001</v>
      </c>
      <c r="H92" s="5">
        <v>-1.8800000000000001E-2</v>
      </c>
      <c r="I92" s="5">
        <v>0.49619999999999997</v>
      </c>
      <c r="J92" s="5">
        <v>0.42370000000000002</v>
      </c>
      <c r="K92" s="5">
        <v>0.33950000000000002</v>
      </c>
      <c r="L92" s="5">
        <v>-0.28410000000000002</v>
      </c>
      <c r="M92" s="5">
        <v>0.59009999999999996</v>
      </c>
      <c r="N92" s="5">
        <f t="shared" si="48"/>
        <v>0.22502999999999998</v>
      </c>
      <c r="O92" s="21">
        <v>5.0026535727555625</v>
      </c>
      <c r="P92" s="2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2:29" ht="14" x14ac:dyDescent="0.15">
      <c r="B93" s="1"/>
      <c r="C93" s="12" t="s">
        <v>55</v>
      </c>
      <c r="D93" s="5">
        <v>0.1065</v>
      </c>
      <c r="E93" s="5">
        <v>-9.0399999999999994E-2</v>
      </c>
      <c r="F93" s="5">
        <v>0.2026</v>
      </c>
      <c r="G93" s="5">
        <v>8.4500000000000006E-2</v>
      </c>
      <c r="H93" s="5">
        <v>-9.74E-2</v>
      </c>
      <c r="I93" s="5">
        <v>0.21049999999999999</v>
      </c>
      <c r="J93" s="5">
        <v>3.4700000000000002E-2</v>
      </c>
      <c r="K93" s="5">
        <v>0.24909999999999999</v>
      </c>
      <c r="L93" s="5">
        <v>-6.54E-2</v>
      </c>
      <c r="M93" s="5">
        <v>0.1235</v>
      </c>
      <c r="N93" s="5">
        <f t="shared" si="48"/>
        <v>7.5819999999999999E-2</v>
      </c>
      <c r="O93" s="21">
        <v>0.94636039843612907</v>
      </c>
      <c r="P93" s="2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2:29" ht="14" x14ac:dyDescent="0.15">
      <c r="B94" s="1"/>
      <c r="C94" s="12" t="s">
        <v>58</v>
      </c>
      <c r="D94" s="5">
        <v>6.6100000000000006E-2</v>
      </c>
      <c r="E94" s="5">
        <v>5.4999999999999997E-3</v>
      </c>
      <c r="F94" s="5">
        <v>2.5899999999999999E-2</v>
      </c>
      <c r="G94" s="5">
        <v>-1.03E-2</v>
      </c>
      <c r="H94" s="5">
        <v>1.18E-2</v>
      </c>
      <c r="I94" s="5">
        <v>9.7000000000000003E-3</v>
      </c>
      <c r="J94" s="5">
        <v>8.6E-3</v>
      </c>
      <c r="K94" s="5">
        <v>-1.66E-2</v>
      </c>
      <c r="L94" s="5">
        <v>0.1232</v>
      </c>
      <c r="M94" s="5">
        <v>4.9399999999999999E-2</v>
      </c>
      <c r="N94" s="5">
        <f t="shared" si="48"/>
        <v>2.733E-2</v>
      </c>
      <c r="O94" s="21">
        <v>0.29993899618749364</v>
      </c>
      <c r="P94" s="2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2:29" ht="14" x14ac:dyDescent="0.15">
      <c r="B95" s="1"/>
      <c r="C95" s="12" t="s">
        <v>62</v>
      </c>
      <c r="D95" s="5">
        <v>-4.0000000000000002E-4</v>
      </c>
      <c r="E95" s="5">
        <v>-4.0000000000000001E-3</v>
      </c>
      <c r="F95" s="5">
        <v>-2.8299999999999999E-2</v>
      </c>
      <c r="G95" s="5">
        <v>0.1173</v>
      </c>
      <c r="H95" s="5">
        <v>-0.25359999999999999</v>
      </c>
      <c r="I95" s="5">
        <v>0.13519999999999999</v>
      </c>
      <c r="J95" s="5">
        <v>-0.2442</v>
      </c>
      <c r="K95" s="5">
        <v>0.38540000000000002</v>
      </c>
      <c r="L95" s="5">
        <v>1.0699999999999999E-2</v>
      </c>
      <c r="M95" s="5">
        <v>0.26490000000000002</v>
      </c>
      <c r="N95" s="5">
        <f t="shared" si="48"/>
        <v>3.8300000000000001E-2</v>
      </c>
      <c r="O95" s="21">
        <v>0.22600468483161484</v>
      </c>
      <c r="P95" s="2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2:29" ht="14" x14ac:dyDescent="0.15">
      <c r="B96" s="1"/>
      <c r="C96" s="12" t="s">
        <v>66</v>
      </c>
      <c r="D96" s="5">
        <v>4.8899999999999999E-2</v>
      </c>
      <c r="E96" s="5">
        <v>-4.41E-2</v>
      </c>
      <c r="F96" s="5">
        <v>0.21310000000000001</v>
      </c>
      <c r="G96" s="5">
        <v>0.14649999999999999</v>
      </c>
      <c r="H96" s="5">
        <v>-0.1101</v>
      </c>
      <c r="I96" s="5">
        <v>0.25519999999999998</v>
      </c>
      <c r="J96" s="5">
        <v>0.1996</v>
      </c>
      <c r="K96" s="5">
        <v>0.1482</v>
      </c>
      <c r="L96" s="5">
        <v>-0.2044</v>
      </c>
      <c r="M96" s="5">
        <v>0.16930000000000001</v>
      </c>
      <c r="N96" s="5">
        <f t="shared" si="48"/>
        <v>8.2219999999999988E-2</v>
      </c>
      <c r="O96" s="21">
        <v>0.99593351118892914</v>
      </c>
      <c r="P96" s="2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2:29" ht="14" x14ac:dyDescent="0.15">
      <c r="B97" s="1"/>
      <c r="C97" s="12" t="s">
        <v>70</v>
      </c>
      <c r="D97" s="5">
        <v>2.6499999999999999E-2</v>
      </c>
      <c r="E97" s="5">
        <v>9.5600000000000004E-2</v>
      </c>
      <c r="F97" s="5">
        <v>6.8699999999999997E-2</v>
      </c>
      <c r="G97" s="5">
        <v>0.12509999999999999</v>
      </c>
      <c r="H97" s="5">
        <v>-0.18809999999999999</v>
      </c>
      <c r="I97" s="5">
        <v>0.246</v>
      </c>
      <c r="J97" s="5">
        <v>2.8299999999999999E-2</v>
      </c>
      <c r="K97" s="5">
        <v>0.15179999999999999</v>
      </c>
      <c r="L97" s="5">
        <v>-0.13100000000000001</v>
      </c>
      <c r="M97" s="5">
        <v>0.19339999999999999</v>
      </c>
      <c r="N97" s="5">
        <f t="shared" si="48"/>
        <v>6.1629999999999997E-2</v>
      </c>
      <c r="O97" s="21">
        <v>0.68027828580747918</v>
      </c>
      <c r="P97" s="2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2:29" ht="14" x14ac:dyDescent="0.15">
      <c r="B98" s="1"/>
      <c r="C98" s="12" t="s">
        <v>131</v>
      </c>
      <c r="D98" s="5">
        <v>5.9499999999999997E-2</v>
      </c>
      <c r="E98" s="5">
        <v>-7.1999999999999998E-3</v>
      </c>
      <c r="F98" s="5">
        <v>6.6400000000000001E-2</v>
      </c>
      <c r="G98" s="5">
        <v>0.224</v>
      </c>
      <c r="H98" s="5">
        <v>-9.35E-2</v>
      </c>
      <c r="I98" s="5">
        <v>0.2828</v>
      </c>
      <c r="J98" s="5">
        <v>0.15989999999999999</v>
      </c>
      <c r="K98" s="5">
        <v>0.222</v>
      </c>
      <c r="L98" s="5">
        <v>-0.1827</v>
      </c>
      <c r="M98" s="5">
        <v>0.2379</v>
      </c>
      <c r="N98" s="5">
        <f t="shared" si="48"/>
        <v>9.6909999999999996E-2</v>
      </c>
      <c r="O98" s="21">
        <v>1.2895485628528651</v>
      </c>
      <c r="P98" s="2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2:29" ht="14" x14ac:dyDescent="0.15">
      <c r="B99" s="1"/>
      <c r="C99" s="12" t="s">
        <v>135</v>
      </c>
      <c r="D99" s="5">
        <v>8.8200000000000001E-2</v>
      </c>
      <c r="E99" s="5">
        <v>1.6899999999999998E-2</v>
      </c>
      <c r="F99" s="5">
        <v>9.9000000000000008E-3</v>
      </c>
      <c r="G99" s="5">
        <v>2.5700000000000001E-2</v>
      </c>
      <c r="H99" s="5">
        <v>8.9999999999999993E-3</v>
      </c>
      <c r="I99" s="5">
        <v>8.5000000000000006E-2</v>
      </c>
      <c r="J99" s="5">
        <v>0.1</v>
      </c>
      <c r="K99" s="5">
        <v>-3.1899999999999998E-2</v>
      </c>
      <c r="L99" s="5">
        <v>-0.14799999999999999</v>
      </c>
      <c r="M99" s="5">
        <v>3.39E-2</v>
      </c>
      <c r="N99" s="5">
        <f t="shared" si="48"/>
        <v>1.8870000000000005E-2</v>
      </c>
      <c r="O99" s="21">
        <v>0.1771658007871082</v>
      </c>
      <c r="P99" s="2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2:29" ht="14" x14ac:dyDescent="0.15">
      <c r="B100" s="1"/>
      <c r="C100" s="12" t="s">
        <v>155</v>
      </c>
      <c r="D100" s="5">
        <v>8.6400000000000005E-2</v>
      </c>
      <c r="E100" s="5">
        <v>8.6900000000000005E-2</v>
      </c>
      <c r="F100" s="5">
        <v>1.5E-3</v>
      </c>
      <c r="G100" s="5">
        <v>0.1106</v>
      </c>
      <c r="H100" s="5">
        <v>-7.2900000000000006E-2</v>
      </c>
      <c r="I100" s="5">
        <v>0.29409999999999997</v>
      </c>
      <c r="J100" s="5">
        <v>3.7999999999999999E-2</v>
      </c>
      <c r="K100" s="5">
        <v>0.26669999999999999</v>
      </c>
      <c r="L100" s="5">
        <v>-0.15379999999999999</v>
      </c>
      <c r="M100" s="5">
        <v>0.1699</v>
      </c>
      <c r="N100" s="5">
        <f t="shared" si="48"/>
        <v>8.2739999999999994E-2</v>
      </c>
      <c r="O100" s="21">
        <v>1.0510453960459816</v>
      </c>
      <c r="P100" s="2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2:29" ht="14" x14ac:dyDescent="0.15">
      <c r="B101" s="1"/>
      <c r="C101" s="12" t="s">
        <v>146</v>
      </c>
      <c r="D101" s="5">
        <v>8.6599999999999996E-2</v>
      </c>
      <c r="E101" s="5">
        <v>-7.4000000000000003E-3</v>
      </c>
      <c r="F101" s="5">
        <v>6.3799999999999996E-2</v>
      </c>
      <c r="G101" s="5">
        <v>7.2999999999999995E-2</v>
      </c>
      <c r="H101" s="5">
        <v>-3.6900000000000002E-2</v>
      </c>
      <c r="I101" s="5">
        <v>0.17269999999999999</v>
      </c>
      <c r="J101" s="5">
        <v>0.113</v>
      </c>
      <c r="K101" s="5">
        <v>-1.49E-2</v>
      </c>
      <c r="L101" s="5">
        <v>-0.17910000000000001</v>
      </c>
      <c r="M101" s="5">
        <v>9.4600000000000004E-2</v>
      </c>
      <c r="N101" s="5">
        <f t="shared" si="48"/>
        <v>3.6539999999999996E-2</v>
      </c>
      <c r="O101" s="21">
        <v>0.36988203545215059</v>
      </c>
      <c r="P101" s="2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2:29" ht="14" x14ac:dyDescent="0.15">
      <c r="B102" s="1"/>
      <c r="C102" s="12" t="s">
        <v>138</v>
      </c>
      <c r="D102" s="5">
        <v>2.7099999999999999E-2</v>
      </c>
      <c r="E102" s="5">
        <v>0.11940000000000001</v>
      </c>
      <c r="F102" s="5">
        <v>8.8800000000000004E-2</v>
      </c>
      <c r="G102" s="5">
        <v>0.1273</v>
      </c>
      <c r="H102" s="5">
        <v>-0.08</v>
      </c>
      <c r="I102" s="5">
        <v>0.30449999999999999</v>
      </c>
      <c r="J102" s="5">
        <v>-4.9599999999999998E-2</v>
      </c>
      <c r="K102" s="5">
        <v>0.31879999999999997</v>
      </c>
      <c r="L102" s="5">
        <v>-6.6799999999999998E-2</v>
      </c>
      <c r="M102" s="5">
        <v>0.2014</v>
      </c>
      <c r="N102" s="5">
        <f t="shared" si="48"/>
        <v>9.9089999999999998E-2</v>
      </c>
      <c r="O102" s="21">
        <v>1.3799360395522351</v>
      </c>
      <c r="P102" s="2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2:29" ht="13" x14ac:dyDescent="0.15">
      <c r="B103" s="1"/>
      <c r="C103" s="4" t="s">
        <v>164</v>
      </c>
      <c r="D103" s="5">
        <v>4.3200000000000002E-2</v>
      </c>
      <c r="E103" s="5">
        <v>9.8100000000000007E-2</v>
      </c>
      <c r="F103" s="5">
        <v>4.3700000000000003E-2</v>
      </c>
      <c r="G103" s="5">
        <v>0.1249</v>
      </c>
      <c r="H103" s="5">
        <v>-0.12709999999999999</v>
      </c>
      <c r="I103" s="5">
        <v>0.25469999999999998</v>
      </c>
      <c r="J103" s="5">
        <v>-1.0200000000000001E-2</v>
      </c>
      <c r="K103" s="5">
        <v>0.22159999999999999</v>
      </c>
      <c r="L103" s="5">
        <v>-0.12470000000000001</v>
      </c>
      <c r="M103" s="5">
        <v>0.18779999999999999</v>
      </c>
      <c r="N103" s="5">
        <f t="shared" si="48"/>
        <v>7.1199999999999999E-2</v>
      </c>
      <c r="O103" s="21">
        <v>0.85174075297157237</v>
      </c>
      <c r="P103" s="2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2:29" ht="13" x14ac:dyDescent="0.15">
      <c r="B104" s="1"/>
      <c r="C104" s="4" t="s">
        <v>142</v>
      </c>
      <c r="D104" s="5">
        <v>0.28670000000000001</v>
      </c>
      <c r="E104" s="5">
        <v>0.1222</v>
      </c>
      <c r="F104" s="5">
        <v>0.14549999999999999</v>
      </c>
      <c r="G104" s="5">
        <v>6.3700000000000007E-2</v>
      </c>
      <c r="H104" s="5">
        <v>-1.5E-3</v>
      </c>
      <c r="I104" s="5">
        <v>0.33100000000000002</v>
      </c>
      <c r="J104" s="5">
        <v>8.0299999999999996E-2</v>
      </c>
      <c r="K104" s="5">
        <v>0.37890000000000001</v>
      </c>
      <c r="L104" s="5">
        <v>-0.13170000000000001</v>
      </c>
      <c r="M104" s="5">
        <v>0.21410000000000001</v>
      </c>
      <c r="N104" s="5">
        <f t="shared" si="48"/>
        <v>0.14892</v>
      </c>
      <c r="O104" s="21">
        <v>2.6718873635590836</v>
      </c>
      <c r="P104" s="2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2:29" ht="13" x14ac:dyDescent="0.15">
      <c r="B105" s="1"/>
      <c r="C105" s="4" t="s">
        <v>152</v>
      </c>
      <c r="D105" s="5">
        <v>0.29499999999999998</v>
      </c>
      <c r="E105" s="5">
        <v>0.128</v>
      </c>
      <c r="F105" s="5">
        <v>0.14000000000000001</v>
      </c>
      <c r="G105" s="5">
        <v>6.4000000000000001E-2</v>
      </c>
      <c r="H105" s="5">
        <v>-0.01</v>
      </c>
      <c r="I105" s="5">
        <v>0.34279999999999999</v>
      </c>
      <c r="J105" s="5">
        <v>8.0299999999999996E-2</v>
      </c>
      <c r="K105" s="5">
        <v>0.37890000000000001</v>
      </c>
      <c r="L105" s="5">
        <v>-0.13170000000000001</v>
      </c>
      <c r="M105" s="5">
        <v>0.21410000000000001</v>
      </c>
      <c r="N105" s="5">
        <f t="shared" si="48"/>
        <v>0.15014</v>
      </c>
      <c r="O105" s="21">
        <v>2.698905894315784</v>
      </c>
      <c r="P105" s="2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2:29" ht="13" x14ac:dyDescent="0.15">
      <c r="B106" s="1"/>
      <c r="C106" s="4" t="s">
        <v>158</v>
      </c>
      <c r="D106" s="5">
        <v>4.0800000000000003E-2</v>
      </c>
      <c r="E106" s="5">
        <v>-1.4999999999999999E-2</v>
      </c>
      <c r="F106" s="5">
        <v>6.83E-2</v>
      </c>
      <c r="G106" s="5">
        <v>0.27089999999999997</v>
      </c>
      <c r="H106" s="5">
        <v>-9.8199999999999996E-2</v>
      </c>
      <c r="I106" s="5">
        <v>0.33860000000000001</v>
      </c>
      <c r="J106" s="5">
        <v>0.16120000000000001</v>
      </c>
      <c r="K106" s="5">
        <v>0.31819999999999998</v>
      </c>
      <c r="L106" s="5">
        <v>-0.21479999999999999</v>
      </c>
      <c r="M106" s="5">
        <v>0.1482</v>
      </c>
      <c r="N106" s="5">
        <f t="shared" si="48"/>
        <v>0.10181999999999999</v>
      </c>
      <c r="O106" s="21">
        <v>1.3187575535114</v>
      </c>
      <c r="P106" s="2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2:29" ht="13" x14ac:dyDescent="0.15">
      <c r="B107" s="1"/>
      <c r="C107" s="4" t="s">
        <v>161</v>
      </c>
      <c r="D107" s="5">
        <v>7.1999999999999995E-2</v>
      </c>
      <c r="E107" s="5">
        <v>9.6000000000000002E-2</v>
      </c>
      <c r="F107" s="5">
        <v>1.7299999999999999E-2</v>
      </c>
      <c r="G107" s="5">
        <v>0.10580000000000001</v>
      </c>
      <c r="H107" s="5">
        <v>-0.1077</v>
      </c>
      <c r="I107" s="5">
        <v>0.26819999999999999</v>
      </c>
      <c r="J107" s="5">
        <v>-1.9900000000000001E-2</v>
      </c>
      <c r="K107" s="5">
        <v>0.24909999999999999</v>
      </c>
      <c r="L107" s="5">
        <v>-0.10639999999999999</v>
      </c>
      <c r="M107" s="5">
        <v>0.158</v>
      </c>
      <c r="N107" s="5">
        <f t="shared" si="48"/>
        <v>7.324E-2</v>
      </c>
      <c r="O107" s="21">
        <v>0.89473696723022034</v>
      </c>
      <c r="P107" s="2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2:29" ht="13" x14ac:dyDescent="0.15">
      <c r="B108" s="1"/>
      <c r="C108" s="1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2:29" ht="13" x14ac:dyDescent="0.15">
      <c r="B109" s="1"/>
      <c r="C109" s="1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2:29" ht="13" x14ac:dyDescent="0.15">
      <c r="B110" s="1"/>
      <c r="C110" s="1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2:29" ht="13" x14ac:dyDescent="0.15">
      <c r="B111" s="1"/>
      <c r="C111" s="1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2:29" ht="13" x14ac:dyDescent="0.15">
      <c r="B112" s="1"/>
      <c r="C112" s="1"/>
      <c r="D112" s="1"/>
      <c r="E112" s="26"/>
      <c r="F112" s="26"/>
      <c r="G112" s="1"/>
      <c r="H112" s="26"/>
      <c r="I112" s="26"/>
      <c r="J112" s="1"/>
      <c r="K112" s="26"/>
      <c r="L112" s="26"/>
      <c r="M112" s="2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2:19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2:19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2:19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2:19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2:19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2:19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2:19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2:19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2:19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2:19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2:19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2:19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2:19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2:19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2:19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2:19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2:19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2:19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2:19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2:19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2:19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2:19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2:19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2:19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2:19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2:19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2:19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2:19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2:19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2:19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2:19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2:19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2:19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2:19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2:19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2:19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2:19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2:19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2:19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2:19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2:19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2:19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2:19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2:19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2:19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2:19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2:19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2:19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2:19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2:19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2:19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2:19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2:19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2:19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2:19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2:19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2:19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2:19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2:19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2:19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2:19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2:19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2:19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2:19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2:19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2:19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2:19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2:19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2:19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2:19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2:19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2:19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2:19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2:19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2:19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2:19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2:19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2:19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2:19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2:19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2:19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2:19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2:19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2:19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2:19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2:19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2:19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2:19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2:19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2:19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2:19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2:19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2:19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2:19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2:19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2:19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2:19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2:19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2:19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2:19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2:19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2:19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2:19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2:19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2:19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2:19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2:19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2:19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2:19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2:19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2:19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2:19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2:19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2:19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2:19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2:19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2:19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2:19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2:19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2:19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2:19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2:19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2:19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2:19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2:19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2:19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2:19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2:19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2:19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2:19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2:19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2:19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2:19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2:19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2:19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2:19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2:19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2:19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2:19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2:19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2:19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2:19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2:19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19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2:19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19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19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19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19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2:19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2:19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2:19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2:19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2:19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2:19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2:19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2:19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2:19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2:19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2:19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2:19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2:19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2:19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2:19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2:19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2:19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2:19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2:19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2:19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2:19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2:19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2:19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2:19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2:19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2:19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2:19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2:19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2:19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2:19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2:19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2:19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2:19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2:19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2:19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2:19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2:19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2:19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2:19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2:19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2:19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2:19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2:19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2:19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2:19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2:19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2:19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2:19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2:19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2:19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2:19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2:19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2:19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2:19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2:19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2:19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2:19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2:19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2:19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2:19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2:19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2:19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2:19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2:19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2:19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2:19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2:19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2:19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2:19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2:19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2:19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2:19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2:19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2:19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2:19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2:19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2:19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2:19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2:19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2:19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2:19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2:19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2:19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2:19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2:19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2:19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2:19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2:19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2:19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2:19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2:19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2:19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2:19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2:19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2:19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2:19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2:19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2:19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2:19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2:19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2:19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2:19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2:19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2:19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2:19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2:19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2:19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2:19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2:19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2:19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2:19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2:19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2:19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2:19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2:19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2:19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2:19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2:19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2:19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2:19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2:19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2:19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2:19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2:19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2:19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2:19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2:19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2:19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2:19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2:19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2:19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2:19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2:19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2:19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2:19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2:19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2:19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2:19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2:19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2:19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2:19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2:19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2:19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2:19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2:19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2:19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2:19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2:19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2:19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2:19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2:19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2:19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2:19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2:19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2:19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2:19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2:19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2:19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2:19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2:19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2:19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2:19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2:19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2:19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2:19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2:19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2:19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2:19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2:19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2:19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2:19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2:19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2:19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2:19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2:19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2:19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2:19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2:19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2:19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2:19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2:19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2:19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2:19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2:19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2:19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2:19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2:19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2:19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2:19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2:19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2:19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2:19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2:19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2:19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2:19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2:19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2:19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2:19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2:19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2:19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2:19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2:19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2:19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2:19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2:19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2:19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2:19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2:19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2:19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2:19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2:19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2:19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2:19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2:19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2:19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2:19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2:19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2:19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2:19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2:19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2:19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2:19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2:19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2:19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2:19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2:19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2:19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2:19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2:19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2:19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2:19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2:19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2:19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2:19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2:19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2:19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2:19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2:19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2:19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2:19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2:19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2:19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2:19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2:19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2:19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2:19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2:19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2:19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2:19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2:19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2:19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2:19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2:19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2:19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2:19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2:19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2:19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2:19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2:19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2:19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2:19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2:19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2:19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2:19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2:19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2:19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2:19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2:19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2:19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2:19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2:19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2:19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2:19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2:19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2:19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2:19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2:19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2:19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2:19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2:19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2:19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2:19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2:19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2:19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2:19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2:19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2:19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2:19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2:19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2:19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2:19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2:19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2:19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2:19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2:19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2:19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2:19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2:19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2:19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2:19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2:19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2:19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2:19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2:19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2:19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2:19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2:19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2:19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2:19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2:19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2:19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2:19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2:19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2:19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2:19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2:19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2:19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2:19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2:19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2:19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2:19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2:19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2:19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2:19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2:19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2:19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2:19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2:19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2:19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2:19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2:19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2:19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2:19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2:19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2:19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2:19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2:19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2:19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2:19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2:19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2:19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2:19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2:19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2:19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2:19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2:19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2:19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2:19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2:19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2:19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2:19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2:19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2:19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2:19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2:19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2:19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2:19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2:19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2:19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2:19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2:19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2:19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2:19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2:19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2:19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2:19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2:19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2:19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2:19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2:19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2:19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2:19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2:19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2:19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2:19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2:19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2:19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2:19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2:19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2:19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2:19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2:19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2:19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2:19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2:19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2:19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2:19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2:19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2:19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2:19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2:19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2:19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2:19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2:19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2:19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2:19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2:19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2:19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2:19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2:19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2:19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2:19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2:19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2:19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2:19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2:19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2:19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2:19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2:19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2:19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2:19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2:19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2:19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2:19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2:19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2:19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2:19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2:19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2:19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2:19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2:19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2:19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2:19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2:19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2:19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2:19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2:19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2:19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2:19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2:19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2:19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2:19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2:19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2:19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2:19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2:19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2:19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2:19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2:19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2:19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2:19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2:19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2:19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2:19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2:19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2:19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2:19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2:19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2:19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2:19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2:19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2:19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2:19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2:19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2:19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2:19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2:19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2:19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2:19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2:19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2:19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2:19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2:19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2:19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2:19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2:19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2:19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2:19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2:19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2:19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2:19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2:19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2:19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2:19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2:19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2:19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2:19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2:19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2:19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2:19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2:19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2:19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2:19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2:19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2:19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2:19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2:19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2:19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2:19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2:19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2:19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2:19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2:19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2:19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2:19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2:19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2:19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2:19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2:19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2:19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2:19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2:19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2:19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2:19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2:19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2:19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2:19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2:19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2:19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2:19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2:19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2:19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2:19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2:19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2:19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2:19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2:19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2:19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2:19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2:19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2:19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2:19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2:19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2:19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2:19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2:19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2:19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2:19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2:19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2:19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2:19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2:19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2:19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2:19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2:19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2:19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2:19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2:19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2:19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2:19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2:19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2:19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2:19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2:19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2:19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2:19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2:19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2:19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2:19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2:19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2:19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2:19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2:19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2:19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2:19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2:19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2:19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2:19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2:19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2:19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2:19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2:19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2:19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2:19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2:19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2:19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2:19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2:19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2:19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2:19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2:19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2:19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2:19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2:19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2:19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2:19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2:19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2:19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2:19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2:19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2:19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2:19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2:19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2:19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2:19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2:19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2:19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2:19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2:19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2:19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2:19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2:19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2:19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2:19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2:19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2:19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2:19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2:19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2:19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2:19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2:19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2:19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2:19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2:19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2:19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2:19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2:19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2:19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2:19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2:19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2:19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2:19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2:19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2:19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2:19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2:19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2:19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2:19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2:19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2:19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2:19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2:19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2:19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2:19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2:19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2:19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2:19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2:19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2:19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2:19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2:19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2:19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</sheetData>
  <mergeCells count="18">
    <mergeCell ref="B2:B3"/>
    <mergeCell ref="C2:C3"/>
    <mergeCell ref="D2:M2"/>
    <mergeCell ref="N2:N3"/>
    <mergeCell ref="O2:O3"/>
    <mergeCell ref="AF2:AF3"/>
    <mergeCell ref="C65:C66"/>
    <mergeCell ref="D65:M65"/>
    <mergeCell ref="N65:N66"/>
    <mergeCell ref="P65:P66"/>
    <mergeCell ref="O65:O66"/>
    <mergeCell ref="P2:P3"/>
    <mergeCell ref="Q2:Q3"/>
    <mergeCell ref="R2:R3"/>
    <mergeCell ref="S2:S3"/>
    <mergeCell ref="T2:T3"/>
    <mergeCell ref="U2:U3"/>
    <mergeCell ref="V2:AE2"/>
  </mergeCells>
  <conditionalFormatting sqref="D4:M48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conditionalFormatting sqref="D67:M107">
    <cfRule type="cellIs" dxfId="15" priority="6" operator="lessThan">
      <formula>0</formula>
    </cfRule>
  </conditionalFormatting>
  <conditionalFormatting sqref="D67:N107">
    <cfRule type="cellIs" dxfId="14" priority="7" operator="greaterThan">
      <formula>0</formula>
    </cfRule>
  </conditionalFormatting>
  <conditionalFormatting sqref="T4:AF48">
    <cfRule type="cellIs" dxfId="10" priority="4" operator="lessThan">
      <formula>0</formula>
    </cfRule>
    <cfRule type="cellIs" dxfId="9" priority="5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43"/>
  <sheetViews>
    <sheetView workbookViewId="0"/>
  </sheetViews>
  <sheetFormatPr baseColWidth="10" defaultColWidth="12.6640625" defaultRowHeight="15.75" customHeight="1" x14ac:dyDescent="0.15"/>
  <cols>
    <col min="1" max="1" width="44" customWidth="1"/>
    <col min="12" max="12" width="26.33203125" customWidth="1"/>
    <col min="13" max="13" width="23.5" customWidth="1"/>
  </cols>
  <sheetData>
    <row r="1" spans="1:13" ht="15.75" customHeight="1" x14ac:dyDescent="0.15">
      <c r="A1" s="35" t="s">
        <v>3</v>
      </c>
      <c r="B1" s="38" t="s">
        <v>2</v>
      </c>
      <c r="C1" s="39"/>
      <c r="D1" s="39"/>
      <c r="E1" s="39"/>
      <c r="F1" s="39"/>
      <c r="G1" s="39"/>
      <c r="H1" s="39"/>
      <c r="I1" s="39"/>
      <c r="J1" s="39"/>
      <c r="K1" s="40"/>
      <c r="L1" s="41" t="s">
        <v>165</v>
      </c>
      <c r="M1" s="41" t="s">
        <v>10</v>
      </c>
    </row>
    <row r="2" spans="1:13" ht="15.75" customHeight="1" x14ac:dyDescent="0.15">
      <c r="A2" s="36"/>
      <c r="B2" s="2">
        <v>2014</v>
      </c>
      <c r="C2" s="2">
        <v>2015</v>
      </c>
      <c r="D2" s="2">
        <v>2016</v>
      </c>
      <c r="E2" s="2">
        <v>2017</v>
      </c>
      <c r="F2" s="2">
        <v>2018</v>
      </c>
      <c r="G2" s="2">
        <v>2019</v>
      </c>
      <c r="H2" s="2">
        <v>2020</v>
      </c>
      <c r="I2" s="2">
        <v>2021</v>
      </c>
      <c r="J2" s="2">
        <v>2022</v>
      </c>
      <c r="K2" s="2">
        <v>2023</v>
      </c>
      <c r="L2" s="36"/>
      <c r="M2" s="36"/>
    </row>
    <row r="3" spans="1:13" ht="15.75" customHeight="1" x14ac:dyDescent="0.15">
      <c r="A3" s="4" t="s">
        <v>80</v>
      </c>
      <c r="B3" s="5">
        <v>0.12989999999999999</v>
      </c>
      <c r="C3" s="5">
        <v>7.4999999999999997E-3</v>
      </c>
      <c r="D3" s="5">
        <v>0.1123</v>
      </c>
      <c r="E3" s="5">
        <v>0.21099999999999999</v>
      </c>
      <c r="F3" s="5">
        <v>-4.9399999999999999E-2</v>
      </c>
      <c r="G3" s="5">
        <v>0.307</v>
      </c>
      <c r="H3" s="5">
        <v>0.17749999999999999</v>
      </c>
      <c r="I3" s="5">
        <v>0.28160000000000002</v>
      </c>
      <c r="J3" s="5">
        <v>-0.18509999999999999</v>
      </c>
      <c r="K3" s="5">
        <v>0.25669999999999998</v>
      </c>
      <c r="L3" s="5">
        <f t="shared" ref="L3:L43" si="0">SUM(B3:K3)/10</f>
        <v>0.12489999999999998</v>
      </c>
      <c r="M3" s="27">
        <v>1.9442446107976035</v>
      </c>
    </row>
    <row r="4" spans="1:13" ht="15.75" customHeight="1" x14ac:dyDescent="0.15">
      <c r="A4" s="4" t="s">
        <v>15</v>
      </c>
      <c r="B4" s="5">
        <v>0.12690000000000001</v>
      </c>
      <c r="C4" s="5">
        <v>6.8999999999999999E-3</v>
      </c>
      <c r="D4" s="5">
        <v>0.1089</v>
      </c>
      <c r="E4" s="5">
        <v>0.21190000000000001</v>
      </c>
      <c r="F4" s="5">
        <v>-5.04E-2</v>
      </c>
      <c r="G4" s="5">
        <v>0.30880000000000002</v>
      </c>
      <c r="H4" s="5">
        <v>0.20730000000000001</v>
      </c>
      <c r="I4" s="5">
        <v>0.26450000000000001</v>
      </c>
      <c r="J4" s="5">
        <v>-0.19850000000000001</v>
      </c>
      <c r="K4" s="5">
        <v>0.26490000000000002</v>
      </c>
      <c r="L4" s="5">
        <f t="shared" si="0"/>
        <v>0.12512000000000001</v>
      </c>
      <c r="M4" s="27">
        <v>1.933179456085842</v>
      </c>
    </row>
    <row r="5" spans="1:13" ht="15.75" customHeight="1" x14ac:dyDescent="0.15">
      <c r="A5" s="12" t="s">
        <v>20</v>
      </c>
      <c r="B5" s="23">
        <v>-4.65E-2</v>
      </c>
      <c r="C5" s="13">
        <v>-0.14499999999999999</v>
      </c>
      <c r="D5" s="13">
        <v>9.64E-2</v>
      </c>
      <c r="E5" s="13">
        <v>0.15160000000000001</v>
      </c>
      <c r="F5" s="13">
        <v>-6.2300000000000001E-2</v>
      </c>
      <c r="G5" s="13">
        <v>0.12559999999999999</v>
      </c>
      <c r="H5" s="13">
        <v>2.6700000000000002E-2</v>
      </c>
      <c r="I5" s="13">
        <v>-9.74E-2</v>
      </c>
      <c r="J5" s="13">
        <v>-0.1057</v>
      </c>
      <c r="K5" s="13">
        <v>0.126</v>
      </c>
      <c r="L5" s="5">
        <f t="shared" si="0"/>
        <v>6.9399999999999991E-3</v>
      </c>
      <c r="M5" s="27">
        <v>1.3832030748279545E-2</v>
      </c>
    </row>
    <row r="6" spans="1:13" ht="15.75" customHeight="1" x14ac:dyDescent="0.15">
      <c r="A6" s="12" t="s">
        <v>25</v>
      </c>
      <c r="B6" s="24">
        <v>3.9600000000000003E-2</v>
      </c>
      <c r="C6" s="16">
        <v>5.7999999999999996E-3</v>
      </c>
      <c r="D6" s="16">
        <v>2.5999999999999999E-2</v>
      </c>
      <c r="E6" s="16">
        <v>1.1599999999999999E-2</v>
      </c>
      <c r="F6" s="16">
        <v>-4.7000000000000002E-3</v>
      </c>
      <c r="G6" s="16">
        <v>2.7699999999999999E-2</v>
      </c>
      <c r="H6" s="16">
        <v>1.11E-2</v>
      </c>
      <c r="I6" s="16">
        <v>-8.0000000000000004E-4</v>
      </c>
      <c r="J6" s="16">
        <v>-0.08</v>
      </c>
      <c r="K6" s="16">
        <v>6.3899999999999998E-2</v>
      </c>
      <c r="L6" s="5">
        <f t="shared" si="0"/>
        <v>1.0020000000000001E-2</v>
      </c>
      <c r="M6" s="27">
        <v>9.7715043923950473E-2</v>
      </c>
    </row>
    <row r="7" spans="1:13" ht="15.75" customHeight="1" x14ac:dyDescent="0.15">
      <c r="A7" s="12" t="s">
        <v>29</v>
      </c>
      <c r="B7" s="24">
        <v>-4.7000000000000002E-3</v>
      </c>
      <c r="C7" s="16">
        <v>-8.4699999999999998E-2</v>
      </c>
      <c r="D7" s="16">
        <v>7.85E-2</v>
      </c>
      <c r="E7" s="16">
        <v>0.25879999999999997</v>
      </c>
      <c r="F7" s="16">
        <v>-0.10299999999999999</v>
      </c>
      <c r="G7" s="16">
        <v>0.18360000000000001</v>
      </c>
      <c r="H7" s="16">
        <v>6.5500000000000003E-2</v>
      </c>
      <c r="I7" s="16">
        <v>4.6800000000000001E-2</v>
      </c>
      <c r="J7" s="16">
        <v>-5.9400000000000001E-2</v>
      </c>
      <c r="K7" s="16">
        <v>6.4399999999999999E-2</v>
      </c>
      <c r="L7" s="5">
        <f t="shared" si="0"/>
        <v>4.4580000000000002E-2</v>
      </c>
      <c r="M7" s="27">
        <v>0.46628623624952836</v>
      </c>
    </row>
    <row r="8" spans="1:13" ht="15.75" customHeight="1" x14ac:dyDescent="0.15">
      <c r="A8" s="12" t="s">
        <v>33</v>
      </c>
      <c r="B8" s="24">
        <v>0.1305</v>
      </c>
      <c r="C8" s="16">
        <v>1.6299999999999999E-2</v>
      </c>
      <c r="D8" s="16">
        <v>3.5099999999999999E-2</v>
      </c>
      <c r="E8" s="16">
        <v>8.0000000000000004E-4</v>
      </c>
      <c r="F8" s="16">
        <v>7.3000000000000001E-3</v>
      </c>
      <c r="G8" s="16">
        <v>6.7400000000000002E-2</v>
      </c>
      <c r="H8" s="16">
        <v>5.0099999999999999E-2</v>
      </c>
      <c r="I8" s="16">
        <v>-3.44E-2</v>
      </c>
      <c r="J8" s="16">
        <v>-0.18440000000000001</v>
      </c>
      <c r="K8" s="16">
        <v>7.1499999999999994E-2</v>
      </c>
      <c r="L8" s="5">
        <f t="shared" si="0"/>
        <v>1.602E-2</v>
      </c>
      <c r="M8" s="27">
        <v>0.13398011234877094</v>
      </c>
    </row>
    <row r="9" spans="1:13" ht="15.75" customHeight="1" x14ac:dyDescent="0.15">
      <c r="A9" s="12" t="s">
        <v>37</v>
      </c>
      <c r="B9" s="16">
        <v>8.5800000000000001E-2</v>
      </c>
      <c r="C9" s="16">
        <v>0.1061</v>
      </c>
      <c r="D9" s="16">
        <v>1.9800000000000002E-2</v>
      </c>
      <c r="E9" s="16">
        <v>0.20979999999999999</v>
      </c>
      <c r="F9" s="16">
        <v>-0.10730000000000001</v>
      </c>
      <c r="G9" s="16">
        <v>0.20200000000000001</v>
      </c>
      <c r="H9" s="16">
        <v>0.17799999999999999</v>
      </c>
      <c r="I9" s="16">
        <v>6.3100000000000003E-2</v>
      </c>
      <c r="J9" s="16">
        <v>-7.7499999999999999E-2</v>
      </c>
      <c r="K9" s="16">
        <v>0.30399999999999999</v>
      </c>
      <c r="L9" s="5">
        <f t="shared" si="0"/>
        <v>9.8379999999999995E-2</v>
      </c>
      <c r="M9" s="27">
        <v>1.3952243314194854</v>
      </c>
    </row>
    <row r="10" spans="1:13" ht="15.75" customHeight="1" x14ac:dyDescent="0.15">
      <c r="A10" s="12" t="s">
        <v>41</v>
      </c>
      <c r="B10" s="5">
        <v>0.35970000000000002</v>
      </c>
      <c r="C10" s="5">
        <v>0.2225</v>
      </c>
      <c r="D10" s="5">
        <v>0.1048</v>
      </c>
      <c r="E10" s="5">
        <v>0.16819999999999999</v>
      </c>
      <c r="F10" s="5">
        <v>5.0799999999999998E-2</v>
      </c>
      <c r="G10" s="5">
        <v>0.42020000000000002</v>
      </c>
      <c r="H10" s="5">
        <v>0.36580000000000001</v>
      </c>
      <c r="I10" s="5">
        <v>0.37190000000000001</v>
      </c>
      <c r="J10" s="5">
        <v>-0.27950000000000003</v>
      </c>
      <c r="K10" s="5">
        <v>0.49880000000000002</v>
      </c>
      <c r="L10" s="5">
        <f t="shared" si="0"/>
        <v>0.22832000000000002</v>
      </c>
      <c r="M10" s="27">
        <v>5.478129706529093</v>
      </c>
    </row>
    <row r="11" spans="1:13" ht="15.75" customHeight="1" x14ac:dyDescent="0.15">
      <c r="A11" s="12" t="s">
        <v>45</v>
      </c>
      <c r="B11" s="16">
        <v>6.6000000000000003E-2</v>
      </c>
      <c r="C11" s="16">
        <v>9.2999999999999999E-2</v>
      </c>
      <c r="D11" s="16">
        <v>2.1000000000000001E-2</v>
      </c>
      <c r="E11" s="16">
        <v>0.10299999999999999</v>
      </c>
      <c r="F11" s="16">
        <v>-0.106</v>
      </c>
      <c r="G11" s="16">
        <v>0.2611</v>
      </c>
      <c r="H11" s="16">
        <v>-3.3300000000000003E-2</v>
      </c>
      <c r="I11" s="16">
        <v>0.25119999999999998</v>
      </c>
      <c r="J11" s="16">
        <v>-0.11840000000000001</v>
      </c>
      <c r="K11" s="16">
        <v>0.15859999999999999</v>
      </c>
      <c r="L11" s="5">
        <f t="shared" si="0"/>
        <v>6.9619999999999987E-2</v>
      </c>
      <c r="M11" s="27">
        <v>0.82763398682300515</v>
      </c>
    </row>
    <row r="12" spans="1:13" ht="15.75" customHeight="1" x14ac:dyDescent="0.15">
      <c r="A12" s="4" t="s">
        <v>118</v>
      </c>
      <c r="B12" s="5">
        <v>4.0099999999999997E-2</v>
      </c>
      <c r="C12" s="5">
        <v>6.4199999999999993E-2</v>
      </c>
      <c r="D12" s="5">
        <v>3.7199999999999997E-2</v>
      </c>
      <c r="E12" s="5">
        <v>9.1499999999999998E-2</v>
      </c>
      <c r="F12" s="5">
        <v>-0.1203</v>
      </c>
      <c r="G12" s="5">
        <v>0.28199999999999997</v>
      </c>
      <c r="H12" s="5">
        <v>-3.2000000000000001E-2</v>
      </c>
      <c r="I12" s="5">
        <v>0.2334</v>
      </c>
      <c r="J12" s="5">
        <v>-9.4899999999999998E-2</v>
      </c>
      <c r="K12" s="5">
        <v>0.2223</v>
      </c>
      <c r="L12" s="5">
        <f t="shared" si="0"/>
        <v>7.2349999999999984E-2</v>
      </c>
      <c r="M12" s="27">
        <v>0.86664140238360776</v>
      </c>
    </row>
    <row r="13" spans="1:13" ht="15.75" customHeight="1" x14ac:dyDescent="0.15">
      <c r="A13" s="4" t="s">
        <v>77</v>
      </c>
      <c r="B13" s="5">
        <v>7.6899999999999996E-2</v>
      </c>
      <c r="C13" s="5">
        <v>1.1599999999999999E-2</v>
      </c>
      <c r="D13" s="5">
        <v>8.9099999999999999E-2</v>
      </c>
      <c r="E13" s="5">
        <v>7.22E-2</v>
      </c>
      <c r="F13" s="5">
        <v>-0.1391</v>
      </c>
      <c r="G13" s="5">
        <v>0.1963</v>
      </c>
      <c r="H13" s="5">
        <v>-0.16209999999999999</v>
      </c>
      <c r="I13" s="5">
        <v>0.24229999999999999</v>
      </c>
      <c r="J13" s="5">
        <v>-1.47E-2</v>
      </c>
      <c r="K13" s="5">
        <v>6.8699999999999997E-2</v>
      </c>
      <c r="L13" s="5">
        <f t="shared" si="0"/>
        <v>4.4119999999999993E-2</v>
      </c>
      <c r="M13" s="27">
        <v>0.43603007977227115</v>
      </c>
    </row>
    <row r="14" spans="1:13" ht="15.75" customHeight="1" x14ac:dyDescent="0.15">
      <c r="A14" s="25" t="s">
        <v>74</v>
      </c>
      <c r="B14" s="5">
        <v>4.4299999999999999E-2</v>
      </c>
      <c r="C14" s="5">
        <v>-1.72E-2</v>
      </c>
      <c r="D14" s="5">
        <v>4.8500000000000001E-2</v>
      </c>
      <c r="E14" s="5">
        <v>3.3000000000000002E-2</v>
      </c>
      <c r="F14" s="5">
        <v>-1.4800000000000001E-2</v>
      </c>
      <c r="G14" s="5">
        <v>8.7499999999999994E-2</v>
      </c>
      <c r="H14" s="5">
        <v>0.1154</v>
      </c>
      <c r="I14" s="5">
        <v>0.06</v>
      </c>
      <c r="J14" s="5">
        <v>-0.126</v>
      </c>
      <c r="K14" s="5">
        <v>3.8399999999999997E-2</v>
      </c>
      <c r="L14" s="5">
        <f t="shared" si="0"/>
        <v>2.6909999999999996E-2</v>
      </c>
      <c r="M14" s="27">
        <v>0.27798415250664621</v>
      </c>
    </row>
    <row r="15" spans="1:13" ht="15.75" customHeight="1" x14ac:dyDescent="0.15">
      <c r="A15" s="12" t="s">
        <v>48</v>
      </c>
      <c r="B15" s="5">
        <v>7.1999999999999998E-3</v>
      </c>
      <c r="C15" s="5">
        <v>-1.34E-2</v>
      </c>
      <c r="D15" s="5">
        <v>0.19040000000000001</v>
      </c>
      <c r="E15" s="5">
        <v>0.1191</v>
      </c>
      <c r="F15" s="5">
        <v>-8.77E-2</v>
      </c>
      <c r="G15" s="5">
        <v>0.17280000000000001</v>
      </c>
      <c r="H15" s="5">
        <v>-0.1158</v>
      </c>
      <c r="I15" s="5">
        <v>0.184</v>
      </c>
      <c r="J15" s="5">
        <v>4.6699999999999998E-2</v>
      </c>
      <c r="K15" s="5">
        <v>7.9000000000000001E-2</v>
      </c>
      <c r="L15" s="5">
        <f t="shared" si="0"/>
        <v>5.822999999999999E-2</v>
      </c>
      <c r="M15" s="27">
        <v>0.6746581067174755</v>
      </c>
    </row>
    <row r="16" spans="1:13" ht="15.75" customHeight="1" x14ac:dyDescent="0.15">
      <c r="A16" s="19" t="s">
        <v>121</v>
      </c>
      <c r="B16" s="5">
        <v>4.0300000000000002E-2</v>
      </c>
      <c r="C16" s="5">
        <v>-2.5000000000000001E-3</v>
      </c>
      <c r="D16" s="5">
        <v>8.1500000000000003E-2</v>
      </c>
      <c r="E16" s="5">
        <v>4.8300000000000003E-2</v>
      </c>
      <c r="F16" s="5">
        <v>-3.39E-2</v>
      </c>
      <c r="G16" s="5">
        <v>9.5500000000000002E-2</v>
      </c>
      <c r="H16" s="5">
        <v>1.6500000000000001E-2</v>
      </c>
      <c r="I16" s="5">
        <v>3.1800000000000002E-2</v>
      </c>
      <c r="J16" s="5">
        <v>-9.4100000000000003E-2</v>
      </c>
      <c r="K16" s="5">
        <v>0.11799999999999999</v>
      </c>
      <c r="L16" s="5">
        <f t="shared" si="0"/>
        <v>3.0139999999999993E-2</v>
      </c>
      <c r="M16" s="27">
        <v>0.32264424361578303</v>
      </c>
    </row>
    <row r="17" spans="1:13" ht="15.75" customHeight="1" x14ac:dyDescent="0.15">
      <c r="A17" s="12" t="s">
        <v>52</v>
      </c>
      <c r="B17" s="5">
        <v>0.2833</v>
      </c>
      <c r="C17" s="5">
        <v>0.1216</v>
      </c>
      <c r="D17" s="5">
        <v>0.1421</v>
      </c>
      <c r="E17" s="5">
        <v>6.4500000000000002E-2</v>
      </c>
      <c r="F17" s="5">
        <v>-2.5000000000000001E-3</v>
      </c>
      <c r="G17" s="5">
        <v>0.33279999999999998</v>
      </c>
      <c r="H17" s="5">
        <v>0.1075</v>
      </c>
      <c r="I17" s="5">
        <v>0.36059999999999998</v>
      </c>
      <c r="J17" s="5">
        <v>-0.1459</v>
      </c>
      <c r="K17" s="5">
        <v>0.22270000000000001</v>
      </c>
      <c r="L17" s="5">
        <f t="shared" si="0"/>
        <v>0.14867</v>
      </c>
      <c r="M17" s="27">
        <v>2.6609746039890427</v>
      </c>
    </row>
    <row r="18" spans="1:13" ht="15.75" customHeight="1" x14ac:dyDescent="0.15">
      <c r="A18" s="4" t="s">
        <v>124</v>
      </c>
      <c r="B18" s="5">
        <v>3.2300000000000002E-2</v>
      </c>
      <c r="C18" s="5">
        <v>1.78E-2</v>
      </c>
      <c r="D18" s="5">
        <v>1.3100000000000001E-2</v>
      </c>
      <c r="E18" s="5">
        <v>1.2999999999999999E-2</v>
      </c>
      <c r="F18" s="5">
        <v>1.47E-2</v>
      </c>
      <c r="G18" s="5">
        <v>5.8900000000000001E-2</v>
      </c>
      <c r="H18" s="5">
        <v>7.0699999999999999E-2</v>
      </c>
      <c r="I18" s="5">
        <v>-2.4E-2</v>
      </c>
      <c r="J18" s="5">
        <v>-9.3100000000000002E-2</v>
      </c>
      <c r="K18" s="5">
        <v>4.3499999999999997E-2</v>
      </c>
      <c r="L18" s="5">
        <f t="shared" si="0"/>
        <v>1.4690000000000003E-2</v>
      </c>
      <c r="M18" s="27">
        <v>0.14575620766243458</v>
      </c>
    </row>
    <row r="19" spans="1:13" ht="15.75" customHeight="1" x14ac:dyDescent="0.15">
      <c r="A19" s="4" t="s">
        <v>128</v>
      </c>
      <c r="B19" s="5">
        <v>4.9399999999999999E-2</v>
      </c>
      <c r="C19" s="5">
        <v>-8.6999999999999994E-3</v>
      </c>
      <c r="D19" s="5">
        <v>7.51E-2</v>
      </c>
      <c r="E19" s="5">
        <v>0.224</v>
      </c>
      <c r="F19" s="5">
        <v>-8.7099999999999997E-2</v>
      </c>
      <c r="G19" s="5">
        <v>0.2767</v>
      </c>
      <c r="H19" s="5">
        <v>0.159</v>
      </c>
      <c r="I19" s="5">
        <v>0.21820000000000001</v>
      </c>
      <c r="J19" s="5">
        <v>-0.18140000000000001</v>
      </c>
      <c r="K19" s="5">
        <v>0.2379</v>
      </c>
      <c r="L19" s="5">
        <f t="shared" si="0"/>
        <v>9.6310000000000007E-2</v>
      </c>
      <c r="M19" s="27">
        <v>1.2826947792442605</v>
      </c>
    </row>
    <row r="20" spans="1:13" ht="15.75" customHeight="1" x14ac:dyDescent="0.15">
      <c r="A20" s="12" t="s">
        <v>86</v>
      </c>
      <c r="B20" s="5">
        <v>0.17530000000000001</v>
      </c>
      <c r="C20" s="5">
        <v>0.33500000000000002</v>
      </c>
      <c r="D20" s="5">
        <v>-1.04E-2</v>
      </c>
      <c r="E20" s="5">
        <v>0.39589999999999997</v>
      </c>
      <c r="F20" s="5">
        <v>-3.2599999999999997E-2</v>
      </c>
      <c r="G20" s="5">
        <v>0.2283</v>
      </c>
      <c r="H20" s="5">
        <v>6.3799999999999996E-2</v>
      </c>
      <c r="I20" s="5">
        <v>0.218</v>
      </c>
      <c r="J20" s="5">
        <v>-0.25659999999999999</v>
      </c>
      <c r="K20" s="5">
        <v>0.13980000000000001</v>
      </c>
      <c r="L20" s="5">
        <f t="shared" si="0"/>
        <v>0.12564999999999998</v>
      </c>
      <c r="M20" s="27">
        <v>1.8275677152417549</v>
      </c>
    </row>
    <row r="21" spans="1:13" ht="15.75" customHeight="1" x14ac:dyDescent="0.15">
      <c r="A21" s="4" t="s">
        <v>92</v>
      </c>
      <c r="B21" s="5">
        <v>0.41060000000000002</v>
      </c>
      <c r="C21" s="5">
        <v>4.5699999999999998E-2</v>
      </c>
      <c r="D21" s="5">
        <v>1.52E-2</v>
      </c>
      <c r="E21" s="5">
        <v>0.21879999999999999</v>
      </c>
      <c r="F21" s="5">
        <v>-2.63E-2</v>
      </c>
      <c r="G21" s="5">
        <v>9.5500000000000002E-2</v>
      </c>
      <c r="H21" s="5">
        <v>6.0100000000000001E-2</v>
      </c>
      <c r="I21" s="5">
        <v>0.35820000000000002</v>
      </c>
      <c r="J21" s="5">
        <v>-1.9199999999999998E-2</v>
      </c>
      <c r="K21" s="5">
        <v>0.16719999999999999</v>
      </c>
      <c r="L21" s="5">
        <f t="shared" si="0"/>
        <v>0.13258</v>
      </c>
      <c r="M21" s="27">
        <v>2.2089938942760421</v>
      </c>
    </row>
    <row r="22" spans="1:13" ht="15.75" customHeight="1" x14ac:dyDescent="0.15">
      <c r="A22" s="19" t="s">
        <v>95</v>
      </c>
      <c r="B22" s="5">
        <v>4.2999999999999997E-2</v>
      </c>
      <c r="C22" s="5">
        <v>7.9000000000000001E-2</v>
      </c>
      <c r="D22" s="5">
        <v>2.3E-2</v>
      </c>
      <c r="E22" s="5">
        <v>9.8000000000000004E-2</v>
      </c>
      <c r="F22" s="5">
        <v>-0.125</v>
      </c>
      <c r="G22" s="5">
        <v>0.28199999999999997</v>
      </c>
      <c r="H22" s="5">
        <v>-3.2099999999999997E-2</v>
      </c>
      <c r="I22" s="5">
        <v>0.2334</v>
      </c>
      <c r="J22" s="5">
        <v>-8.14E-2</v>
      </c>
      <c r="K22" s="5">
        <v>0.20250000000000001</v>
      </c>
      <c r="L22" s="5">
        <f t="shared" si="0"/>
        <v>7.2239999999999999E-2</v>
      </c>
      <c r="M22" s="27">
        <v>0.86993179115096253</v>
      </c>
    </row>
    <row r="23" spans="1:13" ht="15.75" customHeight="1" x14ac:dyDescent="0.15">
      <c r="A23" s="4" t="s">
        <v>98</v>
      </c>
      <c r="B23" s="5">
        <v>0.217</v>
      </c>
      <c r="C23" s="5">
        <v>0.17199999999999999</v>
      </c>
      <c r="D23" s="5">
        <v>3.2000000000000001E-2</v>
      </c>
      <c r="E23" s="5">
        <v>0.17499999999999999</v>
      </c>
      <c r="F23" s="5">
        <v>-7.3999999999999996E-2</v>
      </c>
      <c r="G23" s="5">
        <v>0.2223</v>
      </c>
      <c r="H23" s="5">
        <v>-0.1087</v>
      </c>
      <c r="I23" s="5">
        <v>6.3899999999999998E-2</v>
      </c>
      <c r="J23" s="5">
        <v>-0.32590000000000002</v>
      </c>
      <c r="K23" s="5">
        <v>0.15409999999999999</v>
      </c>
      <c r="L23" s="5">
        <f t="shared" si="0"/>
        <v>5.2770000000000004E-2</v>
      </c>
      <c r="M23" s="27">
        <v>0.44416573280743665</v>
      </c>
    </row>
    <row r="24" spans="1:13" ht="15.75" customHeight="1" x14ac:dyDescent="0.15">
      <c r="A24" s="19" t="s">
        <v>101</v>
      </c>
      <c r="B24" s="5">
        <v>8.8700000000000001E-2</v>
      </c>
      <c r="C24" s="5">
        <v>-0.2417</v>
      </c>
      <c r="D24" s="5">
        <v>0.25280000000000002</v>
      </c>
      <c r="E24" s="5">
        <v>-9.5600000000000004E-2</v>
      </c>
      <c r="F24" s="5">
        <v>0.21970000000000001</v>
      </c>
      <c r="G24" s="5">
        <v>-5.7500000000000002E-2</v>
      </c>
      <c r="H24" s="5">
        <v>0.1053</v>
      </c>
      <c r="I24" s="5">
        <v>5.5199999999999999E-2</v>
      </c>
      <c r="J24" s="5">
        <v>-6.8999999999999999E-3</v>
      </c>
      <c r="K24" s="5">
        <v>0.20180000000000001</v>
      </c>
      <c r="L24" s="5">
        <f t="shared" si="0"/>
        <v>5.2180000000000004E-2</v>
      </c>
      <c r="M24" s="27">
        <v>0.4968079946333821</v>
      </c>
    </row>
    <row r="25" spans="1:13" ht="15.75" customHeight="1" x14ac:dyDescent="0.15">
      <c r="A25" s="4" t="s">
        <v>104</v>
      </c>
      <c r="B25" s="5">
        <v>0.1138</v>
      </c>
      <c r="C25" s="5">
        <v>-5.2299999999999999E-2</v>
      </c>
      <c r="D25" s="5">
        <v>0.14510000000000001</v>
      </c>
      <c r="E25" s="5">
        <v>0.2059</v>
      </c>
      <c r="F25" s="5">
        <v>-0.1026</v>
      </c>
      <c r="G25" s="5">
        <v>0.20599999999999999</v>
      </c>
      <c r="H25" s="5">
        <v>8.5400000000000004E-2</v>
      </c>
      <c r="I25" s="5">
        <v>4.8599999999999997E-2</v>
      </c>
      <c r="J25" s="5">
        <v>-0.14849999999999999</v>
      </c>
      <c r="K25" s="5">
        <v>6.1100000000000002E-2</v>
      </c>
      <c r="L25" s="5">
        <f t="shared" si="0"/>
        <v>5.6250000000000001E-2</v>
      </c>
      <c r="M25" s="27">
        <v>0.62220902961878322</v>
      </c>
    </row>
    <row r="26" spans="1:13" ht="15.75" customHeight="1" x14ac:dyDescent="0.15">
      <c r="A26" s="4" t="s">
        <v>107</v>
      </c>
      <c r="B26" s="5">
        <v>0.19450000000000001</v>
      </c>
      <c r="C26" s="5">
        <v>4.8999999999999998E-3</v>
      </c>
      <c r="D26" s="5">
        <v>9.3100000000000002E-2</v>
      </c>
      <c r="E26" s="5">
        <v>0.25459999999999999</v>
      </c>
      <c r="F26" s="5">
        <v>-0.1119</v>
      </c>
      <c r="G26" s="5">
        <v>0.21440000000000001</v>
      </c>
      <c r="H26" s="5">
        <v>0.1777</v>
      </c>
      <c r="I26" s="5">
        <v>2.12E-2</v>
      </c>
      <c r="J26" s="5">
        <v>-0.1593</v>
      </c>
      <c r="K26" s="5">
        <v>4.1200000000000001E-2</v>
      </c>
      <c r="L26" s="5">
        <f t="shared" si="0"/>
        <v>7.3039999999999994E-2</v>
      </c>
      <c r="M26" s="27">
        <v>0.86903956316912767</v>
      </c>
    </row>
    <row r="27" spans="1:13" ht="15.75" customHeight="1" x14ac:dyDescent="0.15">
      <c r="A27" s="4" t="s">
        <v>110</v>
      </c>
      <c r="B27" s="5">
        <v>0.15090000000000001</v>
      </c>
      <c r="C27" s="5">
        <v>4.8300000000000003E-2</v>
      </c>
      <c r="D27" s="5">
        <v>7.6E-3</v>
      </c>
      <c r="E27" s="5">
        <v>7.4999999999999997E-3</v>
      </c>
      <c r="F27" s="5">
        <v>-1.2999999999999999E-2</v>
      </c>
      <c r="G27" s="5">
        <v>0.10589999999999999</v>
      </c>
      <c r="H27" s="5">
        <v>7.9299999999999995E-2</v>
      </c>
      <c r="I27" s="5">
        <v>-0.03</v>
      </c>
      <c r="J27" s="5">
        <v>-0.1721</v>
      </c>
      <c r="K27" s="5">
        <v>9.3399999999999997E-2</v>
      </c>
      <c r="L27" s="5">
        <f t="shared" si="0"/>
        <v>2.7780000000000006E-2</v>
      </c>
      <c r="M27" s="27">
        <v>0.26695229837469325</v>
      </c>
    </row>
    <row r="28" spans="1:13" ht="15.75" customHeight="1" x14ac:dyDescent="0.15">
      <c r="A28" s="4" t="s">
        <v>113</v>
      </c>
      <c r="B28" s="5">
        <v>0.17480000000000001</v>
      </c>
      <c r="C28" s="5">
        <v>5.0700000000000002E-2</v>
      </c>
      <c r="D28" s="5">
        <v>0.1416</v>
      </c>
      <c r="E28" s="5">
        <v>0.33660000000000001</v>
      </c>
      <c r="F28" s="5">
        <v>-1.8800000000000001E-2</v>
      </c>
      <c r="G28" s="5">
        <v>0.49619999999999997</v>
      </c>
      <c r="H28" s="5">
        <v>0.42370000000000002</v>
      </c>
      <c r="I28" s="5">
        <v>0.33950000000000002</v>
      </c>
      <c r="J28" s="5">
        <v>-0.28410000000000002</v>
      </c>
      <c r="K28" s="5">
        <v>0.59009999999999996</v>
      </c>
      <c r="L28" s="5">
        <f t="shared" si="0"/>
        <v>0.22502999999999998</v>
      </c>
      <c r="M28" s="27">
        <v>5.0026535727555625</v>
      </c>
    </row>
    <row r="29" spans="1:13" ht="15.75" customHeight="1" x14ac:dyDescent="0.15">
      <c r="A29" s="12" t="s">
        <v>55</v>
      </c>
      <c r="B29" s="5">
        <v>0.1065</v>
      </c>
      <c r="C29" s="5">
        <v>-9.0399999999999994E-2</v>
      </c>
      <c r="D29" s="5">
        <v>0.2026</v>
      </c>
      <c r="E29" s="5">
        <v>8.4500000000000006E-2</v>
      </c>
      <c r="F29" s="5">
        <v>-9.74E-2</v>
      </c>
      <c r="G29" s="5">
        <v>0.21049999999999999</v>
      </c>
      <c r="H29" s="5">
        <v>3.4700000000000002E-2</v>
      </c>
      <c r="I29" s="5">
        <v>0.24909999999999999</v>
      </c>
      <c r="J29" s="5">
        <v>-6.54E-2</v>
      </c>
      <c r="K29" s="5">
        <v>0.1235</v>
      </c>
      <c r="L29" s="5">
        <f t="shared" si="0"/>
        <v>7.5819999999999999E-2</v>
      </c>
      <c r="M29" s="27">
        <v>0.94636039843612907</v>
      </c>
    </row>
    <row r="30" spans="1:13" ht="15.75" customHeight="1" x14ac:dyDescent="0.15">
      <c r="A30" s="12" t="s">
        <v>58</v>
      </c>
      <c r="B30" s="5">
        <v>6.6100000000000006E-2</v>
      </c>
      <c r="C30" s="5">
        <v>5.4999999999999997E-3</v>
      </c>
      <c r="D30" s="5">
        <v>2.5899999999999999E-2</v>
      </c>
      <c r="E30" s="5">
        <v>-1.03E-2</v>
      </c>
      <c r="F30" s="5">
        <v>1.18E-2</v>
      </c>
      <c r="G30" s="5">
        <v>9.7000000000000003E-3</v>
      </c>
      <c r="H30" s="5">
        <v>8.6E-3</v>
      </c>
      <c r="I30" s="5">
        <v>-1.66E-2</v>
      </c>
      <c r="J30" s="5">
        <v>0.1232</v>
      </c>
      <c r="K30" s="5">
        <v>4.9399999999999999E-2</v>
      </c>
      <c r="L30" s="5">
        <f t="shared" si="0"/>
        <v>2.733E-2</v>
      </c>
      <c r="M30" s="27">
        <v>0.29993899618749364</v>
      </c>
    </row>
    <row r="31" spans="1:13" ht="15.75" customHeight="1" x14ac:dyDescent="0.15">
      <c r="A31" s="12" t="s">
        <v>62</v>
      </c>
      <c r="B31" s="5">
        <v>-4.0000000000000002E-4</v>
      </c>
      <c r="C31" s="5">
        <v>-4.0000000000000001E-3</v>
      </c>
      <c r="D31" s="5">
        <v>-2.8299999999999999E-2</v>
      </c>
      <c r="E31" s="5">
        <v>0.1173</v>
      </c>
      <c r="F31" s="5">
        <v>-0.25359999999999999</v>
      </c>
      <c r="G31" s="5">
        <v>0.13519999999999999</v>
      </c>
      <c r="H31" s="5">
        <v>-0.2442</v>
      </c>
      <c r="I31" s="5">
        <v>0.38540000000000002</v>
      </c>
      <c r="J31" s="5">
        <v>1.0699999999999999E-2</v>
      </c>
      <c r="K31" s="5">
        <v>0.26490000000000002</v>
      </c>
      <c r="L31" s="5">
        <f t="shared" si="0"/>
        <v>3.8300000000000001E-2</v>
      </c>
      <c r="M31" s="27">
        <v>0.22600468483161484</v>
      </c>
    </row>
    <row r="32" spans="1:13" ht="15.75" customHeight="1" x14ac:dyDescent="0.15">
      <c r="A32" s="12" t="s">
        <v>66</v>
      </c>
      <c r="B32" s="5">
        <v>4.8899999999999999E-2</v>
      </c>
      <c r="C32" s="5">
        <v>-4.41E-2</v>
      </c>
      <c r="D32" s="5">
        <v>0.21310000000000001</v>
      </c>
      <c r="E32" s="5">
        <v>0.14649999999999999</v>
      </c>
      <c r="F32" s="5">
        <v>-0.1101</v>
      </c>
      <c r="G32" s="5">
        <v>0.25519999999999998</v>
      </c>
      <c r="H32" s="5">
        <v>0.1996</v>
      </c>
      <c r="I32" s="5">
        <v>0.1482</v>
      </c>
      <c r="J32" s="5">
        <v>-0.2044</v>
      </c>
      <c r="K32" s="5">
        <v>0.16930000000000001</v>
      </c>
      <c r="L32" s="5">
        <f t="shared" si="0"/>
        <v>8.2219999999999988E-2</v>
      </c>
      <c r="M32" s="27">
        <v>0.99593351118892914</v>
      </c>
    </row>
    <row r="33" spans="1:13" ht="15.75" customHeight="1" x14ac:dyDescent="0.15">
      <c r="A33" s="12" t="s">
        <v>70</v>
      </c>
      <c r="B33" s="5">
        <v>2.6499999999999999E-2</v>
      </c>
      <c r="C33" s="5">
        <v>9.5600000000000004E-2</v>
      </c>
      <c r="D33" s="5">
        <v>6.8699999999999997E-2</v>
      </c>
      <c r="E33" s="5">
        <v>0.12509999999999999</v>
      </c>
      <c r="F33" s="5">
        <v>-0.18809999999999999</v>
      </c>
      <c r="G33" s="5">
        <v>0.246</v>
      </c>
      <c r="H33" s="5">
        <v>2.8299999999999999E-2</v>
      </c>
      <c r="I33" s="5">
        <v>0.15179999999999999</v>
      </c>
      <c r="J33" s="5">
        <v>-0.13100000000000001</v>
      </c>
      <c r="K33" s="5">
        <v>0.19339999999999999</v>
      </c>
      <c r="L33" s="5">
        <f t="shared" si="0"/>
        <v>6.1629999999999997E-2</v>
      </c>
      <c r="M33" s="27">
        <v>0.68027828580747918</v>
      </c>
    </row>
    <row r="34" spans="1:13" ht="15.75" customHeight="1" x14ac:dyDescent="0.15">
      <c r="A34" s="12" t="s">
        <v>131</v>
      </c>
      <c r="B34" s="5">
        <v>5.9499999999999997E-2</v>
      </c>
      <c r="C34" s="5">
        <v>-7.1999999999999998E-3</v>
      </c>
      <c r="D34" s="5">
        <v>6.6400000000000001E-2</v>
      </c>
      <c r="E34" s="5">
        <v>0.224</v>
      </c>
      <c r="F34" s="5">
        <v>-9.35E-2</v>
      </c>
      <c r="G34" s="5">
        <v>0.2828</v>
      </c>
      <c r="H34" s="5">
        <v>0.15989999999999999</v>
      </c>
      <c r="I34" s="5">
        <v>0.222</v>
      </c>
      <c r="J34" s="5">
        <v>-0.1827</v>
      </c>
      <c r="K34" s="5">
        <v>0.2379</v>
      </c>
      <c r="L34" s="5">
        <f t="shared" si="0"/>
        <v>9.6909999999999996E-2</v>
      </c>
      <c r="M34" s="27">
        <v>1.2895485628528651</v>
      </c>
    </row>
    <row r="35" spans="1:13" ht="15.75" customHeight="1" x14ac:dyDescent="0.15">
      <c r="A35" s="12" t="s">
        <v>135</v>
      </c>
      <c r="B35" s="5">
        <v>8.8200000000000001E-2</v>
      </c>
      <c r="C35" s="5">
        <v>1.6899999999999998E-2</v>
      </c>
      <c r="D35" s="5">
        <v>9.9000000000000008E-3</v>
      </c>
      <c r="E35" s="5">
        <v>2.5700000000000001E-2</v>
      </c>
      <c r="F35" s="5">
        <v>8.9999999999999993E-3</v>
      </c>
      <c r="G35" s="5">
        <v>8.5000000000000006E-2</v>
      </c>
      <c r="H35" s="5">
        <v>0.1</v>
      </c>
      <c r="I35" s="5">
        <v>-3.1899999999999998E-2</v>
      </c>
      <c r="J35" s="5">
        <v>-0.14799999999999999</v>
      </c>
      <c r="K35" s="5">
        <v>3.39E-2</v>
      </c>
      <c r="L35" s="5">
        <f t="shared" si="0"/>
        <v>1.8870000000000005E-2</v>
      </c>
      <c r="M35" s="27">
        <v>0.1771658007871082</v>
      </c>
    </row>
    <row r="36" spans="1:13" ht="15.75" customHeight="1" x14ac:dyDescent="0.15">
      <c r="A36" s="12" t="s">
        <v>155</v>
      </c>
      <c r="B36" s="5">
        <v>8.6400000000000005E-2</v>
      </c>
      <c r="C36" s="5">
        <v>8.6900000000000005E-2</v>
      </c>
      <c r="D36" s="5">
        <v>1.5E-3</v>
      </c>
      <c r="E36" s="5">
        <v>0.1106</v>
      </c>
      <c r="F36" s="5">
        <v>-7.2900000000000006E-2</v>
      </c>
      <c r="G36" s="5">
        <v>0.29409999999999997</v>
      </c>
      <c r="H36" s="5">
        <v>3.7999999999999999E-2</v>
      </c>
      <c r="I36" s="5">
        <v>0.26669999999999999</v>
      </c>
      <c r="J36" s="5">
        <v>-0.15379999999999999</v>
      </c>
      <c r="K36" s="5">
        <v>0.1699</v>
      </c>
      <c r="L36" s="5">
        <f t="shared" si="0"/>
        <v>8.2739999999999994E-2</v>
      </c>
      <c r="M36" s="27">
        <v>1.0510453960459816</v>
      </c>
    </row>
    <row r="37" spans="1:13" ht="15.75" customHeight="1" x14ac:dyDescent="0.15">
      <c r="A37" s="12" t="s">
        <v>146</v>
      </c>
      <c r="B37" s="5">
        <v>8.6599999999999996E-2</v>
      </c>
      <c r="C37" s="5">
        <v>-7.4000000000000003E-3</v>
      </c>
      <c r="D37" s="5">
        <v>6.3799999999999996E-2</v>
      </c>
      <c r="E37" s="5">
        <v>7.2999999999999995E-2</v>
      </c>
      <c r="F37" s="5">
        <v>-3.6900000000000002E-2</v>
      </c>
      <c r="G37" s="5">
        <v>0.17269999999999999</v>
      </c>
      <c r="H37" s="5">
        <v>0.113</v>
      </c>
      <c r="I37" s="5">
        <v>-1.49E-2</v>
      </c>
      <c r="J37" s="5">
        <v>-0.17910000000000001</v>
      </c>
      <c r="K37" s="5">
        <v>9.4600000000000004E-2</v>
      </c>
      <c r="L37" s="5">
        <f t="shared" si="0"/>
        <v>3.6539999999999996E-2</v>
      </c>
      <c r="M37" s="27">
        <v>0.36988203545215059</v>
      </c>
    </row>
    <row r="38" spans="1:13" ht="15.75" customHeight="1" x14ac:dyDescent="0.15">
      <c r="A38" s="12" t="s">
        <v>138</v>
      </c>
      <c r="B38" s="5">
        <v>2.7099999999999999E-2</v>
      </c>
      <c r="C38" s="5">
        <v>0.11940000000000001</v>
      </c>
      <c r="D38" s="5">
        <v>8.8800000000000004E-2</v>
      </c>
      <c r="E38" s="5">
        <v>0.1273</v>
      </c>
      <c r="F38" s="5">
        <v>-0.08</v>
      </c>
      <c r="G38" s="5">
        <v>0.30449999999999999</v>
      </c>
      <c r="H38" s="5">
        <v>-4.9599999999999998E-2</v>
      </c>
      <c r="I38" s="5">
        <v>0.31879999999999997</v>
      </c>
      <c r="J38" s="5">
        <v>-6.6799999999999998E-2</v>
      </c>
      <c r="K38" s="5">
        <v>0.2014</v>
      </c>
      <c r="L38" s="5">
        <f t="shared" si="0"/>
        <v>9.9089999999999998E-2</v>
      </c>
      <c r="M38" s="27">
        <v>1.3799360395522351</v>
      </c>
    </row>
    <row r="39" spans="1:13" ht="15.75" customHeight="1" x14ac:dyDescent="0.15">
      <c r="A39" s="4" t="s">
        <v>164</v>
      </c>
      <c r="B39" s="5">
        <v>4.3200000000000002E-2</v>
      </c>
      <c r="C39" s="5">
        <v>9.8100000000000007E-2</v>
      </c>
      <c r="D39" s="5">
        <v>4.3700000000000003E-2</v>
      </c>
      <c r="E39" s="5">
        <v>0.1249</v>
      </c>
      <c r="F39" s="5">
        <v>-0.12709999999999999</v>
      </c>
      <c r="G39" s="5">
        <v>0.25469999999999998</v>
      </c>
      <c r="H39" s="5">
        <v>-1.0200000000000001E-2</v>
      </c>
      <c r="I39" s="5">
        <v>0.22159999999999999</v>
      </c>
      <c r="J39" s="5">
        <v>-0.12470000000000001</v>
      </c>
      <c r="K39" s="5">
        <v>0.18779999999999999</v>
      </c>
      <c r="L39" s="5">
        <f t="shared" si="0"/>
        <v>7.1199999999999999E-2</v>
      </c>
      <c r="M39" s="27">
        <v>0.85174075297157237</v>
      </c>
    </row>
    <row r="40" spans="1:13" ht="15.75" customHeight="1" x14ac:dyDescent="0.15">
      <c r="A40" s="4" t="s">
        <v>142</v>
      </c>
      <c r="B40" s="5">
        <v>0.28670000000000001</v>
      </c>
      <c r="C40" s="5">
        <v>0.1222</v>
      </c>
      <c r="D40" s="5">
        <v>0.14549999999999999</v>
      </c>
      <c r="E40" s="5">
        <v>6.3700000000000007E-2</v>
      </c>
      <c r="F40" s="5">
        <v>-1.5E-3</v>
      </c>
      <c r="G40" s="5">
        <v>0.33100000000000002</v>
      </c>
      <c r="H40" s="5">
        <v>8.0299999999999996E-2</v>
      </c>
      <c r="I40" s="5">
        <v>0.37890000000000001</v>
      </c>
      <c r="J40" s="5">
        <v>-0.13170000000000001</v>
      </c>
      <c r="K40" s="5">
        <v>0.21410000000000001</v>
      </c>
      <c r="L40" s="5">
        <f t="shared" si="0"/>
        <v>0.14892</v>
      </c>
      <c r="M40" s="27">
        <v>2.6718873635590836</v>
      </c>
    </row>
    <row r="41" spans="1:13" ht="15.75" customHeight="1" x14ac:dyDescent="0.15">
      <c r="A41" s="4" t="s">
        <v>152</v>
      </c>
      <c r="B41" s="5">
        <v>0.29499999999999998</v>
      </c>
      <c r="C41" s="5">
        <v>0.128</v>
      </c>
      <c r="D41" s="5">
        <v>0.14000000000000001</v>
      </c>
      <c r="E41" s="5">
        <v>6.4000000000000001E-2</v>
      </c>
      <c r="F41" s="5">
        <v>-0.01</v>
      </c>
      <c r="G41" s="5">
        <v>0.34279999999999999</v>
      </c>
      <c r="H41" s="5">
        <v>8.0299999999999996E-2</v>
      </c>
      <c r="I41" s="5">
        <v>0.37890000000000001</v>
      </c>
      <c r="J41" s="5">
        <v>-0.13170000000000001</v>
      </c>
      <c r="K41" s="5">
        <v>0.21410000000000001</v>
      </c>
      <c r="L41" s="5">
        <f t="shared" si="0"/>
        <v>0.15014</v>
      </c>
      <c r="M41" s="27">
        <v>2.698905894315784</v>
      </c>
    </row>
    <row r="42" spans="1:13" ht="15.75" customHeight="1" x14ac:dyDescent="0.15">
      <c r="A42" s="4" t="s">
        <v>158</v>
      </c>
      <c r="B42" s="5">
        <v>4.0800000000000003E-2</v>
      </c>
      <c r="C42" s="5">
        <v>-1.4999999999999999E-2</v>
      </c>
      <c r="D42" s="5">
        <v>6.83E-2</v>
      </c>
      <c r="E42" s="5">
        <v>0.27089999999999997</v>
      </c>
      <c r="F42" s="5">
        <v>-9.8199999999999996E-2</v>
      </c>
      <c r="G42" s="5">
        <v>0.33860000000000001</v>
      </c>
      <c r="H42" s="5">
        <v>0.16120000000000001</v>
      </c>
      <c r="I42" s="5">
        <v>0.31819999999999998</v>
      </c>
      <c r="J42" s="5">
        <v>-0.21479999999999999</v>
      </c>
      <c r="K42" s="5">
        <v>0.1482</v>
      </c>
      <c r="L42" s="5">
        <f t="shared" si="0"/>
        <v>0.10181999999999999</v>
      </c>
      <c r="M42" s="27">
        <v>1.3187575535114</v>
      </c>
    </row>
    <row r="43" spans="1:13" ht="15.75" customHeight="1" x14ac:dyDescent="0.15">
      <c r="A43" s="4" t="s">
        <v>161</v>
      </c>
      <c r="B43" s="5">
        <v>7.1999999999999995E-2</v>
      </c>
      <c r="C43" s="5">
        <v>9.6000000000000002E-2</v>
      </c>
      <c r="D43" s="5">
        <v>1.7299999999999999E-2</v>
      </c>
      <c r="E43" s="5">
        <v>0.10580000000000001</v>
      </c>
      <c r="F43" s="5">
        <v>-0.1077</v>
      </c>
      <c r="G43" s="5">
        <v>0.26819999999999999</v>
      </c>
      <c r="H43" s="5">
        <v>-1.9900000000000001E-2</v>
      </c>
      <c r="I43" s="5">
        <v>0.24909999999999999</v>
      </c>
      <c r="J43" s="5">
        <v>-0.10639999999999999</v>
      </c>
      <c r="K43" s="5">
        <v>0.158</v>
      </c>
      <c r="L43" s="5">
        <f t="shared" si="0"/>
        <v>7.324E-2</v>
      </c>
      <c r="M43" s="27">
        <v>0.89473696723022034</v>
      </c>
    </row>
  </sheetData>
  <mergeCells count="4">
    <mergeCell ref="A1:A2"/>
    <mergeCell ref="B1:K1"/>
    <mergeCell ref="L1:L2"/>
    <mergeCell ref="M1:M2"/>
  </mergeCells>
  <conditionalFormatting sqref="B3:K43">
    <cfRule type="cellIs" dxfId="8" priority="1" operator="lessThan">
      <formula>0</formula>
    </cfRule>
  </conditionalFormatting>
  <conditionalFormatting sqref="B3:L43">
    <cfRule type="cellIs" dxfId="7" priority="2" operator="greater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47"/>
  <sheetViews>
    <sheetView workbookViewId="0"/>
  </sheetViews>
  <sheetFormatPr baseColWidth="10" defaultColWidth="12.6640625" defaultRowHeight="15.75" customHeight="1" x14ac:dyDescent="0.15"/>
  <cols>
    <col min="1" max="1" width="13.5" customWidth="1"/>
    <col min="2" max="2" width="53.83203125" customWidth="1"/>
    <col min="13" max="13" width="46" customWidth="1"/>
    <col min="16" max="16" width="14.6640625" customWidth="1"/>
    <col min="17" max="17" width="15.83203125" customWidth="1"/>
    <col min="18" max="18" width="22.33203125" customWidth="1"/>
    <col min="30" max="30" width="18.33203125" customWidth="1"/>
  </cols>
  <sheetData>
    <row r="1" spans="1:30" ht="15.75" customHeight="1" x14ac:dyDescent="0.15">
      <c r="A1" s="35" t="s">
        <v>0</v>
      </c>
      <c r="B1" s="35" t="s">
        <v>1</v>
      </c>
      <c r="C1" s="38" t="s">
        <v>2</v>
      </c>
      <c r="D1" s="39"/>
      <c r="E1" s="39"/>
      <c r="F1" s="39"/>
      <c r="G1" s="39"/>
      <c r="H1" s="39"/>
      <c r="I1" s="39"/>
      <c r="J1" s="39"/>
      <c r="K1" s="39"/>
      <c r="L1" s="40"/>
      <c r="M1" s="46" t="s">
        <v>3</v>
      </c>
      <c r="N1" s="35" t="s">
        <v>5</v>
      </c>
      <c r="O1" s="37" t="s">
        <v>6</v>
      </c>
      <c r="P1" s="35" t="s">
        <v>7</v>
      </c>
      <c r="Q1" s="37" t="s">
        <v>8</v>
      </c>
      <c r="R1" s="37" t="s">
        <v>9</v>
      </c>
      <c r="S1" s="37" t="s">
        <v>10</v>
      </c>
      <c r="T1" s="38" t="s">
        <v>11</v>
      </c>
      <c r="U1" s="39"/>
      <c r="V1" s="39"/>
      <c r="W1" s="39"/>
      <c r="X1" s="39"/>
      <c r="Y1" s="39"/>
      <c r="Z1" s="39"/>
      <c r="AA1" s="39"/>
      <c r="AB1" s="39"/>
      <c r="AC1" s="40"/>
      <c r="AD1" s="37" t="s">
        <v>12</v>
      </c>
    </row>
    <row r="2" spans="1:30" ht="15.75" customHeight="1" x14ac:dyDescent="0.15">
      <c r="A2" s="36"/>
      <c r="B2" s="36"/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  <c r="M2" s="45"/>
      <c r="N2" s="36"/>
      <c r="O2" s="36"/>
      <c r="P2" s="36"/>
      <c r="Q2" s="36"/>
      <c r="R2" s="36"/>
      <c r="S2" s="36"/>
      <c r="T2" s="2">
        <v>2014</v>
      </c>
      <c r="U2" s="2">
        <v>2015</v>
      </c>
      <c r="V2" s="2">
        <v>2016</v>
      </c>
      <c r="W2" s="2">
        <v>2017</v>
      </c>
      <c r="X2" s="2">
        <v>2018</v>
      </c>
      <c r="Y2" s="2">
        <v>2019</v>
      </c>
      <c r="Z2" s="2">
        <v>2020</v>
      </c>
      <c r="AA2" s="2">
        <v>2021</v>
      </c>
      <c r="AB2" s="2">
        <v>2022</v>
      </c>
      <c r="AC2" s="2">
        <v>2023</v>
      </c>
      <c r="AD2" s="36"/>
    </row>
    <row r="3" spans="1:30" ht="15.75" customHeight="1" x14ac:dyDescent="0.15">
      <c r="A3" s="4" t="s">
        <v>13</v>
      </c>
      <c r="B3" s="4" t="s">
        <v>14</v>
      </c>
      <c r="C3" s="5">
        <v>0.1268</v>
      </c>
      <c r="D3" s="5">
        <v>7.0000000000000007E-2</v>
      </c>
      <c r="E3" s="5">
        <v>0.1091</v>
      </c>
      <c r="F3" s="5">
        <v>0.21179999999999999</v>
      </c>
      <c r="G3" s="5">
        <v>-4.6800000000000001E-2</v>
      </c>
      <c r="H3" s="5">
        <v>0.31469999999999998</v>
      </c>
      <c r="I3" s="5">
        <v>0.21260000000000001</v>
      </c>
      <c r="J3" s="5">
        <v>0.26860000000000001</v>
      </c>
      <c r="K3" s="5">
        <v>-0.1953</v>
      </c>
      <c r="L3" s="5">
        <v>0.26950000000000002</v>
      </c>
      <c r="M3" s="4" t="s">
        <v>15</v>
      </c>
      <c r="N3" s="5">
        <v>5.0000000000000001E-4</v>
      </c>
      <c r="O3" s="4">
        <v>5</v>
      </c>
      <c r="P3" s="4" t="s">
        <v>17</v>
      </c>
      <c r="Q3" s="4">
        <v>4.2949999999999999</v>
      </c>
      <c r="R3" s="6">
        <v>0.13410000000000002</v>
      </c>
      <c r="S3" s="6">
        <v>2.1911847180522308</v>
      </c>
      <c r="T3" s="6">
        <v>-1.0000000000001674E-4</v>
      </c>
      <c r="U3" s="6">
        <v>6.3100000000000003E-2</v>
      </c>
      <c r="V3" s="6">
        <v>2.0000000000000573E-4</v>
      </c>
      <c r="W3" s="6">
        <v>-1.0000000000001674E-4</v>
      </c>
      <c r="X3" s="6">
        <v>3.599999999999999E-3</v>
      </c>
      <c r="Y3" s="6">
        <v>5.8999999999999608E-3</v>
      </c>
      <c r="Z3" s="6">
        <v>5.2999999999999992E-3</v>
      </c>
      <c r="AA3" s="6">
        <v>4.0999999999999925E-3</v>
      </c>
      <c r="AB3" s="6">
        <v>3.2000000000000084E-3</v>
      </c>
      <c r="AC3" s="6">
        <v>4.599999999999993E-3</v>
      </c>
      <c r="AD3" s="7">
        <v>8.9799999999999932E-3</v>
      </c>
    </row>
    <row r="4" spans="1:30" ht="15.75" customHeight="1" x14ac:dyDescent="0.15">
      <c r="A4" s="11" t="s">
        <v>18</v>
      </c>
      <c r="B4" s="12" t="s">
        <v>19</v>
      </c>
      <c r="C4" s="13">
        <v>-5.04E-2</v>
      </c>
      <c r="D4" s="13">
        <v>-0.15010000000000001</v>
      </c>
      <c r="E4" s="13">
        <v>8.7300000000000003E-2</v>
      </c>
      <c r="F4" s="13">
        <v>0.14069999999999999</v>
      </c>
      <c r="G4" s="13">
        <v>-7.1499999999999994E-2</v>
      </c>
      <c r="H4" s="13">
        <v>0.11559999999999999</v>
      </c>
      <c r="I4" s="13">
        <v>1.7100000000000001E-2</v>
      </c>
      <c r="J4" s="13">
        <v>-0.1036</v>
      </c>
      <c r="K4" s="13">
        <v>-0.1115</v>
      </c>
      <c r="L4" s="13">
        <v>0.1208</v>
      </c>
      <c r="M4" s="12" t="s">
        <v>20</v>
      </c>
      <c r="N4" s="13">
        <v>5.0000000000000001E-3</v>
      </c>
      <c r="O4" s="11">
        <v>3</v>
      </c>
      <c r="P4" s="11" t="s">
        <v>22</v>
      </c>
      <c r="Q4" s="14">
        <v>3.4140000000000001</v>
      </c>
      <c r="R4" s="6">
        <v>-5.6000000000000082E-4</v>
      </c>
      <c r="S4" s="6">
        <v>-5.8607280991743949E-2</v>
      </c>
      <c r="T4" s="6">
        <v>-3.9000000000000007E-3</v>
      </c>
      <c r="U4" s="6">
        <v>-5.1000000000000212E-3</v>
      </c>
      <c r="V4" s="6">
        <v>-9.099999999999997E-3</v>
      </c>
      <c r="W4" s="6">
        <v>-1.0900000000000021E-2</v>
      </c>
      <c r="X4" s="6">
        <v>-9.1999999999999929E-3</v>
      </c>
      <c r="Y4" s="6">
        <v>-9.999999999999995E-3</v>
      </c>
      <c r="Z4" s="6">
        <v>-9.6000000000000009E-3</v>
      </c>
      <c r="AA4" s="6">
        <v>-6.1999999999999972E-3</v>
      </c>
      <c r="AB4" s="6">
        <v>-5.7999999999999996E-3</v>
      </c>
      <c r="AC4" s="6">
        <v>-5.1999999999999963E-3</v>
      </c>
      <c r="AD4" s="7">
        <v>-7.5000000000000023E-3</v>
      </c>
    </row>
    <row r="5" spans="1:30" ht="15.75" customHeight="1" x14ac:dyDescent="0.15">
      <c r="A5" s="12" t="s">
        <v>23</v>
      </c>
      <c r="B5" s="12" t="s">
        <v>24</v>
      </c>
      <c r="C5" s="16">
        <v>3.7400000000000003E-2</v>
      </c>
      <c r="D5" s="16">
        <v>3.3999999999999998E-3</v>
      </c>
      <c r="E5" s="16">
        <v>2.3400000000000001E-2</v>
      </c>
      <c r="F5" s="16">
        <v>9.5999999999999992E-3</v>
      </c>
      <c r="G5" s="16">
        <v>-6.6E-3</v>
      </c>
      <c r="H5" s="16">
        <v>2.6100000000000002E-2</v>
      </c>
      <c r="I5" s="16">
        <v>9.7000000000000003E-3</v>
      </c>
      <c r="J5" s="16">
        <v>-3.0999999999999999E-3</v>
      </c>
      <c r="K5" s="16">
        <v>-8.2299999999999998E-2</v>
      </c>
      <c r="L5" s="16">
        <v>6.1899999999999997E-2</v>
      </c>
      <c r="M5" s="12" t="s">
        <v>25</v>
      </c>
      <c r="N5" s="16">
        <v>2E-3</v>
      </c>
      <c r="O5" s="12">
        <v>2</v>
      </c>
      <c r="P5" s="11" t="s">
        <v>22</v>
      </c>
      <c r="Q5" s="17">
        <v>3.63</v>
      </c>
      <c r="R5" s="6">
        <v>7.9500000000000005E-3</v>
      </c>
      <c r="S5" s="6">
        <v>7.5368331792103449E-2</v>
      </c>
      <c r="T5" s="6">
        <v>-2.2000000000000006E-3</v>
      </c>
      <c r="U5" s="6">
        <v>-2.3999999999999998E-3</v>
      </c>
      <c r="V5" s="6">
        <v>-2.5999999999999981E-3</v>
      </c>
      <c r="W5" s="6">
        <v>-2E-3</v>
      </c>
      <c r="X5" s="6">
        <v>-1.8999999999999998E-3</v>
      </c>
      <c r="Y5" s="6">
        <v>-1.5999999999999973E-3</v>
      </c>
      <c r="Z5" s="6">
        <v>-1.4000000000000002E-3</v>
      </c>
      <c r="AA5" s="6">
        <v>-2.3E-3</v>
      </c>
      <c r="AB5" s="6">
        <v>-2.2999999999999965E-3</v>
      </c>
      <c r="AC5" s="6">
        <v>-2.0000000000000018E-3</v>
      </c>
      <c r="AD5" s="7">
        <v>-2.0699999999999998E-3</v>
      </c>
    </row>
    <row r="6" spans="1:30" ht="15.75" customHeight="1" x14ac:dyDescent="0.15">
      <c r="A6" s="12" t="s">
        <v>27</v>
      </c>
      <c r="B6" s="12" t="s">
        <v>28</v>
      </c>
      <c r="C6" s="16">
        <v>-7.7000000000000002E-3</v>
      </c>
      <c r="D6" s="16">
        <v>-8.6999999999999994E-2</v>
      </c>
      <c r="E6" s="16">
        <v>7.7499999999999999E-2</v>
      </c>
      <c r="F6" s="16">
        <v>0.25840000000000002</v>
      </c>
      <c r="G6" s="16">
        <v>-0.1043</v>
      </c>
      <c r="H6" s="16">
        <v>0.18190000000000001</v>
      </c>
      <c r="I6" s="16">
        <v>6.3799999999999996E-2</v>
      </c>
      <c r="J6" s="16">
        <v>4.65E-2</v>
      </c>
      <c r="K6" s="16">
        <v>-6.0999999999999999E-2</v>
      </c>
      <c r="L6" s="16">
        <v>6.2600000000000003E-2</v>
      </c>
      <c r="M6" s="12" t="s">
        <v>29</v>
      </c>
      <c r="N6" s="16">
        <v>2E-3</v>
      </c>
      <c r="O6" s="12">
        <v>4</v>
      </c>
      <c r="P6" s="12" t="s">
        <v>30</v>
      </c>
      <c r="Q6" s="12">
        <v>2.5459999999999998</v>
      </c>
      <c r="R6" s="6">
        <v>4.3070000000000004E-2</v>
      </c>
      <c r="S6" s="6">
        <v>0.4445337286169968</v>
      </c>
      <c r="T6" s="6">
        <v>-3.0000000000000001E-3</v>
      </c>
      <c r="U6" s="6">
        <v>-2.2999999999999965E-3</v>
      </c>
      <c r="V6" s="6">
        <v>-1.0000000000000009E-3</v>
      </c>
      <c r="W6" s="6">
        <v>-3.9999999999995595E-4</v>
      </c>
      <c r="X6" s="6">
        <v>-1.3000000000000095E-3</v>
      </c>
      <c r="Y6" s="6">
        <v>-1.7000000000000071E-3</v>
      </c>
      <c r="Z6" s="6">
        <v>-1.7000000000000071E-3</v>
      </c>
      <c r="AA6" s="6">
        <v>-3.0000000000000165E-4</v>
      </c>
      <c r="AB6" s="6">
        <v>-1.5999999999999973E-3</v>
      </c>
      <c r="AC6" s="6">
        <v>-1.799999999999996E-3</v>
      </c>
      <c r="AD6" s="7">
        <v>-1.509999999999997E-3</v>
      </c>
    </row>
    <row r="7" spans="1:30" ht="15.75" customHeight="1" x14ac:dyDescent="0.15">
      <c r="A7" s="12" t="s">
        <v>31</v>
      </c>
      <c r="B7" s="12" t="s">
        <v>32</v>
      </c>
      <c r="C7" s="16">
        <v>0.12889999999999999</v>
      </c>
      <c r="D7" s="16">
        <v>1.4800000000000001E-2</v>
      </c>
      <c r="E7" s="16">
        <v>3.3500000000000002E-2</v>
      </c>
      <c r="F7" s="16">
        <v>-6.9999999999999999E-4</v>
      </c>
      <c r="G7" s="16">
        <v>5.7000000000000002E-3</v>
      </c>
      <c r="H7" s="16">
        <v>6.5600000000000006E-2</v>
      </c>
      <c r="I7" s="16">
        <v>4.8599999999999997E-2</v>
      </c>
      <c r="J7" s="16">
        <v>-3.5900000000000001E-2</v>
      </c>
      <c r="K7" s="16">
        <v>-0.1855</v>
      </c>
      <c r="L7" s="16">
        <v>7.0599999999999996E-2</v>
      </c>
      <c r="M7" s="12" t="s">
        <v>33</v>
      </c>
      <c r="N7" s="16">
        <v>8.9999999999999998E-4</v>
      </c>
      <c r="O7" s="12">
        <v>2</v>
      </c>
      <c r="P7" s="11" t="s">
        <v>22</v>
      </c>
      <c r="Q7" s="12">
        <v>2.044</v>
      </c>
      <c r="R7" s="6">
        <v>1.456E-2</v>
      </c>
      <c r="S7" s="6">
        <v>0.11777714609061252</v>
      </c>
      <c r="T7" s="6">
        <v>-1.6000000000000181E-3</v>
      </c>
      <c r="U7" s="6">
        <v>-1.4999999999999979E-3</v>
      </c>
      <c r="V7" s="6">
        <v>-1.5999999999999973E-3</v>
      </c>
      <c r="W7" s="6">
        <v>-1.5E-3</v>
      </c>
      <c r="X7" s="6">
        <v>-1.5999999999999999E-3</v>
      </c>
      <c r="Y7" s="6">
        <v>-1.799999999999996E-3</v>
      </c>
      <c r="Z7" s="6">
        <v>-1.5000000000000013E-3</v>
      </c>
      <c r="AA7" s="6">
        <v>-1.5000000000000013E-3</v>
      </c>
      <c r="AB7" s="6">
        <v>-1.0999999999999899E-3</v>
      </c>
      <c r="AC7" s="6">
        <v>-8.9999999999999802E-4</v>
      </c>
      <c r="AD7" s="7">
        <v>-1.4599999999999999E-3</v>
      </c>
    </row>
    <row r="8" spans="1:30" ht="15.75" customHeight="1" x14ac:dyDescent="0.15">
      <c r="A8" s="12" t="s">
        <v>35</v>
      </c>
      <c r="B8" s="12" t="s">
        <v>36</v>
      </c>
      <c r="C8" s="16">
        <v>8.4699999999999998E-2</v>
      </c>
      <c r="D8" s="16">
        <v>0.1065</v>
      </c>
      <c r="E8" s="16">
        <v>2.0799999999999999E-2</v>
      </c>
      <c r="F8" s="16">
        <v>0.2099</v>
      </c>
      <c r="G8" s="16">
        <v>-0.1071</v>
      </c>
      <c r="H8" s="16">
        <v>0.2026</v>
      </c>
      <c r="I8" s="16">
        <v>0.1789</v>
      </c>
      <c r="J8" s="16">
        <v>6.3100000000000003E-2</v>
      </c>
      <c r="K8" s="16">
        <v>-7.6600000000000001E-2</v>
      </c>
      <c r="L8" s="16">
        <v>0.30509999999999998</v>
      </c>
      <c r="M8" s="12" t="s">
        <v>37</v>
      </c>
      <c r="N8" s="16">
        <v>8.9999999999999998E-4</v>
      </c>
      <c r="O8" s="12">
        <v>5</v>
      </c>
      <c r="P8" s="12" t="s">
        <v>30</v>
      </c>
      <c r="Q8" s="12">
        <v>1.9610000000000001</v>
      </c>
      <c r="R8" s="6">
        <v>9.8790000000000003E-2</v>
      </c>
      <c r="S8" s="6">
        <v>1.4041411649776241</v>
      </c>
      <c r="T8" s="6">
        <v>-1.1000000000000038E-3</v>
      </c>
      <c r="U8" s="6">
        <v>3.9999999999999758E-4</v>
      </c>
      <c r="V8" s="6">
        <v>9.9999999999999742E-4</v>
      </c>
      <c r="W8" s="6">
        <v>1.0000000000001674E-4</v>
      </c>
      <c r="X8" s="6">
        <v>2.0000000000000573E-4</v>
      </c>
      <c r="Y8" s="6">
        <v>5.9999999999998943E-4</v>
      </c>
      <c r="Z8" s="6">
        <v>9.000000000000119E-4</v>
      </c>
      <c r="AA8" s="6">
        <v>0</v>
      </c>
      <c r="AB8" s="6">
        <v>8.9999999999999802E-4</v>
      </c>
      <c r="AC8" s="6">
        <v>1.0999999999999899E-3</v>
      </c>
      <c r="AD8" s="7">
        <v>4.1000000000000032E-4</v>
      </c>
    </row>
    <row r="9" spans="1:30" ht="15.75" customHeight="1" x14ac:dyDescent="0.15">
      <c r="A9" s="12" t="s">
        <v>39</v>
      </c>
      <c r="B9" s="12" t="s">
        <v>40</v>
      </c>
      <c r="C9" s="16">
        <v>0.3528</v>
      </c>
      <c r="D9" s="16">
        <v>0.21540000000000001</v>
      </c>
      <c r="E9" s="16">
        <v>9.9400000000000002E-2</v>
      </c>
      <c r="F9" s="16">
        <v>0.16450000000000001</v>
      </c>
      <c r="G9" s="16">
        <v>4.65E-2</v>
      </c>
      <c r="H9" s="16">
        <v>0.41399999999999998</v>
      </c>
      <c r="I9" s="16">
        <v>0.36170000000000002</v>
      </c>
      <c r="J9" s="16">
        <v>0.36880000000000002</v>
      </c>
      <c r="K9" s="16">
        <v>-0.28110000000000002</v>
      </c>
      <c r="L9" s="16">
        <v>0.495</v>
      </c>
      <c r="M9" s="12" t="s">
        <v>41</v>
      </c>
      <c r="N9" s="16">
        <v>2.3E-3</v>
      </c>
      <c r="O9" s="12">
        <v>5</v>
      </c>
      <c r="P9" s="4" t="s">
        <v>17</v>
      </c>
      <c r="Q9" s="12">
        <v>1.135</v>
      </c>
      <c r="R9" s="6">
        <v>0.22370000000000007</v>
      </c>
      <c r="S9" s="6">
        <v>5.2397588330258316</v>
      </c>
      <c r="T9" s="6">
        <v>-6.9000000000000172E-3</v>
      </c>
      <c r="U9" s="6">
        <v>-7.0999999999999952E-3</v>
      </c>
      <c r="V9" s="6">
        <v>-5.400000000000002E-3</v>
      </c>
      <c r="W9" s="6">
        <v>-3.6999999999999811E-3</v>
      </c>
      <c r="X9" s="6">
        <v>-4.2999999999999983E-3</v>
      </c>
      <c r="Y9" s="6">
        <v>-6.2000000000000388E-3</v>
      </c>
      <c r="Z9" s="6">
        <v>-4.0999999999999925E-3</v>
      </c>
      <c r="AA9" s="6">
        <v>-3.0999999999999917E-3</v>
      </c>
      <c r="AB9" s="6">
        <v>-1.5999999999999903E-3</v>
      </c>
      <c r="AC9" s="6">
        <v>-3.8000000000000256E-3</v>
      </c>
      <c r="AD9" s="7">
        <v>-4.6200000000000034E-3</v>
      </c>
    </row>
    <row r="10" spans="1:30" ht="15.75" customHeight="1" x14ac:dyDescent="0.15">
      <c r="A10" s="12" t="s">
        <v>43</v>
      </c>
      <c r="B10" s="12" t="s">
        <v>44</v>
      </c>
      <c r="C10" s="16">
        <v>6.4000000000000001E-2</v>
      </c>
      <c r="D10" s="16">
        <v>9.2999999999999999E-2</v>
      </c>
      <c r="E10" s="16">
        <v>2.1000000000000001E-2</v>
      </c>
      <c r="F10" s="16">
        <v>0.10299999999999999</v>
      </c>
      <c r="G10" s="16">
        <v>-0.106</v>
      </c>
      <c r="H10" s="16">
        <v>0.26390000000000002</v>
      </c>
      <c r="I10" s="16">
        <v>-3.1899999999999998E-2</v>
      </c>
      <c r="J10" s="16">
        <v>0.2535</v>
      </c>
      <c r="K10" s="16">
        <v>-0.11650000000000001</v>
      </c>
      <c r="L10" s="16">
        <v>0.16059999999999999</v>
      </c>
      <c r="M10" s="12" t="s">
        <v>45</v>
      </c>
      <c r="N10" s="16">
        <v>1.5E-3</v>
      </c>
      <c r="O10" s="12">
        <v>4</v>
      </c>
      <c r="P10" s="12" t="s">
        <v>30</v>
      </c>
      <c r="Q10" s="12">
        <v>0.85299999999999998</v>
      </c>
      <c r="R10" s="6">
        <v>7.0459999999999995E-2</v>
      </c>
      <c r="S10" s="6">
        <v>0.84139498305829563</v>
      </c>
      <c r="T10" s="6">
        <v>-2.0000000000000018E-3</v>
      </c>
      <c r="U10" s="6">
        <v>0</v>
      </c>
      <c r="V10" s="6">
        <v>0</v>
      </c>
      <c r="W10" s="6">
        <v>0</v>
      </c>
      <c r="X10" s="6">
        <v>0</v>
      </c>
      <c r="Y10" s="6">
        <v>2.8000000000000247E-3</v>
      </c>
      <c r="Z10" s="6">
        <v>1.4000000000000054E-3</v>
      </c>
      <c r="AA10" s="6">
        <v>2.3000000000000242E-3</v>
      </c>
      <c r="AB10" s="6">
        <v>1.8999999999999989E-3</v>
      </c>
      <c r="AC10" s="6">
        <v>2.0000000000000018E-3</v>
      </c>
      <c r="AD10" s="7">
        <v>8.4000000000000535E-4</v>
      </c>
    </row>
    <row r="11" spans="1:30" ht="15.75" customHeight="1" x14ac:dyDescent="0.15">
      <c r="A11" s="12" t="s">
        <v>46</v>
      </c>
      <c r="B11" s="12" t="s">
        <v>47</v>
      </c>
      <c r="C11" s="16">
        <v>3.3E-3</v>
      </c>
      <c r="D11" s="16">
        <v>-1.4500000000000001E-2</v>
      </c>
      <c r="E11" s="16">
        <v>0.1903</v>
      </c>
      <c r="F11" s="16">
        <v>0.11940000000000001</v>
      </c>
      <c r="G11" s="16">
        <v>-8.8300000000000003E-2</v>
      </c>
      <c r="H11" s="16">
        <v>0.17180000000000001</v>
      </c>
      <c r="I11" s="16">
        <v>-0.1164</v>
      </c>
      <c r="J11" s="16">
        <v>0.18310000000000001</v>
      </c>
      <c r="K11" s="16">
        <v>4.6199999999999998E-2</v>
      </c>
      <c r="L11" s="16">
        <v>7.8E-2</v>
      </c>
      <c r="M11" s="12" t="s">
        <v>48</v>
      </c>
      <c r="N11" s="16">
        <v>6.9999999999999999E-4</v>
      </c>
      <c r="O11" s="12">
        <v>4</v>
      </c>
      <c r="P11" s="12" t="s">
        <v>30</v>
      </c>
      <c r="Q11" s="12">
        <v>14.407</v>
      </c>
      <c r="R11" s="6">
        <v>5.7289999999999994E-2</v>
      </c>
      <c r="S11" s="6">
        <v>0.65937775423038114</v>
      </c>
      <c r="T11" s="6">
        <v>-3.8999999999999998E-3</v>
      </c>
      <c r="U11" s="6">
        <v>-1.1000000000000003E-3</v>
      </c>
      <c r="V11" s="6">
        <v>-1.0000000000001674E-4</v>
      </c>
      <c r="W11" s="6">
        <v>3.0000000000000859E-4</v>
      </c>
      <c r="X11" s="6">
        <v>-6.0000000000000331E-4</v>
      </c>
      <c r="Y11" s="6">
        <v>-1.0000000000000009E-3</v>
      </c>
      <c r="Z11" s="6">
        <v>-6.0000000000000331E-4</v>
      </c>
      <c r="AA11" s="6">
        <v>-8.9999999999998415E-4</v>
      </c>
      <c r="AB11" s="6">
        <v>-5.0000000000000044E-4</v>
      </c>
      <c r="AC11" s="6">
        <v>-1.0000000000000009E-3</v>
      </c>
      <c r="AD11" s="7">
        <v>-9.4000000000000019E-4</v>
      </c>
    </row>
    <row r="12" spans="1:30" ht="15.75" customHeight="1" x14ac:dyDescent="0.15">
      <c r="A12" s="12" t="s">
        <v>50</v>
      </c>
      <c r="B12" s="12" t="s">
        <v>51</v>
      </c>
      <c r="C12" s="16">
        <v>0.2828</v>
      </c>
      <c r="D12" s="16">
        <v>0.1211</v>
      </c>
      <c r="E12" s="16">
        <v>0.1429</v>
      </c>
      <c r="F12" s="16">
        <v>6.6699999999999995E-2</v>
      </c>
      <c r="G12" s="16">
        <v>-8.9999999999999998E-4</v>
      </c>
      <c r="H12" s="16">
        <v>0.3342</v>
      </c>
      <c r="I12" s="16">
        <v>0.1085</v>
      </c>
      <c r="J12" s="16">
        <v>0.3619</v>
      </c>
      <c r="K12" s="16">
        <v>-0.14549999999999999</v>
      </c>
      <c r="L12" s="16">
        <v>0.22</v>
      </c>
      <c r="M12" s="12" t="s">
        <v>52</v>
      </c>
      <c r="N12" s="16">
        <v>3.5000000000000001E-3</v>
      </c>
      <c r="O12" s="12">
        <v>5</v>
      </c>
      <c r="P12" s="12" t="s">
        <v>30</v>
      </c>
      <c r="Q12" s="12">
        <v>0.67900000000000005</v>
      </c>
      <c r="R12" s="6">
        <v>0.14916999999999997</v>
      </c>
      <c r="S12" s="6">
        <v>2.6782101795724929</v>
      </c>
      <c r="T12" s="6">
        <v>-5.0000000000000044E-4</v>
      </c>
      <c r="U12" s="6">
        <v>-5.0000000000000044E-4</v>
      </c>
      <c r="V12" s="6">
        <v>7.9999999999999516E-4</v>
      </c>
      <c r="W12" s="6">
        <v>2.1999999999999936E-3</v>
      </c>
      <c r="X12" s="6">
        <v>1.6000000000000001E-3</v>
      </c>
      <c r="Y12" s="6">
        <v>1.4000000000000123E-3</v>
      </c>
      <c r="Z12" s="6">
        <v>1.0000000000000009E-3</v>
      </c>
      <c r="AA12" s="6">
        <v>1.3000000000000234E-3</v>
      </c>
      <c r="AB12" s="6">
        <v>4.0000000000001146E-4</v>
      </c>
      <c r="AC12" s="6">
        <v>-2.7000000000000079E-3</v>
      </c>
      <c r="AD12" s="7">
        <v>5.0000000000000283E-4</v>
      </c>
    </row>
    <row r="13" spans="1:30" ht="15.75" customHeight="1" x14ac:dyDescent="0.15">
      <c r="A13" s="12" t="s">
        <v>53</v>
      </c>
      <c r="B13" s="12" t="s">
        <v>54</v>
      </c>
      <c r="C13" s="16">
        <v>0.1061</v>
      </c>
      <c r="D13" s="16">
        <v>-9.1399999999999995E-2</v>
      </c>
      <c r="E13" s="16">
        <v>0.2016</v>
      </c>
      <c r="F13" s="16">
        <v>8.3099999999999993E-2</v>
      </c>
      <c r="G13" s="16">
        <v>-9.9199999999999997E-2</v>
      </c>
      <c r="H13" s="16">
        <v>0.20949999999999999</v>
      </c>
      <c r="I13" s="16">
        <v>3.4700000000000002E-2</v>
      </c>
      <c r="J13" s="16">
        <v>0.2477</v>
      </c>
      <c r="K13" s="16">
        <v>-6.6199999999999995E-2</v>
      </c>
      <c r="L13" s="16">
        <v>0.12230000000000001</v>
      </c>
      <c r="M13" s="12" t="s">
        <v>55</v>
      </c>
      <c r="N13" s="16">
        <v>3.3E-3</v>
      </c>
      <c r="O13" s="12">
        <v>5</v>
      </c>
      <c r="P13" s="12" t="s">
        <v>30</v>
      </c>
      <c r="Q13" s="12">
        <v>0.71199999999999997</v>
      </c>
      <c r="R13" s="6">
        <v>7.4819999999999984E-2</v>
      </c>
      <c r="S13" s="6">
        <v>0.92804562684840719</v>
      </c>
      <c r="T13" s="6">
        <v>-3.9999999999999758E-4</v>
      </c>
      <c r="U13" s="6">
        <v>-1.0000000000000009E-3</v>
      </c>
      <c r="V13" s="6">
        <v>-1.0000000000000009E-3</v>
      </c>
      <c r="W13" s="6">
        <v>-1.4000000000000123E-3</v>
      </c>
      <c r="X13" s="6">
        <v>-1.799999999999996E-3</v>
      </c>
      <c r="Y13" s="6">
        <v>-1.0000000000000009E-3</v>
      </c>
      <c r="Z13" s="6">
        <v>0</v>
      </c>
      <c r="AA13" s="6">
        <v>-1.3999999999999846E-3</v>
      </c>
      <c r="AB13" s="6">
        <v>-7.9999999999999516E-4</v>
      </c>
      <c r="AC13" s="6">
        <v>-1.1999999999999927E-3</v>
      </c>
      <c r="AD13" s="7">
        <v>-9.9999999999999807E-4</v>
      </c>
    </row>
    <row r="14" spans="1:30" ht="15.75" customHeight="1" x14ac:dyDescent="0.15">
      <c r="A14" s="12" t="s">
        <v>56</v>
      </c>
      <c r="B14" s="12" t="s">
        <v>57</v>
      </c>
      <c r="C14" s="16">
        <v>6.4699999999999994E-2</v>
      </c>
      <c r="D14" s="16">
        <v>3.8999999999999998E-3</v>
      </c>
      <c r="E14" s="16">
        <v>2.4400000000000002E-2</v>
      </c>
      <c r="F14" s="16">
        <v>-1.17E-2</v>
      </c>
      <c r="G14" s="16">
        <v>1.01E-2</v>
      </c>
      <c r="H14" s="16">
        <v>8.2000000000000007E-3</v>
      </c>
      <c r="I14" s="16">
        <v>7.0000000000000001E-3</v>
      </c>
      <c r="J14" s="16">
        <v>-1.8100000000000002E-2</v>
      </c>
      <c r="K14" s="16">
        <v>-0.1246</v>
      </c>
      <c r="L14" s="16">
        <v>4.7899999999999998E-2</v>
      </c>
      <c r="M14" s="12" t="s">
        <v>58</v>
      </c>
      <c r="N14" s="16">
        <v>1.6000000000000001E-3</v>
      </c>
      <c r="O14" s="12">
        <v>2</v>
      </c>
      <c r="P14" s="11" t="s">
        <v>22</v>
      </c>
      <c r="Q14" s="12">
        <v>0.218</v>
      </c>
      <c r="R14" s="6">
        <v>1.1799999999999992E-3</v>
      </c>
      <c r="S14" s="6">
        <v>-4.3681804785844491E-4</v>
      </c>
      <c r="T14" s="6">
        <v>-1.4000000000000123E-3</v>
      </c>
      <c r="U14" s="6">
        <v>-1.5999999999999999E-3</v>
      </c>
      <c r="V14" s="6">
        <v>-1.4999999999999979E-3</v>
      </c>
      <c r="W14" s="6">
        <v>-1.4000000000000002E-3</v>
      </c>
      <c r="X14" s="6">
        <v>-1.7000000000000001E-3</v>
      </c>
      <c r="Y14" s="6">
        <v>-1.4999999999999996E-3</v>
      </c>
      <c r="Z14" s="6">
        <v>-1.5999999999999999E-3</v>
      </c>
      <c r="AA14" s="6">
        <v>-1.5000000000000013E-3</v>
      </c>
      <c r="AB14" s="6">
        <v>-0.24780000000000002</v>
      </c>
      <c r="AC14" s="6">
        <v>-1.5000000000000013E-3</v>
      </c>
      <c r="AD14" s="7">
        <v>-2.615E-2</v>
      </c>
    </row>
    <row r="15" spans="1:30" ht="15.75" customHeight="1" x14ac:dyDescent="0.15">
      <c r="A15" s="12" t="s">
        <v>60</v>
      </c>
      <c r="B15" s="12" t="s">
        <v>61</v>
      </c>
      <c r="C15" s="16">
        <v>1.2999999999999999E-3</v>
      </c>
      <c r="D15" s="16">
        <v>3.8E-3</v>
      </c>
      <c r="E15" s="16">
        <v>-3.0700000000000002E-2</v>
      </c>
      <c r="F15" s="16">
        <v>0.11840000000000001</v>
      </c>
      <c r="G15" s="16">
        <v>-0.25629999999999997</v>
      </c>
      <c r="H15" s="16">
        <v>0.14219999999999999</v>
      </c>
      <c r="I15" s="16">
        <v>-0.2475</v>
      </c>
      <c r="J15" s="16">
        <v>0.3901</v>
      </c>
      <c r="K15" s="16">
        <v>1.5100000000000001E-2</v>
      </c>
      <c r="L15" s="16">
        <v>0.2697</v>
      </c>
      <c r="M15" s="12" t="s">
        <v>62</v>
      </c>
      <c r="N15" s="16">
        <v>4.7000000000000002E-3</v>
      </c>
      <c r="O15" s="12">
        <v>5</v>
      </c>
      <c r="P15" s="12" t="s">
        <v>30</v>
      </c>
      <c r="Q15" s="12">
        <v>1.9059999999999999</v>
      </c>
      <c r="R15" s="28">
        <v>4.061E-2</v>
      </c>
      <c r="S15" s="28">
        <v>0.24786961771347249</v>
      </c>
      <c r="T15" s="28">
        <v>1.6999999999999999E-3</v>
      </c>
      <c r="U15" s="28">
        <v>7.7999999999999996E-3</v>
      </c>
      <c r="V15" s="28">
        <v>-2.4000000000000028E-3</v>
      </c>
      <c r="W15" s="28">
        <v>1.1000000000000038E-3</v>
      </c>
      <c r="X15" s="28">
        <v>-2.6999999999999802E-3</v>
      </c>
      <c r="Y15" s="28">
        <v>7.0000000000000062E-3</v>
      </c>
      <c r="Z15" s="28">
        <v>-3.2999999999999974E-3</v>
      </c>
      <c r="AA15" s="28">
        <v>4.699999999999982E-3</v>
      </c>
      <c r="AB15" s="28">
        <v>4.4000000000000011E-3</v>
      </c>
      <c r="AC15" s="28">
        <v>4.799999999999971E-3</v>
      </c>
      <c r="AD15" s="7">
        <v>2.3099999999999983E-3</v>
      </c>
    </row>
    <row r="16" spans="1:30" ht="15.75" customHeight="1" x14ac:dyDescent="0.15">
      <c r="A16" s="12" t="s">
        <v>64</v>
      </c>
      <c r="B16" s="12" t="s">
        <v>65</v>
      </c>
      <c r="C16" s="16">
        <v>4.4200000000000003E-2</v>
      </c>
      <c r="D16" s="16">
        <v>-4.8500000000000001E-2</v>
      </c>
      <c r="E16" s="16">
        <v>0.2077</v>
      </c>
      <c r="F16" s="16">
        <v>0.14130000000000001</v>
      </c>
      <c r="G16" s="16">
        <v>-0.1142</v>
      </c>
      <c r="H16" s="16">
        <v>0.24970000000000001</v>
      </c>
      <c r="I16" s="16">
        <v>0.1943</v>
      </c>
      <c r="J16" s="16">
        <v>0.14299999999999999</v>
      </c>
      <c r="K16" s="16">
        <v>-0.20799999999999999</v>
      </c>
      <c r="L16" s="16">
        <v>0.1641</v>
      </c>
      <c r="M16" s="12" t="s">
        <v>66</v>
      </c>
      <c r="N16" s="16">
        <v>2.5000000000000001E-3</v>
      </c>
      <c r="O16" s="12">
        <v>5</v>
      </c>
      <c r="P16" s="12" t="s">
        <v>17</v>
      </c>
      <c r="Q16" s="17">
        <v>7.0000000000000007E-2</v>
      </c>
      <c r="R16" s="6">
        <v>7.7360000000000012E-2</v>
      </c>
      <c r="S16" s="6">
        <v>0.90795419562258228</v>
      </c>
      <c r="T16" s="6">
        <v>-4.6999999999999958E-3</v>
      </c>
      <c r="U16" s="6">
        <v>-4.4000000000000011E-3</v>
      </c>
      <c r="V16" s="6">
        <v>-5.4000000000000159E-3</v>
      </c>
      <c r="W16" s="6">
        <v>-5.1999999999999824E-3</v>
      </c>
      <c r="X16" s="6">
        <v>-4.0999999999999925E-3</v>
      </c>
      <c r="Y16" s="6">
        <v>-5.4999999999999771E-3</v>
      </c>
      <c r="Z16" s="6">
        <v>-5.2999999999999992E-3</v>
      </c>
      <c r="AA16" s="6">
        <v>-5.2000000000000102E-3</v>
      </c>
      <c r="AB16" s="6">
        <v>-3.5999999999999921E-3</v>
      </c>
      <c r="AC16" s="6">
        <v>-5.2000000000000102E-3</v>
      </c>
      <c r="AD16" s="7">
        <v>-4.859999999999998E-3</v>
      </c>
    </row>
    <row r="17" spans="1:30" ht="15.75" customHeight="1" x14ac:dyDescent="0.15">
      <c r="A17" s="12" t="s">
        <v>68</v>
      </c>
      <c r="B17" s="12" t="s">
        <v>69</v>
      </c>
      <c r="C17" s="16">
        <v>2.4899999999999999E-2</v>
      </c>
      <c r="D17" s="16">
        <v>9.3799999999999994E-2</v>
      </c>
      <c r="E17" s="16">
        <v>6.7500000000000004E-2</v>
      </c>
      <c r="F17" s="16">
        <v>0.1234</v>
      </c>
      <c r="G17" s="16">
        <v>-0.187</v>
      </c>
      <c r="H17" s="16">
        <v>0.24790000000000001</v>
      </c>
      <c r="I17" s="16">
        <v>2.9600000000000001E-2</v>
      </c>
      <c r="J17" s="16">
        <v>0.1525</v>
      </c>
      <c r="K17" s="16">
        <v>-0.1288</v>
      </c>
      <c r="L17" s="16">
        <v>0.19539999999999999</v>
      </c>
      <c r="M17" s="12" t="s">
        <v>70</v>
      </c>
      <c r="N17" s="16">
        <v>1.6000000000000001E-3</v>
      </c>
      <c r="O17" s="12">
        <v>5</v>
      </c>
      <c r="P17" s="12" t="s">
        <v>30</v>
      </c>
      <c r="Q17" s="17">
        <v>6.7</v>
      </c>
      <c r="R17" s="6">
        <v>6.1919999999999996E-2</v>
      </c>
      <c r="S17" s="6">
        <v>0.68551503921254153</v>
      </c>
      <c r="T17" s="6">
        <v>-1.6000000000000007E-3</v>
      </c>
      <c r="U17" s="6">
        <v>-1.8000000000000099E-3</v>
      </c>
      <c r="V17" s="6">
        <v>-1.1999999999999927E-3</v>
      </c>
      <c r="W17" s="6">
        <v>-1.6999999999999932E-3</v>
      </c>
      <c r="X17" s="6">
        <v>1.0999999999999899E-3</v>
      </c>
      <c r="Y17" s="6">
        <v>1.9000000000000128E-3</v>
      </c>
      <c r="Z17" s="6">
        <v>1.3000000000000025E-3</v>
      </c>
      <c r="AA17" s="6">
        <v>7.0000000000000617E-4</v>
      </c>
      <c r="AB17" s="6">
        <v>2.2000000000000075E-3</v>
      </c>
      <c r="AC17" s="6">
        <v>2.0000000000000018E-3</v>
      </c>
      <c r="AD17" s="7">
        <v>2.9000000000000239E-4</v>
      </c>
    </row>
    <row r="18" spans="1:30" ht="15.75" customHeight="1" x14ac:dyDescent="0.15">
      <c r="A18" s="4" t="s">
        <v>72</v>
      </c>
      <c r="B18" s="4" t="s">
        <v>73</v>
      </c>
      <c r="C18" s="5">
        <v>4.2599999999999999E-2</v>
      </c>
      <c r="D18" s="5">
        <v>-1.8599999999999998E-2</v>
      </c>
      <c r="E18" s="5">
        <v>4.6800000000000001E-2</v>
      </c>
      <c r="F18" s="5">
        <v>3.1800000000000002E-2</v>
      </c>
      <c r="G18" s="5">
        <v>-1.6199999999999999E-2</v>
      </c>
      <c r="H18" s="5">
        <v>8.5500000000000007E-2</v>
      </c>
      <c r="I18" s="5">
        <v>0.113</v>
      </c>
      <c r="J18" s="5">
        <v>5.9200000000000003E-2</v>
      </c>
      <c r="K18" s="5">
        <v>-0.1268</v>
      </c>
      <c r="L18" s="5">
        <v>3.78E-2</v>
      </c>
      <c r="M18" s="4" t="s">
        <v>74</v>
      </c>
      <c r="N18" s="5">
        <v>1E-3</v>
      </c>
      <c r="O18" s="4">
        <v>3</v>
      </c>
      <c r="P18" s="4" t="s">
        <v>22</v>
      </c>
      <c r="Q18" s="4">
        <v>2.7480000000000002</v>
      </c>
      <c r="R18" s="6">
        <v>2.5509999999999998E-2</v>
      </c>
      <c r="S18" s="6">
        <v>0.26084060756834648</v>
      </c>
      <c r="T18" s="6">
        <v>-1.7000000000000001E-3</v>
      </c>
      <c r="U18" s="6">
        <v>-1.3999999999999985E-3</v>
      </c>
      <c r="V18" s="6">
        <v>-1.7000000000000001E-3</v>
      </c>
      <c r="W18" s="6">
        <v>-1.1999999999999997E-3</v>
      </c>
      <c r="X18" s="6">
        <v>-1.3999999999999985E-3</v>
      </c>
      <c r="Y18" s="6">
        <v>-1.9999999999999879E-3</v>
      </c>
      <c r="Z18" s="6">
        <v>-2.3999999999999994E-3</v>
      </c>
      <c r="AA18" s="6">
        <v>-7.9999999999999516E-4</v>
      </c>
      <c r="AB18" s="6">
        <v>-7.9999999999999516E-4</v>
      </c>
      <c r="AC18" s="6">
        <v>-5.9999999999999637E-4</v>
      </c>
      <c r="AD18" s="7">
        <v>-1.3999999999999972E-3</v>
      </c>
    </row>
    <row r="19" spans="1:30" ht="15.75" customHeight="1" x14ac:dyDescent="0.15">
      <c r="A19" s="4" t="s">
        <v>75</v>
      </c>
      <c r="B19" s="4" t="s">
        <v>76</v>
      </c>
      <c r="C19" s="5">
        <v>7.0000000000000007E-2</v>
      </c>
      <c r="D19" s="5">
        <v>7.9000000000000008E-3</v>
      </c>
      <c r="E19" s="5">
        <v>8.4699999999999998E-2</v>
      </c>
      <c r="F19" s="5">
        <v>6.7000000000000004E-2</v>
      </c>
      <c r="G19" s="5">
        <v>-0.14410000000000001</v>
      </c>
      <c r="H19" s="5">
        <v>0.18740000000000001</v>
      </c>
      <c r="I19" s="5">
        <v>-0.17230000000000001</v>
      </c>
      <c r="J19" s="5">
        <v>0.2319</v>
      </c>
      <c r="K19" s="5">
        <v>-1.8700000000000001E-2</v>
      </c>
      <c r="L19" s="5">
        <v>6.1899999999999997E-2</v>
      </c>
      <c r="M19" s="4" t="s">
        <v>77</v>
      </c>
      <c r="N19" s="5">
        <v>4.0000000000000001E-3</v>
      </c>
      <c r="O19" s="4">
        <v>5</v>
      </c>
      <c r="P19" s="4" t="s">
        <v>30</v>
      </c>
      <c r="Q19" s="4">
        <v>1.0109999999999999</v>
      </c>
      <c r="R19" s="6">
        <v>3.7570000000000006E-2</v>
      </c>
      <c r="S19" s="6">
        <v>0.34781158037299043</v>
      </c>
      <c r="T19" s="6">
        <v>-6.8999999999999895E-3</v>
      </c>
      <c r="U19" s="6">
        <v>-3.6999999999999984E-3</v>
      </c>
      <c r="V19" s="6">
        <v>-4.4000000000000011E-3</v>
      </c>
      <c r="W19" s="6">
        <v>-5.1999999999999963E-3</v>
      </c>
      <c r="X19" s="6">
        <v>-5.0000000000000044E-3</v>
      </c>
      <c r="Y19" s="6">
        <v>-8.8999999999999913E-3</v>
      </c>
      <c r="Z19" s="6">
        <v>-1.0200000000000015E-2</v>
      </c>
      <c r="AA19" s="6">
        <v>-1.0399999999999993E-2</v>
      </c>
      <c r="AB19" s="6">
        <v>-4.0000000000000018E-3</v>
      </c>
      <c r="AC19" s="6">
        <v>-6.8000000000000005E-3</v>
      </c>
      <c r="AD19" s="7">
        <v>-6.5499999999999985E-3</v>
      </c>
    </row>
    <row r="20" spans="1:30" ht="15.75" customHeight="1" x14ac:dyDescent="0.15">
      <c r="A20" s="4" t="s">
        <v>78</v>
      </c>
      <c r="B20" s="4" t="s">
        <v>79</v>
      </c>
      <c r="C20" s="5">
        <v>0.13059999999999999</v>
      </c>
      <c r="D20" s="5">
        <v>8.3999999999999995E-3</v>
      </c>
      <c r="E20" s="5">
        <v>0.1145</v>
      </c>
      <c r="F20" s="5">
        <v>0.21510000000000001</v>
      </c>
      <c r="G20" s="5">
        <v>-4.5699999999999998E-2</v>
      </c>
      <c r="H20" s="5">
        <v>0.31369999999999998</v>
      </c>
      <c r="I20" s="5">
        <v>0.1837</v>
      </c>
      <c r="J20" s="5">
        <v>0.28599999999999998</v>
      </c>
      <c r="K20" s="5">
        <v>-0.18240000000000001</v>
      </c>
      <c r="L20" s="5">
        <v>0.2606</v>
      </c>
      <c r="M20" s="4" t="s">
        <v>80</v>
      </c>
      <c r="N20" s="5">
        <v>1.5E-3</v>
      </c>
      <c r="O20" s="4">
        <v>5</v>
      </c>
      <c r="P20" s="4" t="s">
        <v>17</v>
      </c>
      <c r="Q20" s="4">
        <v>4.3049999999999997</v>
      </c>
      <c r="R20" s="6">
        <v>0.12844999999999998</v>
      </c>
      <c r="S20" s="6">
        <v>2.0367975287294975</v>
      </c>
      <c r="T20" s="6">
        <v>7.0000000000000617E-4</v>
      </c>
      <c r="U20" s="6">
        <v>8.9999999999999976E-4</v>
      </c>
      <c r="V20" s="6">
        <v>2.2000000000000075E-3</v>
      </c>
      <c r="W20" s="6">
        <v>4.1000000000000203E-3</v>
      </c>
      <c r="X20" s="6">
        <v>3.7000000000000019E-3</v>
      </c>
      <c r="Y20" s="6">
        <v>6.6999999999999837E-3</v>
      </c>
      <c r="Z20" s="6">
        <v>6.2000000000000111E-3</v>
      </c>
      <c r="AA20" s="6">
        <v>4.3999999999999595E-3</v>
      </c>
      <c r="AB20" s="6">
        <v>2.6999999999999802E-3</v>
      </c>
      <c r="AC20" s="6">
        <v>3.9000000000000146E-3</v>
      </c>
      <c r="AD20" s="7">
        <v>3.5499999999999985E-3</v>
      </c>
    </row>
    <row r="21" spans="1:30" ht="15.75" customHeight="1" x14ac:dyDescent="0.15">
      <c r="A21" s="4" t="s">
        <v>82</v>
      </c>
      <c r="B21" s="4" t="s">
        <v>83</v>
      </c>
      <c r="C21" s="5">
        <v>0.13239999999999999</v>
      </c>
      <c r="D21" s="5">
        <v>9.9000000000000008E-3</v>
      </c>
      <c r="E21" s="5">
        <v>0.1154</v>
      </c>
      <c r="F21" s="5">
        <v>0.214</v>
      </c>
      <c r="G21" s="5">
        <v>-4.7199999999999999E-2</v>
      </c>
      <c r="H21" s="5">
        <v>0.31019999999999998</v>
      </c>
      <c r="I21" s="5">
        <v>0.1802</v>
      </c>
      <c r="J21" s="5">
        <v>0.28360000000000002</v>
      </c>
      <c r="K21" s="5">
        <v>-0.1835</v>
      </c>
      <c r="L21" s="5">
        <v>0.25919999999999999</v>
      </c>
      <c r="M21" s="4" t="s">
        <v>80</v>
      </c>
      <c r="N21" s="5">
        <v>6.9999999999999999E-4</v>
      </c>
      <c r="O21" s="4">
        <v>5</v>
      </c>
      <c r="P21" s="4" t="s">
        <v>30</v>
      </c>
      <c r="Q21" s="4">
        <v>78.685000000000002</v>
      </c>
      <c r="R21" s="6">
        <v>0.12742000000000001</v>
      </c>
      <c r="S21" s="6">
        <v>2.010947105611796</v>
      </c>
      <c r="T21" s="6">
        <v>2.5000000000000022E-3</v>
      </c>
      <c r="U21" s="6">
        <v>2.4000000000000011E-3</v>
      </c>
      <c r="V21" s="6">
        <v>3.1000000000000055E-3</v>
      </c>
      <c r="W21" s="6">
        <v>3.0000000000000027E-3</v>
      </c>
      <c r="X21" s="6">
        <v>2.2000000000000006E-3</v>
      </c>
      <c r="Y21" s="6">
        <v>3.1999999999999806E-3</v>
      </c>
      <c r="Z21" s="6">
        <v>2.7000000000000079E-3</v>
      </c>
      <c r="AA21" s="6">
        <v>2.0000000000000018E-3</v>
      </c>
      <c r="AB21" s="6">
        <v>1.5999999999999903E-3</v>
      </c>
      <c r="AC21" s="6">
        <v>2.5000000000000022E-3</v>
      </c>
      <c r="AD21" s="7">
        <v>2.5199999999999992E-3</v>
      </c>
    </row>
    <row r="22" spans="1:30" ht="15.75" customHeight="1" x14ac:dyDescent="0.15">
      <c r="A22" s="4" t="s">
        <v>84</v>
      </c>
      <c r="B22" s="4" t="s">
        <v>85</v>
      </c>
      <c r="C22" s="5">
        <v>0.1699</v>
      </c>
      <c r="D22" s="5">
        <v>0.32900000000000001</v>
      </c>
      <c r="E22" s="5">
        <v>-1.11E-2</v>
      </c>
      <c r="F22" s="5">
        <v>0.39140000000000003</v>
      </c>
      <c r="G22" s="5">
        <v>-3.5799999999999998E-2</v>
      </c>
      <c r="H22" s="5">
        <v>0.22359999999999999</v>
      </c>
      <c r="I22" s="5">
        <v>5.9200000000000003E-2</v>
      </c>
      <c r="J22" s="5">
        <v>0.21279999999999999</v>
      </c>
      <c r="K22" s="5">
        <v>-0.25969999999999999</v>
      </c>
      <c r="L22" s="5">
        <v>0.13500000000000001</v>
      </c>
      <c r="M22" s="12" t="s">
        <v>86</v>
      </c>
      <c r="N22" s="5">
        <v>5.1000000000000004E-3</v>
      </c>
      <c r="O22" s="4">
        <v>5</v>
      </c>
      <c r="P22" s="4" t="s">
        <v>30</v>
      </c>
      <c r="Q22" s="4">
        <v>0.748</v>
      </c>
      <c r="R22" s="6">
        <v>0.12143</v>
      </c>
      <c r="S22" s="6">
        <v>1.7243033509260357</v>
      </c>
      <c r="T22" s="6">
        <v>-5.4000000000000159E-3</v>
      </c>
      <c r="U22" s="6">
        <v>-6.0000000000000053E-3</v>
      </c>
      <c r="V22" s="6">
        <v>-7.0000000000000097E-4</v>
      </c>
      <c r="W22" s="6">
        <v>-4.4999999999999485E-3</v>
      </c>
      <c r="X22" s="6">
        <v>-3.2000000000000015E-3</v>
      </c>
      <c r="Y22" s="6">
        <v>-4.7000000000000097E-3</v>
      </c>
      <c r="Z22" s="6">
        <v>-4.599999999999993E-3</v>
      </c>
      <c r="AA22" s="6">
        <v>-5.2000000000000102E-3</v>
      </c>
      <c r="AB22" s="6">
        <v>-3.0999999999999917E-3</v>
      </c>
      <c r="AC22" s="6">
        <v>-4.7999999999999987E-3</v>
      </c>
      <c r="AD22" s="7">
        <v>-4.2199999999999972E-3</v>
      </c>
    </row>
    <row r="23" spans="1:30" ht="15.75" customHeight="1" x14ac:dyDescent="0.15">
      <c r="A23" s="4" t="s">
        <v>88</v>
      </c>
      <c r="B23" s="4" t="s">
        <v>89</v>
      </c>
      <c r="C23" s="5">
        <v>0.35089999999999999</v>
      </c>
      <c r="D23" s="5">
        <v>0.2152</v>
      </c>
      <c r="E23" s="5">
        <v>9.9299999999999999E-2</v>
      </c>
      <c r="F23" s="5">
        <v>0.1636</v>
      </c>
      <c r="G23" s="5">
        <v>4.6300000000000001E-2</v>
      </c>
      <c r="H23" s="5">
        <v>0.41389999999999999</v>
      </c>
      <c r="I23" s="5">
        <v>0.36120000000000002</v>
      </c>
      <c r="J23" s="5">
        <v>0.36890000000000001</v>
      </c>
      <c r="K23" s="5">
        <v>-0.28139999999999998</v>
      </c>
      <c r="L23" s="5">
        <v>0.49530000000000002</v>
      </c>
      <c r="M23" s="12" t="s">
        <v>41</v>
      </c>
      <c r="N23" s="5">
        <v>2.2000000000000001E-3</v>
      </c>
      <c r="O23" s="4">
        <v>5</v>
      </c>
      <c r="P23" s="4" t="s">
        <v>17</v>
      </c>
      <c r="Q23" s="4">
        <v>2.5630000000000002</v>
      </c>
      <c r="R23" s="6">
        <v>0.22331999999999996</v>
      </c>
      <c r="S23" s="6">
        <v>5.2197801354250108</v>
      </c>
      <c r="T23" s="6">
        <v>-8.80000000000003E-3</v>
      </c>
      <c r="U23" s="6">
        <v>-7.3000000000000009E-3</v>
      </c>
      <c r="V23" s="6">
        <v>-5.5000000000000049E-3</v>
      </c>
      <c r="W23" s="6">
        <v>-4.599999999999993E-3</v>
      </c>
      <c r="X23" s="6">
        <v>-4.4999999999999971E-3</v>
      </c>
      <c r="Y23" s="6">
        <v>-6.3000000000000278E-3</v>
      </c>
      <c r="Z23" s="6">
        <v>-4.599999999999993E-3</v>
      </c>
      <c r="AA23" s="6">
        <v>-3.0000000000000027E-3</v>
      </c>
      <c r="AB23" s="6">
        <v>-1.8999999999999573E-3</v>
      </c>
      <c r="AC23" s="6">
        <v>-3.5000000000000031E-3</v>
      </c>
      <c r="AD23" s="7">
        <v>-5.000000000000001E-3</v>
      </c>
    </row>
    <row r="24" spans="1:30" ht="15.75" customHeight="1" x14ac:dyDescent="0.15">
      <c r="A24" s="4" t="s">
        <v>90</v>
      </c>
      <c r="B24" s="4" t="s">
        <v>91</v>
      </c>
      <c r="C24" s="5">
        <v>0.39419999999999999</v>
      </c>
      <c r="D24" s="5">
        <v>2.6800000000000001E-2</v>
      </c>
      <c r="E24" s="5">
        <v>-1E-3</v>
      </c>
      <c r="F24" s="5">
        <v>0.1996</v>
      </c>
      <c r="G24" s="5">
        <v>-4.24E-2</v>
      </c>
      <c r="H24" s="5">
        <v>7.7299999999999994E-2</v>
      </c>
      <c r="I24" s="5">
        <v>4.2999999999999997E-2</v>
      </c>
      <c r="J24" s="5">
        <v>0.3347</v>
      </c>
      <c r="K24" s="5">
        <v>-3.4500000000000003E-2</v>
      </c>
      <c r="L24" s="5">
        <v>0.15190000000000001</v>
      </c>
      <c r="M24" s="4" t="s">
        <v>92</v>
      </c>
      <c r="N24" s="5">
        <v>8.5000000000000006E-3</v>
      </c>
      <c r="O24" s="4">
        <v>5</v>
      </c>
      <c r="P24" s="4" t="s">
        <v>17</v>
      </c>
      <c r="Q24" s="4">
        <v>1.0569999999999999</v>
      </c>
      <c r="R24" s="6">
        <v>0.11495999999999999</v>
      </c>
      <c r="S24" s="6">
        <v>1.7401144707605112</v>
      </c>
      <c r="T24" s="6">
        <v>-1.6400000000000026E-2</v>
      </c>
      <c r="U24" s="6">
        <v>-1.8899999999999997E-2</v>
      </c>
      <c r="V24" s="6">
        <v>-1.6199999999999999E-2</v>
      </c>
      <c r="W24" s="6">
        <v>-1.9199999999999995E-2</v>
      </c>
      <c r="X24" s="6">
        <v>-1.61E-2</v>
      </c>
      <c r="Y24" s="6">
        <v>-1.8200000000000008E-2</v>
      </c>
      <c r="Z24" s="6">
        <v>-1.7100000000000004E-2</v>
      </c>
      <c r="AA24" s="6">
        <v>-2.3500000000000021E-2</v>
      </c>
      <c r="AB24" s="6">
        <v>-1.5300000000000005E-2</v>
      </c>
      <c r="AC24" s="6">
        <v>-1.529999999999998E-2</v>
      </c>
      <c r="AD24" s="7">
        <v>-1.7620000000000004E-2</v>
      </c>
    </row>
    <row r="25" spans="1:30" ht="15.75" customHeight="1" x14ac:dyDescent="0.15">
      <c r="A25" s="4" t="s">
        <v>93</v>
      </c>
      <c r="B25" s="4" t="s">
        <v>94</v>
      </c>
      <c r="C25" s="5">
        <v>4.9000000000000002E-2</v>
      </c>
      <c r="D25" s="5">
        <v>8.5000000000000006E-2</v>
      </c>
      <c r="E25" s="5">
        <v>2.7E-2</v>
      </c>
      <c r="F25" s="5">
        <v>0.1</v>
      </c>
      <c r="G25" s="5">
        <v>-0.122</v>
      </c>
      <c r="H25" s="5">
        <v>0.28649999999999998</v>
      </c>
      <c r="I25" s="5">
        <v>-2.93E-2</v>
      </c>
      <c r="J25" s="5">
        <v>0.24079999999999999</v>
      </c>
      <c r="K25" s="5">
        <v>-7.4700000000000003E-2</v>
      </c>
      <c r="L25" s="5">
        <v>0.2059</v>
      </c>
      <c r="M25" s="12" t="s">
        <v>95</v>
      </c>
      <c r="N25" s="5">
        <v>1.8E-3</v>
      </c>
      <c r="O25" s="4">
        <v>5</v>
      </c>
      <c r="P25" s="4" t="s">
        <v>30</v>
      </c>
      <c r="Q25" s="4">
        <v>0.46300000000000002</v>
      </c>
      <c r="R25" s="6">
        <v>7.6819999999999999E-2</v>
      </c>
      <c r="S25" s="6">
        <v>0.95188098545583721</v>
      </c>
      <c r="T25" s="6">
        <v>6.0000000000000053E-3</v>
      </c>
      <c r="U25" s="6">
        <v>6.0000000000000053E-3</v>
      </c>
      <c r="V25" s="6">
        <v>4.0000000000000001E-3</v>
      </c>
      <c r="W25" s="6">
        <v>2.0000000000000018E-3</v>
      </c>
      <c r="X25" s="6">
        <v>3.0000000000000027E-3</v>
      </c>
      <c r="Y25" s="6">
        <v>4.500000000000004E-3</v>
      </c>
      <c r="Z25" s="6">
        <v>2.7999999999999969E-3</v>
      </c>
      <c r="AA25" s="6">
        <v>7.3999999999999899E-3</v>
      </c>
      <c r="AB25" s="6">
        <v>6.6999999999999976E-3</v>
      </c>
      <c r="AC25" s="6">
        <v>3.3999999999999864E-3</v>
      </c>
      <c r="AD25" s="7">
        <v>4.579999999999999E-3</v>
      </c>
    </row>
    <row r="26" spans="1:30" ht="15.75" customHeight="1" x14ac:dyDescent="0.15">
      <c r="A26" s="4" t="s">
        <v>96</v>
      </c>
      <c r="B26" s="4" t="s">
        <v>97</v>
      </c>
      <c r="C26" s="5">
        <v>0.216</v>
      </c>
      <c r="D26" s="5">
        <v>0.17599999999999999</v>
      </c>
      <c r="E26" s="5">
        <v>0.03</v>
      </c>
      <c r="F26" s="5">
        <v>0.17499999999999999</v>
      </c>
      <c r="G26" s="5">
        <v>-7.1999999999999995E-2</v>
      </c>
      <c r="H26" s="5">
        <v>0.2248</v>
      </c>
      <c r="I26" s="5">
        <v>-0.107</v>
      </c>
      <c r="J26" s="5">
        <v>6.4500000000000002E-2</v>
      </c>
      <c r="K26" s="5">
        <v>-0.32600000000000001</v>
      </c>
      <c r="L26" s="5">
        <v>0.15310000000000001</v>
      </c>
      <c r="M26" s="4" t="s">
        <v>98</v>
      </c>
      <c r="N26" s="5">
        <v>4.1000000000000003E-3</v>
      </c>
      <c r="O26" s="4">
        <v>5</v>
      </c>
      <c r="P26" s="4" t="s">
        <v>30</v>
      </c>
      <c r="Q26" s="4">
        <v>6.9000000000000006E-2</v>
      </c>
      <c r="R26" s="6">
        <v>5.3440000000000001E-2</v>
      </c>
      <c r="S26" s="6">
        <v>0.45329284446886287</v>
      </c>
      <c r="T26" s="6">
        <v>-1.0000000000000009E-3</v>
      </c>
      <c r="U26" s="6">
        <v>4.0000000000000036E-3</v>
      </c>
      <c r="V26" s="6">
        <v>-2.0000000000000018E-3</v>
      </c>
      <c r="W26" s="6">
        <v>0</v>
      </c>
      <c r="X26" s="6">
        <v>2.0000000000000018E-3</v>
      </c>
      <c r="Y26" s="6">
        <v>2.5000000000000022E-3</v>
      </c>
      <c r="Z26" s="6">
        <v>1.7000000000000071E-3</v>
      </c>
      <c r="AA26" s="6">
        <v>6.0000000000000331E-4</v>
      </c>
      <c r="AB26" s="6">
        <v>-9.9999999999988987E-5</v>
      </c>
      <c r="AC26" s="6">
        <v>-9.9999999999997313E-4</v>
      </c>
      <c r="AD26" s="7">
        <v>6.7000000000000534E-4</v>
      </c>
    </row>
    <row r="27" spans="1:30" ht="15.75" customHeight="1" x14ac:dyDescent="0.15">
      <c r="A27" s="4" t="s">
        <v>99</v>
      </c>
      <c r="B27" s="4" t="s">
        <v>100</v>
      </c>
      <c r="C27" s="5">
        <v>8.9200000000000002E-2</v>
      </c>
      <c r="D27" s="5">
        <v>-0.24329999999999999</v>
      </c>
      <c r="E27" s="5">
        <v>0.25180000000000002</v>
      </c>
      <c r="F27" s="5">
        <v>-9.4700000000000006E-2</v>
      </c>
      <c r="G27" s="5">
        <v>0.2195</v>
      </c>
      <c r="H27" s="5">
        <v>-5.8000000000000003E-2</v>
      </c>
      <c r="I27" s="5">
        <v>0.10589999999999999</v>
      </c>
      <c r="J27" s="5">
        <v>5.5E-2</v>
      </c>
      <c r="K27" s="5">
        <v>-6.6E-3</v>
      </c>
      <c r="L27" s="5">
        <v>0.1996</v>
      </c>
      <c r="M27" s="4" t="s">
        <v>101</v>
      </c>
      <c r="N27" s="5">
        <v>5.8999999999999999E-3</v>
      </c>
      <c r="O27" s="4">
        <v>5</v>
      </c>
      <c r="P27" s="4" t="s">
        <v>30</v>
      </c>
      <c r="Q27" s="4">
        <v>1.0680000000000001</v>
      </c>
      <c r="R27" s="6">
        <v>5.1839999999999997E-2</v>
      </c>
      <c r="S27" s="6">
        <v>0.49183390136670924</v>
      </c>
      <c r="T27" s="6">
        <v>5.0000000000000044E-4</v>
      </c>
      <c r="U27" s="6">
        <v>-1.5999999999999903E-3</v>
      </c>
      <c r="V27" s="6">
        <v>-1.0000000000000009E-3</v>
      </c>
      <c r="W27" s="6">
        <v>8.9999999999999802E-4</v>
      </c>
      <c r="X27" s="6">
        <v>-2.0000000000000573E-4</v>
      </c>
      <c r="Y27" s="6">
        <v>-5.0000000000000044E-4</v>
      </c>
      <c r="Z27" s="6">
        <v>5.9999999999998943E-4</v>
      </c>
      <c r="AA27" s="6">
        <v>-1.9999999999999879E-4</v>
      </c>
      <c r="AB27" s="6">
        <v>2.9999999999999992E-4</v>
      </c>
      <c r="AC27" s="6">
        <v>-2.2000000000000075E-3</v>
      </c>
      <c r="AD27" s="7">
        <v>-3.400000000000016E-4</v>
      </c>
    </row>
    <row r="28" spans="1:30" ht="15.75" customHeight="1" x14ac:dyDescent="0.15">
      <c r="A28" s="4" t="s">
        <v>102</v>
      </c>
      <c r="B28" s="4" t="s">
        <v>103</v>
      </c>
      <c r="C28" s="5">
        <v>0.1047</v>
      </c>
      <c r="D28" s="5">
        <v>-5.9400000000000001E-2</v>
      </c>
      <c r="E28" s="5">
        <v>0.1384</v>
      </c>
      <c r="F28" s="5">
        <v>0.19789999999999999</v>
      </c>
      <c r="G28" s="5">
        <v>-0.1101</v>
      </c>
      <c r="H28" s="5">
        <v>0.1963</v>
      </c>
      <c r="I28" s="5">
        <v>7.6999999999999999E-2</v>
      </c>
      <c r="J28" s="5">
        <v>4.3700000000000003E-2</v>
      </c>
      <c r="K28" s="5">
        <v>-0.152</v>
      </c>
      <c r="L28" s="5">
        <v>5.6099999999999997E-2</v>
      </c>
      <c r="M28" s="4" t="s">
        <v>104</v>
      </c>
      <c r="N28" s="5">
        <v>5.4999999999999997E-3</v>
      </c>
      <c r="O28" s="4">
        <v>4</v>
      </c>
      <c r="P28" s="4" t="s">
        <v>17</v>
      </c>
      <c r="Q28" s="4">
        <v>0.86099999999999999</v>
      </c>
      <c r="R28" s="6">
        <v>4.9259999999999984E-2</v>
      </c>
      <c r="S28" s="6">
        <v>0.51858243270923299</v>
      </c>
      <c r="T28" s="6">
        <v>-9.099999999999997E-3</v>
      </c>
      <c r="U28" s="6">
        <v>-7.1000000000000021E-3</v>
      </c>
      <c r="V28" s="6">
        <v>-6.7000000000000115E-3</v>
      </c>
      <c r="W28" s="6">
        <v>-8.0000000000000071E-3</v>
      </c>
      <c r="X28" s="6">
        <v>-7.5000000000000067E-3</v>
      </c>
      <c r="Y28" s="6">
        <v>-9.6999999999999864E-3</v>
      </c>
      <c r="Z28" s="6">
        <v>-8.4000000000000047E-3</v>
      </c>
      <c r="AA28" s="6">
        <v>-4.8999999999999946E-3</v>
      </c>
      <c r="AB28" s="6">
        <v>-3.5000000000000031E-3</v>
      </c>
      <c r="AC28" s="6">
        <v>-5.0000000000000044E-3</v>
      </c>
      <c r="AD28" s="7">
        <v>-6.9900000000000014E-3</v>
      </c>
    </row>
    <row r="29" spans="1:30" ht="15.75" customHeight="1" x14ac:dyDescent="0.15">
      <c r="A29" s="4" t="s">
        <v>105</v>
      </c>
      <c r="B29" s="4" t="s">
        <v>106</v>
      </c>
      <c r="C29" s="5">
        <v>0.18770000000000001</v>
      </c>
      <c r="D29" s="5">
        <v>-2.9999999999999997E-4</v>
      </c>
      <c r="E29" s="5">
        <v>8.7499999999999994E-2</v>
      </c>
      <c r="F29" s="5">
        <v>0.24809999999999999</v>
      </c>
      <c r="G29" s="5">
        <v>-0.1163</v>
      </c>
      <c r="H29" s="5">
        <v>0.2084</v>
      </c>
      <c r="I29" s="5">
        <v>0.17269999999999999</v>
      </c>
      <c r="J29" s="5">
        <v>1.8100000000000002E-2</v>
      </c>
      <c r="K29" s="5">
        <v>-0.1608</v>
      </c>
      <c r="L29" s="5">
        <v>3.9399999999999998E-2</v>
      </c>
      <c r="M29" s="4" t="s">
        <v>107</v>
      </c>
      <c r="N29" s="5">
        <v>2E-3</v>
      </c>
      <c r="O29" s="4">
        <v>4</v>
      </c>
      <c r="P29" s="4" t="s">
        <v>17</v>
      </c>
      <c r="Q29" s="4">
        <v>0.85099999999999998</v>
      </c>
      <c r="R29" s="6">
        <v>6.8449999999999997E-2</v>
      </c>
      <c r="S29" s="6">
        <v>0.79224022033036889</v>
      </c>
      <c r="T29" s="6">
        <v>-6.8000000000000005E-3</v>
      </c>
      <c r="U29" s="6">
        <v>-5.1999999999999998E-3</v>
      </c>
      <c r="V29" s="6">
        <v>-5.6000000000000077E-3</v>
      </c>
      <c r="W29" s="6">
        <v>-6.5000000000000058E-3</v>
      </c>
      <c r="X29" s="6">
        <v>-4.4000000000000011E-3</v>
      </c>
      <c r="Y29" s="6">
        <v>-6.0000000000000053E-3</v>
      </c>
      <c r="Z29" s="6">
        <v>-5.0000000000000044E-3</v>
      </c>
      <c r="AA29" s="6">
        <v>-3.0999999999999986E-3</v>
      </c>
      <c r="AB29" s="6">
        <v>-1.5000000000000013E-3</v>
      </c>
      <c r="AC29" s="6">
        <v>-1.800000000000003E-3</v>
      </c>
      <c r="AD29" s="7">
        <v>-4.5900000000000021E-3</v>
      </c>
    </row>
    <row r="30" spans="1:30" ht="15.75" customHeight="1" x14ac:dyDescent="0.15">
      <c r="A30" s="4" t="s">
        <v>108</v>
      </c>
      <c r="B30" s="4" t="s">
        <v>109</v>
      </c>
      <c r="C30" s="5">
        <v>0.1487</v>
      </c>
      <c r="D30" s="5">
        <v>4.6199999999999998E-2</v>
      </c>
      <c r="E30" s="5">
        <v>5.4999999999999997E-3</v>
      </c>
      <c r="F30" s="5">
        <v>5.3E-3</v>
      </c>
      <c r="G30" s="5">
        <v>-1.55E-2</v>
      </c>
      <c r="H30" s="5">
        <v>0.10489999999999999</v>
      </c>
      <c r="I30" s="5">
        <v>7.6300000000000007E-2</v>
      </c>
      <c r="J30" s="5">
        <v>-3.1800000000000002E-2</v>
      </c>
      <c r="K30" s="5">
        <v>-0.1739</v>
      </c>
      <c r="L30" s="5">
        <v>9.1499999999999998E-2</v>
      </c>
      <c r="M30" s="4" t="s">
        <v>110</v>
      </c>
      <c r="N30" s="5">
        <v>2E-3</v>
      </c>
      <c r="O30" s="4">
        <v>3</v>
      </c>
      <c r="P30" s="4" t="s">
        <v>22</v>
      </c>
      <c r="Q30" s="4">
        <v>0.85199999999999998</v>
      </c>
      <c r="R30" s="6">
        <v>2.572E-2</v>
      </c>
      <c r="S30" s="6">
        <v>0.24163106270803136</v>
      </c>
      <c r="T30" s="6">
        <v>-2.2000000000000075E-3</v>
      </c>
      <c r="U30" s="6">
        <v>-2.1000000000000046E-3</v>
      </c>
      <c r="V30" s="6">
        <v>-2.1000000000000003E-3</v>
      </c>
      <c r="W30" s="6">
        <v>-2.1999999999999997E-3</v>
      </c>
      <c r="X30" s="6">
        <v>-2.5000000000000005E-3</v>
      </c>
      <c r="Y30" s="6">
        <v>-1.0000000000000009E-3</v>
      </c>
      <c r="Z30" s="6">
        <v>-2.9999999999999888E-3</v>
      </c>
      <c r="AA30" s="6">
        <v>-1.800000000000003E-3</v>
      </c>
      <c r="AB30" s="6">
        <v>-1.799999999999996E-3</v>
      </c>
      <c r="AC30" s="6">
        <v>-1.8999999999999989E-3</v>
      </c>
      <c r="AD30" s="7">
        <v>-2.0600000000000002E-3</v>
      </c>
    </row>
    <row r="31" spans="1:30" ht="15.75" customHeight="1" x14ac:dyDescent="0.15">
      <c r="A31" s="4" t="s">
        <v>111</v>
      </c>
      <c r="B31" s="4" t="s">
        <v>112</v>
      </c>
      <c r="C31" s="5">
        <v>0.17119999999999999</v>
      </c>
      <c r="D31" s="5">
        <v>4.7500000000000001E-2</v>
      </c>
      <c r="E31" s="5">
        <v>0.14130000000000001</v>
      </c>
      <c r="F31" s="5">
        <v>0.33610000000000001</v>
      </c>
      <c r="G31" s="5">
        <v>-1.8599999999999998E-2</v>
      </c>
      <c r="H31" s="5">
        <v>0.4975</v>
      </c>
      <c r="I31" s="5">
        <v>0.42430000000000001</v>
      </c>
      <c r="J31" s="5">
        <v>0.33939999999999998</v>
      </c>
      <c r="K31" s="5">
        <v>-0.28399999999999997</v>
      </c>
      <c r="L31" s="5">
        <v>0.59019999999999995</v>
      </c>
      <c r="M31" s="4" t="s">
        <v>113</v>
      </c>
      <c r="N31" s="5">
        <v>1.4E-3</v>
      </c>
      <c r="O31" s="4">
        <v>5</v>
      </c>
      <c r="P31" s="4" t="s">
        <v>17</v>
      </c>
      <c r="Q31" s="4">
        <v>0.83899999999999997</v>
      </c>
      <c r="R31" s="6">
        <v>0.22449</v>
      </c>
      <c r="S31" s="6">
        <v>4.9719106544682905</v>
      </c>
      <c r="T31" s="6">
        <v>-3.6000000000000199E-3</v>
      </c>
      <c r="U31" s="6">
        <v>-3.2000000000000015E-3</v>
      </c>
      <c r="V31" s="6">
        <v>-2.9999999999999472E-4</v>
      </c>
      <c r="W31" s="6">
        <v>-5.0000000000000044E-4</v>
      </c>
      <c r="X31" s="6">
        <v>2.0000000000000226E-4</v>
      </c>
      <c r="Y31" s="6">
        <v>1.3000000000000234E-3</v>
      </c>
      <c r="Z31" s="6">
        <v>5.9999999999998943E-4</v>
      </c>
      <c r="AA31" s="6">
        <v>-1.000000000000445E-4</v>
      </c>
      <c r="AB31" s="6">
        <v>1.000000000000445E-4</v>
      </c>
      <c r="AC31" s="6">
        <v>9.9999999999988987E-5</v>
      </c>
      <c r="AD31" s="7">
        <v>-5.400000000000012E-4</v>
      </c>
    </row>
    <row r="32" spans="1:30" ht="15.75" customHeight="1" x14ac:dyDescent="0.15">
      <c r="A32" s="4" t="s">
        <v>114</v>
      </c>
      <c r="B32" s="4" t="s">
        <v>115</v>
      </c>
      <c r="C32" s="5">
        <v>0.13200000000000001</v>
      </c>
      <c r="D32" s="5">
        <v>1.01E-2</v>
      </c>
      <c r="E32" s="5">
        <v>0.1154</v>
      </c>
      <c r="F32" s="5">
        <v>0.21410000000000001</v>
      </c>
      <c r="G32" s="5">
        <v>-4.4699999999999997E-2</v>
      </c>
      <c r="H32" s="5">
        <v>0.31369999999999998</v>
      </c>
      <c r="I32" s="5">
        <v>0.183</v>
      </c>
      <c r="J32" s="5">
        <v>0.28639999999999999</v>
      </c>
      <c r="K32" s="5">
        <v>-0.1817</v>
      </c>
      <c r="L32" s="5">
        <v>0.26179999999999998</v>
      </c>
      <c r="M32" s="4" t="s">
        <v>80</v>
      </c>
      <c r="N32" s="5">
        <v>5.0000000000000001E-4</v>
      </c>
      <c r="O32" s="4">
        <v>5</v>
      </c>
      <c r="P32" s="4" t="s">
        <v>17</v>
      </c>
      <c r="Q32" s="4">
        <v>19.690000000000001</v>
      </c>
      <c r="R32" s="6">
        <v>0.12901000000000001</v>
      </c>
      <c r="S32" s="6">
        <v>2.053484537804585</v>
      </c>
      <c r="T32" s="6">
        <v>2.1000000000000185E-3</v>
      </c>
      <c r="U32" s="6">
        <v>2.5999999999999999E-3</v>
      </c>
      <c r="V32" s="6">
        <v>3.1000000000000055E-3</v>
      </c>
      <c r="W32" s="6">
        <v>3.1000000000000194E-3</v>
      </c>
      <c r="X32" s="6">
        <v>4.7000000000000028E-3</v>
      </c>
      <c r="Y32" s="6">
        <v>6.6999999999999837E-3</v>
      </c>
      <c r="Z32" s="6">
        <v>5.5000000000000049E-3</v>
      </c>
      <c r="AA32" s="6">
        <v>4.799999999999971E-3</v>
      </c>
      <c r="AB32" s="6">
        <v>3.3999999999999864E-3</v>
      </c>
      <c r="AC32" s="6">
        <v>5.0999999999999934E-3</v>
      </c>
      <c r="AD32" s="7">
        <v>4.1099999999999982E-3</v>
      </c>
    </row>
    <row r="33" spans="1:30" ht="15.75" customHeight="1" x14ac:dyDescent="0.15">
      <c r="A33" s="12" t="s">
        <v>116</v>
      </c>
      <c r="B33" s="12" t="s">
        <v>117</v>
      </c>
      <c r="C33" s="16">
        <v>4.4699999999999997E-2</v>
      </c>
      <c r="D33" s="16">
        <v>6.8199999999999997E-2</v>
      </c>
      <c r="E33" s="16">
        <v>4.7300000000000002E-2</v>
      </c>
      <c r="F33" s="16">
        <v>9.6799999999999997E-2</v>
      </c>
      <c r="G33" s="16">
        <v>-0.1154</v>
      </c>
      <c r="H33" s="16">
        <v>0.28860000000000002</v>
      </c>
      <c r="I33" s="16">
        <v>-2.8899999999999999E-2</v>
      </c>
      <c r="J33" s="16">
        <v>0.23980000000000001</v>
      </c>
      <c r="K33" s="16">
        <v>-9.0399999999999994E-2</v>
      </c>
      <c r="L33" s="16">
        <v>0.22789999999999999</v>
      </c>
      <c r="M33" s="12" t="s">
        <v>118</v>
      </c>
      <c r="N33" s="16">
        <v>1E-3</v>
      </c>
      <c r="O33" s="12">
        <v>5</v>
      </c>
      <c r="P33" s="12" t="s">
        <v>30</v>
      </c>
      <c r="Q33" s="12">
        <v>3.875</v>
      </c>
      <c r="R33" s="6">
        <v>7.7859999999999999E-2</v>
      </c>
      <c r="S33" s="6">
        <v>0.9648835324850511</v>
      </c>
      <c r="T33" s="6">
        <v>4.5999999999999999E-3</v>
      </c>
      <c r="U33" s="6">
        <v>4.0000000000000036E-3</v>
      </c>
      <c r="V33" s="6">
        <v>1.0100000000000005E-2</v>
      </c>
      <c r="W33" s="6">
        <v>5.2999999999999992E-3</v>
      </c>
      <c r="X33" s="6">
        <v>4.9000000000000016E-3</v>
      </c>
      <c r="Y33" s="6">
        <v>6.6000000000000503E-3</v>
      </c>
      <c r="Z33" s="6">
        <v>3.1000000000000021E-3</v>
      </c>
      <c r="AA33" s="6">
        <v>6.4000000000000168E-3</v>
      </c>
      <c r="AB33" s="6">
        <v>4.500000000000004E-3</v>
      </c>
      <c r="AC33" s="6">
        <v>5.5999999999999939E-3</v>
      </c>
      <c r="AD33" s="7">
        <v>5.5100000000000079E-3</v>
      </c>
    </row>
    <row r="34" spans="1:30" ht="15.75" customHeight="1" x14ac:dyDescent="0.15">
      <c r="A34" s="4" t="s">
        <v>119</v>
      </c>
      <c r="B34" s="19" t="s">
        <v>120</v>
      </c>
      <c r="C34" s="5">
        <v>3.7900000000000003E-2</v>
      </c>
      <c r="D34" s="5">
        <v>-5.5999999999999999E-3</v>
      </c>
      <c r="E34" s="5">
        <v>8.0500000000000002E-2</v>
      </c>
      <c r="F34" s="5">
        <v>4.7699999999999999E-2</v>
      </c>
      <c r="G34" s="5">
        <v>-3.5200000000000002E-2</v>
      </c>
      <c r="H34" s="5">
        <v>9.3700000000000006E-2</v>
      </c>
      <c r="I34" s="5">
        <v>9.1999999999999998E-3</v>
      </c>
      <c r="J34" s="5">
        <v>2.9700000000000001E-2</v>
      </c>
      <c r="K34" s="5">
        <v>-9.7199999999999995E-2</v>
      </c>
      <c r="L34" s="5">
        <v>0.1133</v>
      </c>
      <c r="M34" s="4" t="s">
        <v>121</v>
      </c>
      <c r="N34" s="5">
        <v>5.0000000000000001E-3</v>
      </c>
      <c r="O34" s="4">
        <v>3</v>
      </c>
      <c r="P34" s="4" t="s">
        <v>30</v>
      </c>
      <c r="Q34" s="4">
        <v>5.8280000000000003</v>
      </c>
      <c r="R34" s="6">
        <v>2.7400000000000001E-2</v>
      </c>
      <c r="S34" s="6">
        <v>0.2876729235288229</v>
      </c>
      <c r="T34" s="6">
        <v>-2.3999999999999994E-3</v>
      </c>
      <c r="U34" s="6">
        <v>-3.0999999999999999E-3</v>
      </c>
      <c r="V34" s="6">
        <v>-1.0000000000000009E-3</v>
      </c>
      <c r="W34" s="6">
        <v>-6.0000000000000331E-4</v>
      </c>
      <c r="X34" s="6">
        <v>-1.3000000000000025E-3</v>
      </c>
      <c r="Y34" s="6">
        <v>-1.799999999999996E-3</v>
      </c>
      <c r="Z34" s="6">
        <v>-7.3000000000000009E-3</v>
      </c>
      <c r="AA34" s="6">
        <v>-2.1000000000000012E-3</v>
      </c>
      <c r="AB34" s="6">
        <v>-3.0999999999999917E-3</v>
      </c>
      <c r="AC34" s="6">
        <v>-4.6999999999999958E-3</v>
      </c>
      <c r="AD34" s="7">
        <v>-2.7399999999999989E-3</v>
      </c>
    </row>
    <row r="35" spans="1:30" ht="15.75" customHeight="1" x14ac:dyDescent="0.15">
      <c r="A35" s="4" t="s">
        <v>122</v>
      </c>
      <c r="B35" s="4" t="s">
        <v>123</v>
      </c>
      <c r="C35" s="5">
        <v>2.9899999999999999E-2</v>
      </c>
      <c r="D35" s="5">
        <v>1.5900000000000001E-2</v>
      </c>
      <c r="E35" s="5">
        <v>1.14E-2</v>
      </c>
      <c r="F35" s="5">
        <v>1.18E-2</v>
      </c>
      <c r="G35" s="5">
        <v>1.34E-2</v>
      </c>
      <c r="H35" s="5">
        <v>5.8099999999999999E-2</v>
      </c>
      <c r="I35" s="5">
        <v>7.0300000000000001E-2</v>
      </c>
      <c r="J35" s="5">
        <v>-2.4299999999999999E-2</v>
      </c>
      <c r="K35" s="5">
        <v>-9.4799999999999995E-2</v>
      </c>
      <c r="L35" s="5">
        <v>4.4999999999999998E-2</v>
      </c>
      <c r="M35" s="19" t="s">
        <v>124</v>
      </c>
      <c r="N35" s="5">
        <v>6.9999999999999999E-4</v>
      </c>
      <c r="O35" s="4">
        <v>2</v>
      </c>
      <c r="P35" s="4" t="s">
        <v>30</v>
      </c>
      <c r="Q35" s="4">
        <v>4.6710000000000003</v>
      </c>
      <c r="R35" s="6">
        <v>1.3670000000000005E-2</v>
      </c>
      <c r="S35" s="6">
        <v>0.13410671875368552</v>
      </c>
      <c r="T35" s="6">
        <v>-2.4000000000000028E-3</v>
      </c>
      <c r="U35" s="6">
        <v>-1.8999999999999989E-3</v>
      </c>
      <c r="V35" s="6">
        <v>-1.7000000000000001E-3</v>
      </c>
      <c r="W35" s="6">
        <v>-1.1999999999999997E-3</v>
      </c>
      <c r="X35" s="6">
        <v>-1.2999999999999991E-3</v>
      </c>
      <c r="Y35" s="6">
        <v>-8.000000000000021E-4</v>
      </c>
      <c r="Z35" s="6">
        <v>-3.9999999999999758E-4</v>
      </c>
      <c r="AA35" s="6">
        <v>-2.9999999999999818E-4</v>
      </c>
      <c r="AB35" s="6">
        <v>-1.6999999999999932E-3</v>
      </c>
      <c r="AC35" s="6">
        <v>1.5000000000000013E-3</v>
      </c>
      <c r="AD35" s="7">
        <v>-1.019999999999999E-3</v>
      </c>
    </row>
    <row r="36" spans="1:30" ht="15.75" customHeight="1" x14ac:dyDescent="0.15">
      <c r="A36" s="4" t="s">
        <v>126</v>
      </c>
      <c r="B36" s="4" t="s">
        <v>127</v>
      </c>
      <c r="C36" s="5">
        <v>4.6699999999999998E-2</v>
      </c>
      <c r="D36" s="5">
        <v>-1.0200000000000001E-2</v>
      </c>
      <c r="E36" s="5">
        <v>7.51E-2</v>
      </c>
      <c r="F36" s="5">
        <v>0.22409999999999999</v>
      </c>
      <c r="G36" s="5">
        <v>-8.6300000000000002E-2</v>
      </c>
      <c r="H36" s="5">
        <v>0.2792</v>
      </c>
      <c r="I36" s="5">
        <v>0.161</v>
      </c>
      <c r="J36" s="5">
        <v>0.21929999999999999</v>
      </c>
      <c r="K36" s="5">
        <v>-0.1802</v>
      </c>
      <c r="L36" s="5">
        <v>0.23960000000000001</v>
      </c>
      <c r="M36" s="4" t="s">
        <v>128</v>
      </c>
      <c r="N36" s="5">
        <v>1.9E-3</v>
      </c>
      <c r="O36" s="4">
        <v>4</v>
      </c>
      <c r="P36" s="4" t="s">
        <v>17</v>
      </c>
      <c r="Q36" s="4">
        <v>4.4859999999999998</v>
      </c>
      <c r="R36" s="6">
        <v>9.6829999999999999E-2</v>
      </c>
      <c r="S36" s="6">
        <v>1.2925023217389864</v>
      </c>
      <c r="T36" s="6">
        <v>-2.700000000000001E-3</v>
      </c>
      <c r="U36" s="6">
        <v>-1.5000000000000013E-3</v>
      </c>
      <c r="V36" s="6">
        <v>0</v>
      </c>
      <c r="W36" s="6">
        <v>9.9999999999988987E-5</v>
      </c>
      <c r="X36" s="6">
        <v>7.9999999999999516E-4</v>
      </c>
      <c r="Y36" s="6">
        <v>2.5000000000000022E-3</v>
      </c>
      <c r="Z36" s="6">
        <v>2.0000000000000018E-3</v>
      </c>
      <c r="AA36" s="6">
        <v>1.0999999999999899E-3</v>
      </c>
      <c r="AB36" s="6">
        <v>1.2000000000000066E-3</v>
      </c>
      <c r="AC36" s="6">
        <v>1.7000000000000071E-3</v>
      </c>
      <c r="AD36" s="7">
        <v>5.1999999999999898E-4</v>
      </c>
    </row>
    <row r="37" spans="1:30" ht="15.75" customHeight="1" x14ac:dyDescent="0.15">
      <c r="A37" s="4" t="s">
        <v>129</v>
      </c>
      <c r="B37" s="4" t="s">
        <v>130</v>
      </c>
      <c r="C37" s="5">
        <v>5.79E-2</v>
      </c>
      <c r="D37" s="5">
        <v>-6.4000000000000003E-3</v>
      </c>
      <c r="E37" s="5">
        <v>6.6699999999999995E-2</v>
      </c>
      <c r="F37" s="5">
        <v>0.22320000000000001</v>
      </c>
      <c r="G37" s="5">
        <v>-9.2100000000000001E-2</v>
      </c>
      <c r="H37" s="5">
        <v>0.2853</v>
      </c>
      <c r="I37" s="5">
        <v>0.16189999999999999</v>
      </c>
      <c r="J37" s="5">
        <v>0.22370000000000001</v>
      </c>
      <c r="K37" s="5">
        <v>-0.18229999999999999</v>
      </c>
      <c r="L37" s="5">
        <v>0.23960000000000001</v>
      </c>
      <c r="M37" s="4" t="s">
        <v>131</v>
      </c>
      <c r="N37" s="5">
        <v>2E-3</v>
      </c>
      <c r="O37" s="4">
        <v>4</v>
      </c>
      <c r="P37" s="4" t="s">
        <v>17</v>
      </c>
      <c r="Q37" s="4">
        <v>4.2610000000000001</v>
      </c>
      <c r="R37" s="6">
        <v>9.774999999999999E-2</v>
      </c>
      <c r="S37" s="6">
        <v>1.3065228859835671</v>
      </c>
      <c r="T37" s="6">
        <v>-1.5999999999999973E-3</v>
      </c>
      <c r="U37" s="6">
        <v>7.999999999999995E-4</v>
      </c>
      <c r="V37" s="6">
        <v>2.9999999999999472E-4</v>
      </c>
      <c r="W37" s="6">
        <v>-7.9999999999999516E-4</v>
      </c>
      <c r="X37" s="6">
        <v>1.3999999999999985E-3</v>
      </c>
      <c r="Y37" s="6">
        <v>2.5000000000000022E-3</v>
      </c>
      <c r="Z37" s="6">
        <v>2.0000000000000018E-3</v>
      </c>
      <c r="AA37" s="6">
        <v>1.7000000000000071E-3</v>
      </c>
      <c r="AB37" s="6">
        <v>4.0000000000001146E-4</v>
      </c>
      <c r="AC37" s="6">
        <v>1.7000000000000071E-3</v>
      </c>
      <c r="AD37" s="7">
        <v>8.4000000000000285E-4</v>
      </c>
    </row>
    <row r="38" spans="1:30" ht="15.75" customHeight="1" x14ac:dyDescent="0.15">
      <c r="A38" s="4" t="s">
        <v>133</v>
      </c>
      <c r="B38" s="4" t="s">
        <v>134</v>
      </c>
      <c r="C38" s="5">
        <v>8.6900000000000005E-2</v>
      </c>
      <c r="D38" s="5">
        <v>1.5800000000000002E-2</v>
      </c>
      <c r="E38" s="5">
        <v>9.2999999999999992E-3</v>
      </c>
      <c r="F38" s="5">
        <v>2.47E-2</v>
      </c>
      <c r="G38" s="5">
        <v>8.0999999999999996E-3</v>
      </c>
      <c r="H38" s="5">
        <v>8.4599999999999995E-2</v>
      </c>
      <c r="I38" s="5">
        <v>9.9699999999999997E-2</v>
      </c>
      <c r="J38" s="5">
        <v>-3.1899999999999998E-2</v>
      </c>
      <c r="K38" s="5">
        <v>-0.15079999999999999</v>
      </c>
      <c r="L38" s="5">
        <v>3.7199999999999997E-2</v>
      </c>
      <c r="M38" s="4" t="s">
        <v>135</v>
      </c>
      <c r="N38" s="5">
        <v>6.9999999999999999E-4</v>
      </c>
      <c r="O38" s="4">
        <v>3</v>
      </c>
      <c r="P38" s="4" t="s">
        <v>30</v>
      </c>
      <c r="Q38" s="4">
        <v>4.1669999999999998</v>
      </c>
      <c r="R38" s="6">
        <v>1.8360000000000005E-2</v>
      </c>
      <c r="S38" s="6">
        <v>0.17072518280670645</v>
      </c>
      <c r="T38" s="6">
        <v>-1.2999999999999956E-3</v>
      </c>
      <c r="U38" s="6">
        <v>-1.0999999999999968E-3</v>
      </c>
      <c r="V38" s="6">
        <v>-6.0000000000000157E-4</v>
      </c>
      <c r="W38" s="6">
        <v>-1.0000000000000009E-3</v>
      </c>
      <c r="X38" s="6">
        <v>-8.9999999999999976E-4</v>
      </c>
      <c r="Y38" s="6">
        <v>-4.0000000000001146E-4</v>
      </c>
      <c r="Z38" s="6">
        <v>-3.0000000000000859E-4</v>
      </c>
      <c r="AA38" s="6">
        <v>0</v>
      </c>
      <c r="AB38" s="6">
        <v>-2.7999999999999969E-3</v>
      </c>
      <c r="AC38" s="6">
        <v>3.2999999999999974E-3</v>
      </c>
      <c r="AD38" s="7">
        <v>-5.1000000000000145E-4</v>
      </c>
    </row>
    <row r="39" spans="1:30" ht="15.75" customHeight="1" x14ac:dyDescent="0.15">
      <c r="A39" s="4" t="s">
        <v>136</v>
      </c>
      <c r="B39" s="4" t="s">
        <v>137</v>
      </c>
      <c r="C39" s="5">
        <v>2.4E-2</v>
      </c>
      <c r="D39" s="5">
        <v>0.1172</v>
      </c>
      <c r="E39" s="5">
        <v>8.6499999999999994E-2</v>
      </c>
      <c r="F39" s="5">
        <v>0.12429999999999999</v>
      </c>
      <c r="G39" s="5">
        <v>-8.1900000000000001E-2</v>
      </c>
      <c r="H39" s="5">
        <v>0.30199999999999999</v>
      </c>
      <c r="I39" s="5">
        <v>-5.11E-2</v>
      </c>
      <c r="J39" s="5">
        <v>0.31590000000000001</v>
      </c>
      <c r="K39" s="5">
        <v>-6.9099999999999995E-2</v>
      </c>
      <c r="L39" s="5">
        <v>0.19889999999999999</v>
      </c>
      <c r="M39" s="4" t="s">
        <v>138</v>
      </c>
      <c r="N39" s="5">
        <v>2.5000000000000001E-3</v>
      </c>
      <c r="O39" s="4">
        <v>5</v>
      </c>
      <c r="P39" s="4" t="s">
        <v>30</v>
      </c>
      <c r="Q39" s="4">
        <v>3.5609999999999999</v>
      </c>
      <c r="R39" s="6">
        <v>9.6670000000000006E-2</v>
      </c>
      <c r="S39" s="6">
        <v>1.3279471720453486</v>
      </c>
      <c r="T39" s="6">
        <v>-3.0999999999999986E-3</v>
      </c>
      <c r="U39" s="6">
        <v>-2.2000000000000075E-3</v>
      </c>
      <c r="V39" s="6">
        <v>-2.3000000000000104E-3</v>
      </c>
      <c r="W39" s="6">
        <v>-3.0000000000000027E-3</v>
      </c>
      <c r="X39" s="6">
        <v>-1.8999999999999989E-3</v>
      </c>
      <c r="Y39" s="6">
        <v>-2.5000000000000022E-3</v>
      </c>
      <c r="Z39" s="6">
        <v>-1.5000000000000013E-3</v>
      </c>
      <c r="AA39" s="6">
        <v>-2.8999999999999582E-3</v>
      </c>
      <c r="AB39" s="6">
        <v>-2.2999999999999965E-3</v>
      </c>
      <c r="AC39" s="6">
        <v>-2.5000000000000022E-3</v>
      </c>
      <c r="AD39" s="7">
        <v>-2.4199999999999977E-3</v>
      </c>
    </row>
    <row r="40" spans="1:30" ht="15.75" customHeight="1" x14ac:dyDescent="0.15">
      <c r="A40" s="4" t="s">
        <v>140</v>
      </c>
      <c r="B40" s="4" t="s">
        <v>141</v>
      </c>
      <c r="C40" s="5">
        <v>0.28989999999999999</v>
      </c>
      <c r="D40" s="5">
        <v>0.12609999999999999</v>
      </c>
      <c r="E40" s="5">
        <v>0.15129999999999999</v>
      </c>
      <c r="F40" s="5">
        <v>6.9000000000000006E-2</v>
      </c>
      <c r="G40" s="5">
        <v>2.5999999999999999E-3</v>
      </c>
      <c r="H40" s="5">
        <v>0.33739999999999998</v>
      </c>
      <c r="I40" s="5">
        <v>8.5599999999999996E-2</v>
      </c>
      <c r="J40" s="5">
        <v>0.38319999999999999</v>
      </c>
      <c r="K40" s="5">
        <v>-0.1285</v>
      </c>
      <c r="L40" s="5">
        <v>0.21879999999999999</v>
      </c>
      <c r="M40" s="4" t="s">
        <v>142</v>
      </c>
      <c r="N40" s="5">
        <v>6.9999999999999999E-4</v>
      </c>
      <c r="O40" s="4">
        <v>5</v>
      </c>
      <c r="P40" s="4" t="s">
        <v>17</v>
      </c>
      <c r="Q40" s="4">
        <v>2.9079999999999999</v>
      </c>
      <c r="R40" s="6">
        <v>0.15353999999999995</v>
      </c>
      <c r="S40" s="6">
        <v>2.8233396628471961</v>
      </c>
      <c r="T40" s="6">
        <v>3.1999999999999806E-3</v>
      </c>
      <c r="U40" s="6">
        <v>3.8999999999999868E-3</v>
      </c>
      <c r="V40" s="6">
        <v>5.7999999999999996E-3</v>
      </c>
      <c r="W40" s="6">
        <v>5.2999999999999992E-3</v>
      </c>
      <c r="X40" s="6">
        <v>4.0999999999999995E-3</v>
      </c>
      <c r="Y40" s="6">
        <v>6.3999999999999613E-3</v>
      </c>
      <c r="Z40" s="6">
        <v>5.2999999999999992E-3</v>
      </c>
      <c r="AA40" s="6">
        <v>4.2999999999999705E-3</v>
      </c>
      <c r="AB40" s="6">
        <v>3.2000000000000084E-3</v>
      </c>
      <c r="AC40" s="6">
        <v>4.699999999999982E-3</v>
      </c>
      <c r="AD40" s="7">
        <v>4.6199999999999887E-3</v>
      </c>
    </row>
    <row r="41" spans="1:30" ht="15.75" customHeight="1" x14ac:dyDescent="0.15">
      <c r="A41" s="4" t="s">
        <v>144</v>
      </c>
      <c r="B41" s="4" t="s">
        <v>145</v>
      </c>
      <c r="C41" s="5">
        <v>8.5199999999999998E-2</v>
      </c>
      <c r="D41" s="5">
        <v>-6.4000000000000003E-3</v>
      </c>
      <c r="E41" s="5">
        <v>6.3299999999999995E-2</v>
      </c>
      <c r="F41" s="5">
        <v>7.1300000000000002E-2</v>
      </c>
      <c r="G41" s="5">
        <v>-3.8300000000000001E-2</v>
      </c>
      <c r="H41" s="5">
        <v>0.1706</v>
      </c>
      <c r="I41" s="5">
        <v>0.11070000000000001</v>
      </c>
      <c r="J41" s="5">
        <v>-1.6E-2</v>
      </c>
      <c r="K41" s="5">
        <v>-0.1804</v>
      </c>
      <c r="L41" s="5">
        <v>9.2600000000000002E-2</v>
      </c>
      <c r="M41" s="4" t="s">
        <v>146</v>
      </c>
      <c r="N41" s="5">
        <v>2E-3</v>
      </c>
      <c r="O41" s="4">
        <v>3</v>
      </c>
      <c r="P41" s="4" t="s">
        <v>30</v>
      </c>
      <c r="Q41" s="4">
        <v>3.9470000000000001</v>
      </c>
      <c r="R41" s="6">
        <v>3.526E-2</v>
      </c>
      <c r="S41" s="6">
        <v>0.35329176396995621</v>
      </c>
      <c r="T41" s="6">
        <v>-1.3999999999999985E-3</v>
      </c>
      <c r="U41" s="6">
        <v>1E-3</v>
      </c>
      <c r="V41" s="6">
        <v>-5.0000000000000044E-4</v>
      </c>
      <c r="W41" s="6">
        <v>-1.6999999999999932E-3</v>
      </c>
      <c r="X41" s="6">
        <v>-1.3999999999999985E-3</v>
      </c>
      <c r="Y41" s="6">
        <v>-2.0999999999999908E-3</v>
      </c>
      <c r="Z41" s="6">
        <v>-2.2999999999999965E-3</v>
      </c>
      <c r="AA41" s="6">
        <v>-1.1000000000000003E-3</v>
      </c>
      <c r="AB41" s="6">
        <v>-1.2999999999999956E-3</v>
      </c>
      <c r="AC41" s="6">
        <v>-2.0000000000000018E-3</v>
      </c>
      <c r="AD41" s="7">
        <v>-1.2799999999999975E-3</v>
      </c>
    </row>
    <row r="42" spans="1:30" ht="15.75" customHeight="1" x14ac:dyDescent="0.15">
      <c r="A42" s="4" t="s">
        <v>147</v>
      </c>
      <c r="B42" s="4" t="s">
        <v>148</v>
      </c>
      <c r="C42" s="5">
        <v>4.5400000000000003E-2</v>
      </c>
      <c r="D42" s="5">
        <v>6.88E-2</v>
      </c>
      <c r="E42" s="5">
        <v>4.2200000000000001E-2</v>
      </c>
      <c r="F42" s="5">
        <v>9.5600000000000004E-2</v>
      </c>
      <c r="G42" s="5">
        <v>-0.13500000000000001</v>
      </c>
      <c r="H42" s="5">
        <v>0.3165</v>
      </c>
      <c r="I42" s="5">
        <v>-2.93E-2</v>
      </c>
      <c r="J42" s="5">
        <v>0.23930000000000001</v>
      </c>
      <c r="K42" s="5">
        <v>-9.0399999999999994E-2</v>
      </c>
      <c r="L42" s="5">
        <v>0.22739999999999999</v>
      </c>
      <c r="M42" s="4" t="s">
        <v>118</v>
      </c>
      <c r="N42" s="5">
        <v>1.5E-3</v>
      </c>
      <c r="O42" s="4">
        <v>5</v>
      </c>
      <c r="P42" s="4" t="s">
        <v>30</v>
      </c>
      <c r="Q42" s="4">
        <v>2.34</v>
      </c>
      <c r="R42" s="6">
        <v>7.8049999999999994E-2</v>
      </c>
      <c r="S42" s="6">
        <v>0.95126859219359061</v>
      </c>
      <c r="T42" s="6">
        <v>5.3000000000000061E-3</v>
      </c>
      <c r="U42" s="6">
        <v>4.6000000000000069E-3</v>
      </c>
      <c r="V42" s="6">
        <v>5.0000000000000044E-3</v>
      </c>
      <c r="W42" s="6">
        <v>4.1000000000000064E-3</v>
      </c>
      <c r="X42" s="6">
        <v>-1.4700000000000005E-2</v>
      </c>
      <c r="Y42" s="6">
        <v>3.4500000000000031E-2</v>
      </c>
      <c r="Z42" s="6">
        <v>2.700000000000001E-3</v>
      </c>
      <c r="AA42" s="6">
        <v>5.9000000000000163E-3</v>
      </c>
      <c r="AB42" s="6">
        <v>4.500000000000004E-3</v>
      </c>
      <c r="AC42" s="6">
        <v>5.0999999999999934E-3</v>
      </c>
      <c r="AD42" s="7">
        <v>5.7000000000000063E-3</v>
      </c>
    </row>
    <row r="43" spans="1:30" ht="15.75" customHeight="1" x14ac:dyDescent="0.15">
      <c r="A43" s="4" t="s">
        <v>150</v>
      </c>
      <c r="B43" s="4" t="s">
        <v>151</v>
      </c>
      <c r="C43" s="5">
        <v>0.29799999999999999</v>
      </c>
      <c r="D43" s="5">
        <v>0.13100000000000001</v>
      </c>
      <c r="E43" s="5">
        <v>0.14799999999999999</v>
      </c>
      <c r="F43" s="5">
        <v>7.0000000000000007E-2</v>
      </c>
      <c r="G43" s="5">
        <v>-5.0000000000000001E-3</v>
      </c>
      <c r="H43" s="5">
        <v>0.35039999999999999</v>
      </c>
      <c r="I43" s="5">
        <v>8.6599999999999996E-2</v>
      </c>
      <c r="J43" s="5">
        <v>0.38200000000000001</v>
      </c>
      <c r="K43" s="5">
        <v>-0.12959999999999999</v>
      </c>
      <c r="L43" s="5">
        <v>0.21840000000000001</v>
      </c>
      <c r="M43" s="19" t="s">
        <v>152</v>
      </c>
      <c r="N43" s="5">
        <v>1.5E-3</v>
      </c>
      <c r="O43" s="4">
        <v>5</v>
      </c>
      <c r="P43" s="4" t="s">
        <v>17</v>
      </c>
      <c r="Q43" s="4">
        <v>2.2799999999999998</v>
      </c>
      <c r="R43" s="6">
        <v>0.15497999999999998</v>
      </c>
      <c r="S43" s="6">
        <v>2.858646464134365</v>
      </c>
      <c r="T43" s="6">
        <v>3.0000000000000027E-3</v>
      </c>
      <c r="U43" s="6">
        <v>3.0000000000000027E-3</v>
      </c>
      <c r="V43" s="6">
        <v>7.9999999999999793E-3</v>
      </c>
      <c r="W43" s="6">
        <v>6.0000000000000053E-3</v>
      </c>
      <c r="X43" s="6">
        <v>5.0000000000000001E-3</v>
      </c>
      <c r="Y43" s="6">
        <v>7.5999999999999956E-3</v>
      </c>
      <c r="Z43" s="6">
        <v>6.3E-3</v>
      </c>
      <c r="AA43" s="6">
        <v>3.0999999999999917E-3</v>
      </c>
      <c r="AB43" s="6">
        <v>2.1000000000000185E-3</v>
      </c>
      <c r="AC43" s="6">
        <v>4.2999999999999983E-3</v>
      </c>
      <c r="AD43" s="7">
        <v>4.8399999999999997E-3</v>
      </c>
    </row>
    <row r="44" spans="1:30" ht="15.75" customHeight="1" x14ac:dyDescent="0.15">
      <c r="A44" s="4" t="s">
        <v>153</v>
      </c>
      <c r="B44" s="4" t="s">
        <v>154</v>
      </c>
      <c r="C44" s="5">
        <v>8.4099999999999994E-2</v>
      </c>
      <c r="D44" s="5">
        <v>8.4500000000000006E-2</v>
      </c>
      <c r="E44" s="5">
        <v>8.9999999999999998E-4</v>
      </c>
      <c r="F44" s="5">
        <v>0.1113</v>
      </c>
      <c r="G44" s="5">
        <v>-7.2099999999999997E-2</v>
      </c>
      <c r="H44" s="5">
        <v>0.29630000000000001</v>
      </c>
      <c r="I44" s="5">
        <v>3.8800000000000001E-2</v>
      </c>
      <c r="J44" s="5">
        <v>0.2702</v>
      </c>
      <c r="K44" s="5">
        <v>-0.152</v>
      </c>
      <c r="L44" s="5">
        <v>0.17169999999999999</v>
      </c>
      <c r="M44" s="12" t="s">
        <v>155</v>
      </c>
      <c r="N44" s="5">
        <v>2E-3</v>
      </c>
      <c r="O44" s="4">
        <v>4</v>
      </c>
      <c r="P44" s="4" t="s">
        <v>30</v>
      </c>
      <c r="Q44" s="4">
        <v>3.9820000000000002</v>
      </c>
      <c r="R44" s="6">
        <v>8.337E-2</v>
      </c>
      <c r="S44" s="6">
        <v>1.0622624382081973</v>
      </c>
      <c r="T44" s="6">
        <v>-2.3000000000000104E-3</v>
      </c>
      <c r="U44" s="6">
        <v>-2.3999999999999994E-3</v>
      </c>
      <c r="V44" s="6">
        <v>-6.0000000000000006E-4</v>
      </c>
      <c r="W44" s="6">
        <v>6.999999999999923E-4</v>
      </c>
      <c r="X44" s="6">
        <v>8.0000000000000904E-4</v>
      </c>
      <c r="Y44" s="6">
        <v>2.2000000000000353E-3</v>
      </c>
      <c r="Z44" s="6">
        <v>8.000000000000021E-4</v>
      </c>
      <c r="AA44" s="6">
        <v>3.5000000000000031E-3</v>
      </c>
      <c r="AB44" s="6">
        <v>1.799999999999996E-3</v>
      </c>
      <c r="AC44" s="6">
        <v>1.799999999999996E-3</v>
      </c>
      <c r="AD44" s="7">
        <v>6.3000000000000241E-4</v>
      </c>
    </row>
    <row r="45" spans="1:30" ht="15.75" customHeight="1" x14ac:dyDescent="0.15">
      <c r="A45" s="4" t="s">
        <v>156</v>
      </c>
      <c r="B45" s="4" t="s">
        <v>157</v>
      </c>
      <c r="C45" s="5">
        <v>3.8300000000000001E-2</v>
      </c>
      <c r="D45" s="5">
        <v>-1.8800000000000001E-2</v>
      </c>
      <c r="E45" s="5">
        <v>6.5299999999999997E-2</v>
      </c>
      <c r="F45" s="5">
        <v>0.26700000000000002</v>
      </c>
      <c r="G45" s="5">
        <v>-0.1007</v>
      </c>
      <c r="H45" s="5">
        <v>0.33300000000000002</v>
      </c>
      <c r="I45" s="5">
        <v>0.156</v>
      </c>
      <c r="J45" s="5">
        <v>0.31059999999999999</v>
      </c>
      <c r="K45" s="5">
        <v>-0.21779999999999999</v>
      </c>
      <c r="L45" s="5">
        <v>0.14119999999999999</v>
      </c>
      <c r="M45" s="4" t="s">
        <v>158</v>
      </c>
      <c r="N45" s="5">
        <v>6.4999999999999997E-3</v>
      </c>
      <c r="O45" s="4">
        <v>4</v>
      </c>
      <c r="P45" s="4" t="s">
        <v>30</v>
      </c>
      <c r="Q45" s="4">
        <v>2.1960000000000002</v>
      </c>
      <c r="R45" s="6">
        <v>9.7409999999999997E-2</v>
      </c>
      <c r="S45" s="6">
        <v>1.2293140369629993</v>
      </c>
      <c r="T45" s="6">
        <v>-2.5000000000000022E-3</v>
      </c>
      <c r="U45" s="6">
        <v>-3.8000000000000013E-3</v>
      </c>
      <c r="V45" s="6">
        <v>-3.0000000000000027E-3</v>
      </c>
      <c r="W45" s="6">
        <v>-3.8999999999999591E-3</v>
      </c>
      <c r="X45" s="6">
        <v>-2.5000000000000022E-3</v>
      </c>
      <c r="Y45" s="6">
        <v>-5.5999999999999939E-3</v>
      </c>
      <c r="Z45" s="6">
        <v>-5.2000000000000102E-3</v>
      </c>
      <c r="AA45" s="6">
        <v>-7.5999999999999956E-3</v>
      </c>
      <c r="AB45" s="6">
        <v>-3.0000000000000027E-3</v>
      </c>
      <c r="AC45" s="6">
        <v>-7.0000000000000062E-3</v>
      </c>
      <c r="AD45" s="7">
        <v>-4.4099999999999973E-3</v>
      </c>
    </row>
    <row r="46" spans="1:30" ht="15.75" customHeight="1" x14ac:dyDescent="0.15">
      <c r="A46" s="4" t="s">
        <v>159</v>
      </c>
      <c r="B46" s="4" t="s">
        <v>160</v>
      </c>
      <c r="C46" s="5">
        <v>7.17E-2</v>
      </c>
      <c r="D46" s="5">
        <v>9.6100000000000005E-2</v>
      </c>
      <c r="E46" s="5">
        <v>1.83E-2</v>
      </c>
      <c r="F46" s="5">
        <v>0.1065</v>
      </c>
      <c r="G46" s="5">
        <v>-0.10630000000000001</v>
      </c>
      <c r="H46" s="5">
        <v>0.26960000000000001</v>
      </c>
      <c r="I46" s="5">
        <v>-2.01E-2</v>
      </c>
      <c r="J46" s="5">
        <v>0.2487</v>
      </c>
      <c r="K46" s="5">
        <v>-0.10589999999999999</v>
      </c>
      <c r="L46" s="5">
        <v>0.15920000000000001</v>
      </c>
      <c r="M46" s="4" t="s">
        <v>161</v>
      </c>
      <c r="N46" s="5">
        <v>1.9E-3</v>
      </c>
      <c r="O46" s="4">
        <v>4</v>
      </c>
      <c r="P46" s="4" t="s">
        <v>17</v>
      </c>
      <c r="Q46" s="4">
        <v>0.51900000000000002</v>
      </c>
      <c r="R46" s="6">
        <v>7.3779999999999998E-2</v>
      </c>
      <c r="S46" s="6">
        <v>0.90455526360519989</v>
      </c>
      <c r="T46" s="6">
        <v>-2.9999999999999472E-4</v>
      </c>
      <c r="U46" s="6">
        <v>1.0000000000000286E-4</v>
      </c>
      <c r="V46" s="6">
        <v>1.0000000000000009E-3</v>
      </c>
      <c r="W46" s="6">
        <v>6.999999999999923E-4</v>
      </c>
      <c r="X46" s="6">
        <v>1.3999999999999985E-3</v>
      </c>
      <c r="Y46" s="6">
        <v>1.4000000000000123E-3</v>
      </c>
      <c r="Z46" s="6">
        <v>-1.9999999999999879E-4</v>
      </c>
      <c r="AA46" s="6">
        <v>-3.999999999999837E-4</v>
      </c>
      <c r="AB46" s="6">
        <v>5.0000000000000044E-4</v>
      </c>
      <c r="AC46" s="6">
        <v>1.2000000000000066E-3</v>
      </c>
      <c r="AD46" s="7">
        <v>5.4000000000000369E-4</v>
      </c>
    </row>
    <row r="47" spans="1:30" ht="15.75" customHeight="1" x14ac:dyDescent="0.15">
      <c r="A47" s="4" t="s">
        <v>162</v>
      </c>
      <c r="B47" s="4" t="s">
        <v>163</v>
      </c>
      <c r="C47" s="5">
        <v>4.8899999999999999E-2</v>
      </c>
      <c r="D47" s="5">
        <v>0.1024</v>
      </c>
      <c r="E47" s="5">
        <v>4.6600000000000003E-2</v>
      </c>
      <c r="F47" s="5">
        <v>0.1275</v>
      </c>
      <c r="G47" s="5">
        <v>-0.124</v>
      </c>
      <c r="H47" s="5">
        <v>0.26219999999999999</v>
      </c>
      <c r="I47" s="5">
        <v>-7.6E-3</v>
      </c>
      <c r="J47" s="5">
        <v>0.2273</v>
      </c>
      <c r="K47" s="5">
        <v>-0.1203</v>
      </c>
      <c r="L47" s="5">
        <v>0.19289999999999999</v>
      </c>
      <c r="M47" s="4" t="s">
        <v>164</v>
      </c>
      <c r="N47" s="5">
        <v>1.1999999999999999E-3</v>
      </c>
      <c r="O47" s="4">
        <v>4</v>
      </c>
      <c r="P47" s="4" t="s">
        <v>30</v>
      </c>
      <c r="Q47" s="4">
        <v>3.5</v>
      </c>
      <c r="R47" s="6">
        <v>7.5590000000000004E-2</v>
      </c>
      <c r="S47" s="6">
        <v>0.9283194123541072</v>
      </c>
      <c r="T47" s="6">
        <v>5.6999999999999967E-3</v>
      </c>
      <c r="U47" s="6">
        <v>4.2999999999999983E-3</v>
      </c>
      <c r="V47" s="6">
        <v>2.8999999999999998E-3</v>
      </c>
      <c r="W47" s="6">
        <v>2.6000000000000051E-3</v>
      </c>
      <c r="X47" s="6">
        <v>3.0999999999999917E-3</v>
      </c>
      <c r="Y47" s="6">
        <v>7.5000000000000067E-3</v>
      </c>
      <c r="Z47" s="6">
        <v>2.6000000000000007E-3</v>
      </c>
      <c r="AA47" s="6">
        <v>5.7000000000000106E-3</v>
      </c>
      <c r="AB47" s="6">
        <v>4.4000000000000011E-3</v>
      </c>
      <c r="AC47" s="6">
        <v>5.0999999999999934E-3</v>
      </c>
      <c r="AD47" s="7">
        <v>4.3900000000000007E-3</v>
      </c>
    </row>
  </sheetData>
  <mergeCells count="12">
    <mergeCell ref="A1:A2"/>
    <mergeCell ref="AD1:AD2"/>
    <mergeCell ref="S1:S2"/>
    <mergeCell ref="R1:R2"/>
    <mergeCell ref="Q1:Q2"/>
    <mergeCell ref="P1:P2"/>
    <mergeCell ref="M1:M2"/>
    <mergeCell ref="O1:O2"/>
    <mergeCell ref="N1:N2"/>
    <mergeCell ref="C1:L1"/>
    <mergeCell ref="T1:AC1"/>
    <mergeCell ref="B1:B2"/>
  </mergeCells>
  <conditionalFormatting sqref="C3:L4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conditionalFormatting sqref="R3:AD47">
    <cfRule type="cellIs" dxfId="3" priority="4" operator="lessThan">
      <formula>0</formula>
    </cfRule>
    <cfRule type="cellIs" dxfId="2" priority="5" operator="greaterThan">
      <formula>0</formula>
    </cfRule>
  </conditionalFormatting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18"/>
  <sheetViews>
    <sheetView workbookViewId="0"/>
  </sheetViews>
  <sheetFormatPr baseColWidth="10" defaultColWidth="12.6640625" defaultRowHeight="15.75" customHeight="1" x14ac:dyDescent="0.15"/>
  <cols>
    <col min="1" max="1" width="28.1640625" customWidth="1"/>
    <col min="2" max="2" width="18.1640625" customWidth="1"/>
    <col min="3" max="3" width="22" customWidth="1"/>
    <col min="4" max="4" width="17.1640625" customWidth="1"/>
    <col min="5" max="5" width="29.5" customWidth="1"/>
    <col min="6" max="6" width="33.33203125" customWidth="1"/>
    <col min="7" max="7" width="33" customWidth="1"/>
    <col min="8" max="8" width="17.5" customWidth="1"/>
  </cols>
  <sheetData>
    <row r="1" spans="1:7" ht="15.75" customHeight="1" x14ac:dyDescent="0.15">
      <c r="A1" s="29" t="s">
        <v>166</v>
      </c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11</v>
      </c>
    </row>
    <row r="2" spans="1:7" ht="15.75" customHeight="1" x14ac:dyDescent="0.15">
      <c r="A2" s="11" t="s">
        <v>172</v>
      </c>
      <c r="B2" s="30">
        <v>3.95E-2</v>
      </c>
      <c r="C2" s="13">
        <f>(1.0395)^(10) - 1</f>
        <v>0.47314310253567604</v>
      </c>
      <c r="D2" s="13">
        <v>0.02</v>
      </c>
      <c r="E2" s="13">
        <v>6.7500000000000004E-2</v>
      </c>
      <c r="F2" s="13">
        <f>(1.0675)^(10)-1</f>
        <v>0.92167011827809886</v>
      </c>
      <c r="G2" s="13">
        <f t="shared" ref="G2:G6" si="0">B2-E2</f>
        <v>-2.8000000000000004E-2</v>
      </c>
    </row>
    <row r="3" spans="1:7" ht="15.75" customHeight="1" x14ac:dyDescent="0.15">
      <c r="A3" s="11" t="s">
        <v>173</v>
      </c>
      <c r="B3" s="13">
        <v>1.26E-2</v>
      </c>
      <c r="C3" s="13">
        <f>(1.0126)^(10)-1</f>
        <v>0.13338961899137258</v>
      </c>
      <c r="D3" s="13">
        <v>1.4E-2</v>
      </c>
      <c r="E3" s="13">
        <v>2.63E-2</v>
      </c>
      <c r="F3" s="13">
        <f>(1.0263)^(10)-1</f>
        <v>0.29641273642776689</v>
      </c>
      <c r="G3" s="13">
        <f t="shared" si="0"/>
        <v>-1.37E-2</v>
      </c>
    </row>
    <row r="4" spans="1:7" ht="15.75" customHeight="1" x14ac:dyDescent="0.15">
      <c r="A4" s="11" t="s">
        <v>174</v>
      </c>
      <c r="B4" s="13">
        <v>2.18E-2</v>
      </c>
      <c r="C4" s="13">
        <f t="shared" ref="C4:C5" si="1">(1.0218)^(10)-1</f>
        <v>0.24067772055177317</v>
      </c>
      <c r="D4" s="13">
        <v>0.02</v>
      </c>
      <c r="E4" s="13">
        <v>6.7500000000000004E-2</v>
      </c>
      <c r="F4" s="13">
        <f>(1.0675)^(10)-1</f>
        <v>0.92167011827809886</v>
      </c>
      <c r="G4" s="13">
        <f t="shared" si="0"/>
        <v>-4.5700000000000005E-2</v>
      </c>
    </row>
    <row r="5" spans="1:7" ht="15.75" customHeight="1" x14ac:dyDescent="0.15">
      <c r="A5" s="31" t="s">
        <v>175</v>
      </c>
      <c r="B5" s="32">
        <v>2.18E-2</v>
      </c>
      <c r="C5" s="32">
        <f t="shared" si="1"/>
        <v>0.24067772055177317</v>
      </c>
      <c r="D5" s="32">
        <v>1.6500000000000001E-2</v>
      </c>
      <c r="E5" s="32">
        <v>5.0900000000000001E-2</v>
      </c>
      <c r="F5" s="32">
        <f>(1.0509)^(10)-1</f>
        <v>0.64291055725014834</v>
      </c>
      <c r="G5" s="32">
        <f t="shared" si="0"/>
        <v>-2.9100000000000001E-2</v>
      </c>
    </row>
    <row r="6" spans="1:7" ht="15.75" customHeight="1" x14ac:dyDescent="0.15">
      <c r="A6" s="33" t="s">
        <v>176</v>
      </c>
      <c r="B6" s="34">
        <f t="shared" ref="B6:F6" si="2">AVERAGE(B2:B5)</f>
        <v>2.3924999999999998E-2</v>
      </c>
      <c r="C6" s="34">
        <f t="shared" si="2"/>
        <v>0.27197204065764874</v>
      </c>
      <c r="D6" s="34">
        <f t="shared" si="2"/>
        <v>1.7625000000000002E-2</v>
      </c>
      <c r="E6" s="34">
        <f t="shared" si="2"/>
        <v>5.305E-2</v>
      </c>
      <c r="F6" s="34">
        <f t="shared" si="2"/>
        <v>0.69566588255852824</v>
      </c>
      <c r="G6" s="34">
        <f t="shared" si="0"/>
        <v>-2.9125000000000002E-2</v>
      </c>
    </row>
    <row r="9" spans="1:7" ht="15.75" customHeight="1" x14ac:dyDescent="0.15">
      <c r="C9" s="9"/>
      <c r="D9" s="9"/>
      <c r="E9" s="9"/>
      <c r="F9" s="9"/>
    </row>
    <row r="10" spans="1:7" ht="15.75" customHeight="1" x14ac:dyDescent="0.15">
      <c r="C10" s="9"/>
      <c r="D10" s="9"/>
      <c r="E10" s="9"/>
      <c r="F10" s="9"/>
      <c r="G10" s="9"/>
    </row>
    <row r="11" spans="1:7" ht="15.75" customHeight="1" x14ac:dyDescent="0.15">
      <c r="C11" s="9"/>
      <c r="D11" s="9"/>
      <c r="E11" s="9"/>
    </row>
    <row r="12" spans="1:7" ht="15.75" customHeight="1" x14ac:dyDescent="0.15">
      <c r="C12" s="9"/>
      <c r="D12" s="9"/>
      <c r="E12" s="9"/>
      <c r="F12" s="9"/>
    </row>
    <row r="13" spans="1:7" ht="15.75" customHeight="1" x14ac:dyDescent="0.15">
      <c r="C13" s="9"/>
      <c r="D13" s="9"/>
      <c r="E13" s="9"/>
      <c r="F13" s="9"/>
    </row>
    <row r="14" spans="1:7" ht="15.75" customHeight="1" x14ac:dyDescent="0.15">
      <c r="C14" s="9"/>
      <c r="D14" s="9"/>
      <c r="E14" s="9"/>
      <c r="F14" s="9"/>
    </row>
    <row r="15" spans="1:7" ht="15.75" customHeight="1" x14ac:dyDescent="0.15">
      <c r="C15" s="9"/>
      <c r="D15" s="9"/>
      <c r="E15" s="9"/>
      <c r="F15" s="9"/>
    </row>
    <row r="16" spans="1:7" ht="15.75" customHeight="1" x14ac:dyDescent="0.15">
      <c r="C16" s="9"/>
      <c r="D16" s="9"/>
      <c r="E16" s="9"/>
      <c r="F16" s="9"/>
    </row>
    <row r="17" spans="3:6" ht="15.75" customHeight="1" x14ac:dyDescent="0.15">
      <c r="C17" s="9"/>
      <c r="D17" s="9"/>
      <c r="E17" s="9"/>
      <c r="F17" s="9"/>
    </row>
    <row r="18" spans="3:6" ht="15.75" customHeight="1" x14ac:dyDescent="0.15">
      <c r="C18" s="9"/>
      <c r="D18" s="9"/>
      <c r="E18" s="9"/>
      <c r="F18" s="9"/>
    </row>
  </sheetData>
  <conditionalFormatting sqref="B2:B6 C2:G8 H4:H8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4:D48"/>
  <sheetViews>
    <sheetView workbookViewId="0"/>
  </sheetViews>
  <sheetFormatPr baseColWidth="10" defaultColWidth="12.6640625" defaultRowHeight="15.75" customHeight="1" x14ac:dyDescent="0.15"/>
  <cols>
    <col min="2" max="2" width="13.5" customWidth="1"/>
    <col min="3" max="3" width="38.6640625" customWidth="1"/>
  </cols>
  <sheetData>
    <row r="4" spans="2:4" ht="15.75" customHeight="1" x14ac:dyDescent="0.15">
      <c r="B4" s="4" t="s">
        <v>13</v>
      </c>
      <c r="C4" s="4" t="s">
        <v>15</v>
      </c>
      <c r="D4" s="6">
        <v>0.13410000000000002</v>
      </c>
    </row>
    <row r="5" spans="2:4" ht="15.75" customHeight="1" x14ac:dyDescent="0.15">
      <c r="B5" s="11" t="s">
        <v>18</v>
      </c>
      <c r="C5" s="12" t="s">
        <v>20</v>
      </c>
      <c r="D5" s="6">
        <v>-5.6000000000000082E-4</v>
      </c>
    </row>
    <row r="6" spans="2:4" ht="15.75" customHeight="1" x14ac:dyDescent="0.15">
      <c r="B6" s="12" t="s">
        <v>23</v>
      </c>
      <c r="C6" s="12" t="s">
        <v>25</v>
      </c>
      <c r="D6" s="6">
        <v>7.9500000000000005E-3</v>
      </c>
    </row>
    <row r="7" spans="2:4" ht="15.75" customHeight="1" x14ac:dyDescent="0.15">
      <c r="B7" s="12" t="s">
        <v>27</v>
      </c>
      <c r="C7" s="12" t="s">
        <v>29</v>
      </c>
      <c r="D7" s="6">
        <v>4.3070000000000004E-2</v>
      </c>
    </row>
    <row r="8" spans="2:4" ht="15.75" customHeight="1" x14ac:dyDescent="0.15">
      <c r="B8" s="12" t="s">
        <v>31</v>
      </c>
      <c r="C8" s="12" t="s">
        <v>33</v>
      </c>
      <c r="D8" s="6">
        <v>1.456E-2</v>
      </c>
    </row>
    <row r="9" spans="2:4" ht="15.75" customHeight="1" x14ac:dyDescent="0.15">
      <c r="B9" s="12" t="s">
        <v>35</v>
      </c>
      <c r="C9" s="12" t="s">
        <v>37</v>
      </c>
      <c r="D9" s="6">
        <v>9.8790000000000003E-2</v>
      </c>
    </row>
    <row r="10" spans="2:4" ht="15.75" customHeight="1" x14ac:dyDescent="0.15">
      <c r="B10" s="12" t="s">
        <v>39</v>
      </c>
      <c r="C10" s="12" t="s">
        <v>41</v>
      </c>
      <c r="D10" s="6">
        <v>0.22370000000000007</v>
      </c>
    </row>
    <row r="11" spans="2:4" ht="15.75" customHeight="1" x14ac:dyDescent="0.15">
      <c r="B11" s="12" t="s">
        <v>43</v>
      </c>
      <c r="C11" s="12" t="s">
        <v>45</v>
      </c>
      <c r="D11" s="6">
        <v>7.0459999999999995E-2</v>
      </c>
    </row>
    <row r="12" spans="2:4" ht="15.75" customHeight="1" x14ac:dyDescent="0.15">
      <c r="B12" s="12" t="s">
        <v>46</v>
      </c>
      <c r="C12" s="12" t="s">
        <v>48</v>
      </c>
      <c r="D12" s="6">
        <v>5.7289999999999994E-2</v>
      </c>
    </row>
    <row r="13" spans="2:4" ht="15.75" customHeight="1" x14ac:dyDescent="0.15">
      <c r="B13" s="12" t="s">
        <v>50</v>
      </c>
      <c r="C13" s="12" t="s">
        <v>52</v>
      </c>
      <c r="D13" s="6">
        <v>0.14916999999999997</v>
      </c>
    </row>
    <row r="14" spans="2:4" ht="15.75" customHeight="1" x14ac:dyDescent="0.15">
      <c r="B14" s="12" t="s">
        <v>53</v>
      </c>
      <c r="C14" s="12" t="s">
        <v>55</v>
      </c>
      <c r="D14" s="6">
        <v>7.4819999999999984E-2</v>
      </c>
    </row>
    <row r="15" spans="2:4" ht="15.75" customHeight="1" x14ac:dyDescent="0.15">
      <c r="B15" s="12" t="s">
        <v>56</v>
      </c>
      <c r="C15" s="12" t="s">
        <v>58</v>
      </c>
      <c r="D15" s="6">
        <v>1.1799999999999992E-3</v>
      </c>
    </row>
    <row r="16" spans="2:4" ht="15.75" customHeight="1" x14ac:dyDescent="0.15">
      <c r="B16" s="12" t="s">
        <v>60</v>
      </c>
      <c r="C16" s="12" t="s">
        <v>62</v>
      </c>
      <c r="D16" s="6">
        <v>4.061E-2</v>
      </c>
    </row>
    <row r="17" spans="2:4" ht="15.75" customHeight="1" x14ac:dyDescent="0.15">
      <c r="B17" s="12" t="s">
        <v>64</v>
      </c>
      <c r="C17" s="12" t="s">
        <v>66</v>
      </c>
      <c r="D17" s="6">
        <v>7.7360000000000012E-2</v>
      </c>
    </row>
    <row r="18" spans="2:4" ht="15.75" customHeight="1" x14ac:dyDescent="0.15">
      <c r="B18" s="12" t="s">
        <v>68</v>
      </c>
      <c r="C18" s="12" t="s">
        <v>70</v>
      </c>
      <c r="D18" s="6">
        <v>6.1919999999999996E-2</v>
      </c>
    </row>
    <row r="19" spans="2:4" ht="15.75" customHeight="1" x14ac:dyDescent="0.15">
      <c r="B19" s="4" t="s">
        <v>72</v>
      </c>
      <c r="C19" s="4" t="s">
        <v>74</v>
      </c>
      <c r="D19" s="6">
        <v>2.5509999999999998E-2</v>
      </c>
    </row>
    <row r="20" spans="2:4" ht="15.75" customHeight="1" x14ac:dyDescent="0.15">
      <c r="B20" s="4" t="s">
        <v>75</v>
      </c>
      <c r="C20" s="4" t="s">
        <v>77</v>
      </c>
      <c r="D20" s="6">
        <v>3.7570000000000006E-2</v>
      </c>
    </row>
    <row r="21" spans="2:4" ht="15.75" customHeight="1" x14ac:dyDescent="0.15">
      <c r="B21" s="4" t="s">
        <v>78</v>
      </c>
      <c r="C21" s="4" t="s">
        <v>80</v>
      </c>
      <c r="D21" s="6">
        <v>0.12844999999999998</v>
      </c>
    </row>
    <row r="22" spans="2:4" ht="15.75" customHeight="1" x14ac:dyDescent="0.15">
      <c r="B22" s="4" t="s">
        <v>82</v>
      </c>
      <c r="C22" s="4" t="s">
        <v>80</v>
      </c>
      <c r="D22" s="6">
        <v>0.12742000000000001</v>
      </c>
    </row>
    <row r="23" spans="2:4" ht="15.75" customHeight="1" x14ac:dyDescent="0.15">
      <c r="B23" s="4" t="s">
        <v>84</v>
      </c>
      <c r="C23" s="12" t="s">
        <v>86</v>
      </c>
      <c r="D23" s="6">
        <v>0.12143</v>
      </c>
    </row>
    <row r="24" spans="2:4" ht="15.75" customHeight="1" x14ac:dyDescent="0.15">
      <c r="B24" s="4" t="s">
        <v>88</v>
      </c>
      <c r="C24" s="12" t="s">
        <v>41</v>
      </c>
      <c r="D24" s="6">
        <v>0.22331999999999996</v>
      </c>
    </row>
    <row r="25" spans="2:4" ht="15.75" customHeight="1" x14ac:dyDescent="0.15">
      <c r="B25" s="4" t="s">
        <v>90</v>
      </c>
      <c r="C25" s="4" t="s">
        <v>92</v>
      </c>
      <c r="D25" s="6">
        <v>0.11495999999999999</v>
      </c>
    </row>
    <row r="26" spans="2:4" ht="15.75" customHeight="1" x14ac:dyDescent="0.15">
      <c r="B26" s="4" t="s">
        <v>93</v>
      </c>
      <c r="C26" s="12" t="s">
        <v>95</v>
      </c>
      <c r="D26" s="6">
        <v>7.6819999999999999E-2</v>
      </c>
    </row>
    <row r="27" spans="2:4" ht="15.75" customHeight="1" x14ac:dyDescent="0.15">
      <c r="B27" s="4" t="s">
        <v>96</v>
      </c>
      <c r="C27" s="4" t="s">
        <v>98</v>
      </c>
      <c r="D27" s="6">
        <v>5.3440000000000001E-2</v>
      </c>
    </row>
    <row r="28" spans="2:4" ht="15.75" customHeight="1" x14ac:dyDescent="0.15">
      <c r="B28" s="4" t="s">
        <v>99</v>
      </c>
      <c r="C28" s="4" t="s">
        <v>101</v>
      </c>
      <c r="D28" s="6">
        <v>5.1839999999999997E-2</v>
      </c>
    </row>
    <row r="29" spans="2:4" ht="15.75" customHeight="1" x14ac:dyDescent="0.15">
      <c r="B29" s="4" t="s">
        <v>102</v>
      </c>
      <c r="C29" s="4" t="s">
        <v>104</v>
      </c>
      <c r="D29" s="6">
        <v>4.9259999999999984E-2</v>
      </c>
    </row>
    <row r="30" spans="2:4" ht="15.75" customHeight="1" x14ac:dyDescent="0.15">
      <c r="B30" s="4" t="s">
        <v>105</v>
      </c>
      <c r="C30" s="4" t="s">
        <v>107</v>
      </c>
      <c r="D30" s="6">
        <v>6.8449999999999997E-2</v>
      </c>
    </row>
    <row r="31" spans="2:4" ht="15.75" customHeight="1" x14ac:dyDescent="0.15">
      <c r="B31" s="4" t="s">
        <v>108</v>
      </c>
      <c r="C31" s="4" t="s">
        <v>110</v>
      </c>
      <c r="D31" s="6">
        <v>2.572E-2</v>
      </c>
    </row>
    <row r="32" spans="2:4" ht="15.75" customHeight="1" x14ac:dyDescent="0.15">
      <c r="B32" s="4" t="s">
        <v>111</v>
      </c>
      <c r="C32" s="4" t="s">
        <v>113</v>
      </c>
      <c r="D32" s="6">
        <v>0.22449</v>
      </c>
    </row>
    <row r="33" spans="2:4" ht="15.75" customHeight="1" x14ac:dyDescent="0.15">
      <c r="B33" s="4" t="s">
        <v>114</v>
      </c>
      <c r="C33" s="4" t="s">
        <v>80</v>
      </c>
      <c r="D33" s="6">
        <v>0.12901000000000001</v>
      </c>
    </row>
    <row r="34" spans="2:4" ht="15.75" customHeight="1" x14ac:dyDescent="0.15">
      <c r="B34" s="12" t="s">
        <v>116</v>
      </c>
      <c r="C34" s="12" t="s">
        <v>118</v>
      </c>
      <c r="D34" s="6">
        <v>7.7859999999999999E-2</v>
      </c>
    </row>
    <row r="35" spans="2:4" ht="15.75" customHeight="1" x14ac:dyDescent="0.15">
      <c r="B35" s="4" t="s">
        <v>119</v>
      </c>
      <c r="C35" s="4" t="s">
        <v>121</v>
      </c>
      <c r="D35" s="6">
        <v>2.7400000000000001E-2</v>
      </c>
    </row>
    <row r="36" spans="2:4" ht="15.75" customHeight="1" x14ac:dyDescent="0.15">
      <c r="B36" s="4" t="s">
        <v>122</v>
      </c>
      <c r="C36" s="19" t="s">
        <v>124</v>
      </c>
      <c r="D36" s="6">
        <v>1.3670000000000005E-2</v>
      </c>
    </row>
    <row r="37" spans="2:4" ht="15.75" customHeight="1" x14ac:dyDescent="0.15">
      <c r="B37" s="4" t="s">
        <v>126</v>
      </c>
      <c r="C37" s="4" t="s">
        <v>128</v>
      </c>
      <c r="D37" s="6">
        <v>9.6829999999999999E-2</v>
      </c>
    </row>
    <row r="38" spans="2:4" ht="15.75" customHeight="1" x14ac:dyDescent="0.15">
      <c r="B38" s="4" t="s">
        <v>129</v>
      </c>
      <c r="C38" s="4" t="s">
        <v>131</v>
      </c>
      <c r="D38" s="6">
        <v>9.774999999999999E-2</v>
      </c>
    </row>
    <row r="39" spans="2:4" ht="15.75" customHeight="1" x14ac:dyDescent="0.15">
      <c r="B39" s="4" t="s">
        <v>133</v>
      </c>
      <c r="C39" s="4" t="s">
        <v>135</v>
      </c>
      <c r="D39" s="6">
        <v>1.8360000000000005E-2</v>
      </c>
    </row>
    <row r="40" spans="2:4" ht="15.75" customHeight="1" x14ac:dyDescent="0.15">
      <c r="B40" s="4" t="s">
        <v>136</v>
      </c>
      <c r="C40" s="4" t="s">
        <v>138</v>
      </c>
      <c r="D40" s="6">
        <v>9.6670000000000006E-2</v>
      </c>
    </row>
    <row r="41" spans="2:4" ht="15.75" customHeight="1" x14ac:dyDescent="0.15">
      <c r="B41" s="4" t="s">
        <v>140</v>
      </c>
      <c r="C41" s="4" t="s">
        <v>142</v>
      </c>
      <c r="D41" s="6">
        <v>0.15353999999999995</v>
      </c>
    </row>
    <row r="42" spans="2:4" ht="15.75" customHeight="1" x14ac:dyDescent="0.15">
      <c r="B42" s="4" t="s">
        <v>144</v>
      </c>
      <c r="C42" s="4" t="s">
        <v>146</v>
      </c>
      <c r="D42" s="6">
        <v>3.526E-2</v>
      </c>
    </row>
    <row r="43" spans="2:4" ht="15.75" customHeight="1" x14ac:dyDescent="0.15">
      <c r="B43" s="4" t="s">
        <v>147</v>
      </c>
      <c r="C43" s="4" t="s">
        <v>118</v>
      </c>
      <c r="D43" s="6">
        <v>7.8049999999999994E-2</v>
      </c>
    </row>
    <row r="44" spans="2:4" ht="15.75" customHeight="1" x14ac:dyDescent="0.15">
      <c r="B44" s="4" t="s">
        <v>150</v>
      </c>
      <c r="C44" s="19" t="s">
        <v>152</v>
      </c>
      <c r="D44" s="6">
        <v>0.15497999999999998</v>
      </c>
    </row>
    <row r="45" spans="2:4" ht="15.75" customHeight="1" x14ac:dyDescent="0.15">
      <c r="B45" s="4" t="s">
        <v>153</v>
      </c>
      <c r="C45" s="12" t="s">
        <v>155</v>
      </c>
      <c r="D45" s="6">
        <v>8.337E-2</v>
      </c>
    </row>
    <row r="46" spans="2:4" ht="15.75" customHeight="1" x14ac:dyDescent="0.15">
      <c r="B46" s="4" t="s">
        <v>156</v>
      </c>
      <c r="C46" s="4" t="s">
        <v>158</v>
      </c>
      <c r="D46" s="6">
        <v>9.7409999999999997E-2</v>
      </c>
    </row>
    <row r="47" spans="2:4" ht="15.75" customHeight="1" x14ac:dyDescent="0.15">
      <c r="B47" s="4" t="s">
        <v>159</v>
      </c>
      <c r="C47" s="4" t="s">
        <v>161</v>
      </c>
      <c r="D47" s="6">
        <v>7.3779999999999998E-2</v>
      </c>
    </row>
    <row r="48" spans="2:4" ht="15.75" customHeight="1" x14ac:dyDescent="0.15">
      <c r="B48" s="4" t="s">
        <v>162</v>
      </c>
      <c r="C48" s="4" t="s">
        <v>164</v>
      </c>
      <c r="D48" s="6">
        <v>7.5590000000000004E-2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DATASET</vt:lpstr>
      <vt:lpstr>INDICI</vt:lpstr>
      <vt:lpstr>ETF</vt:lpstr>
      <vt:lpstr>FONDI</vt:lpstr>
      <vt:lpstr>Accoppiamento 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Cioffi</cp:lastModifiedBy>
  <dcterms:modified xsi:type="dcterms:W3CDTF">2024-06-23T09:55:37Z</dcterms:modified>
</cp:coreProperties>
</file>