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niele/Desktop/Uni/Probabilità e statistica/Progetto PROBSTAT /FILE EXCEL/"/>
    </mc:Choice>
  </mc:AlternateContent>
  <xr:revisionPtr revIDLastSave="0" documentId="8_{D92223C3-FCF5-5941-ACCD-27001D344E15}" xr6:coauthVersionLast="47" xr6:coauthVersionMax="47" xr10:uidLastSave="{00000000-0000-0000-0000-000000000000}"/>
  <bookViews>
    <workbookView xWindow="-38380" yWindow="500" windowWidth="38400" windowHeight="21100" activeTab="2" xr2:uid="{00000000-000D-0000-FFFF-FFFF00000000}"/>
  </bookViews>
  <sheets>
    <sheet name="DATASET" sheetId="1" r:id="rId1"/>
    <sheet name="Grafici" sheetId="2" r:id="rId2"/>
    <sheet name="ETF" sheetId="3" r:id="rId3"/>
    <sheet name="Predizione" sheetId="9" r:id="rId4"/>
    <sheet name="INDICI" sheetId="4" r:id="rId5"/>
    <sheet name="vettori" sheetId="5" r:id="rId6"/>
    <sheet name="guerra" sheetId="6" r:id="rId7"/>
    <sheet name="dazi" sheetId="7" r:id="rId8"/>
    <sheet name="covid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F47" i="3"/>
  <c r="G47" i="3"/>
  <c r="H47" i="3"/>
  <c r="I47" i="3"/>
  <c r="J47" i="3"/>
  <c r="K47" i="3"/>
  <c r="L47" i="3"/>
  <c r="M47" i="3"/>
  <c r="D47" i="3"/>
  <c r="H44" i="4"/>
  <c r="J44" i="4"/>
  <c r="F44" i="4"/>
  <c r="B46" i="4"/>
  <c r="B45" i="4"/>
  <c r="C43" i="4"/>
  <c r="D43" i="4"/>
  <c r="E43" i="4"/>
  <c r="F43" i="4"/>
  <c r="G43" i="4"/>
  <c r="H43" i="4"/>
  <c r="I43" i="4"/>
  <c r="J43" i="4"/>
  <c r="K43" i="4"/>
  <c r="B43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2" i="5"/>
  <c r="C47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2" i="4"/>
  <c r="AD48" i="1"/>
  <c r="AC48" i="1"/>
  <c r="AB48" i="1"/>
  <c r="AA48" i="1"/>
  <c r="Z48" i="1"/>
  <c r="Y48" i="1"/>
  <c r="X48" i="1"/>
  <c r="W48" i="1"/>
  <c r="V48" i="1"/>
  <c r="U48" i="1"/>
  <c r="S48" i="1"/>
  <c r="AD47" i="1"/>
  <c r="AC47" i="1"/>
  <c r="AB47" i="1"/>
  <c r="AA47" i="1"/>
  <c r="Z47" i="1"/>
  <c r="Y47" i="1"/>
  <c r="X47" i="1"/>
  <c r="W47" i="1"/>
  <c r="V47" i="1"/>
  <c r="U47" i="1"/>
  <c r="S47" i="1"/>
  <c r="AD46" i="1"/>
  <c r="AC46" i="1"/>
  <c r="AB46" i="1"/>
  <c r="AA46" i="1"/>
  <c r="Z46" i="1"/>
  <c r="Y46" i="1"/>
  <c r="X46" i="1"/>
  <c r="W46" i="1"/>
  <c r="V46" i="1"/>
  <c r="U46" i="1"/>
  <c r="S46" i="1"/>
  <c r="AD45" i="1"/>
  <c r="AC45" i="1"/>
  <c r="AB45" i="1"/>
  <c r="AA45" i="1"/>
  <c r="Z45" i="1"/>
  <c r="Y45" i="1"/>
  <c r="X45" i="1"/>
  <c r="W45" i="1"/>
  <c r="V45" i="1"/>
  <c r="U45" i="1"/>
  <c r="S45" i="1"/>
  <c r="AD44" i="1"/>
  <c r="AC44" i="1"/>
  <c r="AB44" i="1"/>
  <c r="AA44" i="1"/>
  <c r="Z44" i="1"/>
  <c r="Y44" i="1"/>
  <c r="X44" i="1"/>
  <c r="W44" i="1"/>
  <c r="V44" i="1"/>
  <c r="U44" i="1"/>
  <c r="S44" i="1"/>
  <c r="AD43" i="1"/>
  <c r="AC43" i="1"/>
  <c r="AB43" i="1"/>
  <c r="AA43" i="1"/>
  <c r="Z43" i="1"/>
  <c r="Y43" i="1"/>
  <c r="X43" i="1"/>
  <c r="W43" i="1"/>
  <c r="V43" i="1"/>
  <c r="U43" i="1"/>
  <c r="S43" i="1"/>
  <c r="AD42" i="1"/>
  <c r="AC42" i="1"/>
  <c r="AB42" i="1"/>
  <c r="AA42" i="1"/>
  <c r="Z42" i="1"/>
  <c r="Y42" i="1"/>
  <c r="X42" i="1"/>
  <c r="W42" i="1"/>
  <c r="V42" i="1"/>
  <c r="U42" i="1"/>
  <c r="S42" i="1"/>
  <c r="AD41" i="1"/>
  <c r="AC41" i="1"/>
  <c r="AB41" i="1"/>
  <c r="AA41" i="1"/>
  <c r="Z41" i="1"/>
  <c r="Y41" i="1"/>
  <c r="X41" i="1"/>
  <c r="W41" i="1"/>
  <c r="V41" i="1"/>
  <c r="U41" i="1"/>
  <c r="S41" i="1"/>
  <c r="AD40" i="1"/>
  <c r="AC40" i="1"/>
  <c r="AB40" i="1"/>
  <c r="AA40" i="1"/>
  <c r="Z40" i="1"/>
  <c r="Y40" i="1"/>
  <c r="X40" i="1"/>
  <c r="W40" i="1"/>
  <c r="V40" i="1"/>
  <c r="U40" i="1"/>
  <c r="S40" i="1"/>
  <c r="AD39" i="1"/>
  <c r="AC39" i="1"/>
  <c r="AB39" i="1"/>
  <c r="AA39" i="1"/>
  <c r="Z39" i="1"/>
  <c r="Y39" i="1"/>
  <c r="X39" i="1"/>
  <c r="W39" i="1"/>
  <c r="V39" i="1"/>
  <c r="U39" i="1"/>
  <c r="S39" i="1"/>
  <c r="AD38" i="1"/>
  <c r="AC38" i="1"/>
  <c r="AB38" i="1"/>
  <c r="AA38" i="1"/>
  <c r="Z38" i="1"/>
  <c r="Y38" i="1"/>
  <c r="X38" i="1"/>
  <c r="W38" i="1"/>
  <c r="V38" i="1"/>
  <c r="U38" i="1"/>
  <c r="S38" i="1"/>
  <c r="AD37" i="1"/>
  <c r="AC37" i="1"/>
  <c r="AB37" i="1"/>
  <c r="AA37" i="1"/>
  <c r="Z37" i="1"/>
  <c r="Y37" i="1"/>
  <c r="X37" i="1"/>
  <c r="W37" i="1"/>
  <c r="V37" i="1"/>
  <c r="U37" i="1"/>
  <c r="S37" i="1"/>
  <c r="AD36" i="1"/>
  <c r="AC36" i="1"/>
  <c r="AB36" i="1"/>
  <c r="AA36" i="1"/>
  <c r="Z36" i="1"/>
  <c r="Y36" i="1"/>
  <c r="X36" i="1"/>
  <c r="W36" i="1"/>
  <c r="V36" i="1"/>
  <c r="U36" i="1"/>
  <c r="S36" i="1"/>
  <c r="AD35" i="1"/>
  <c r="AC35" i="1"/>
  <c r="AB35" i="1"/>
  <c r="AA35" i="1"/>
  <c r="Z35" i="1"/>
  <c r="Y35" i="1"/>
  <c r="X35" i="1"/>
  <c r="W35" i="1"/>
  <c r="V35" i="1"/>
  <c r="U35" i="1"/>
  <c r="S35" i="1"/>
  <c r="AD34" i="1"/>
  <c r="AC34" i="1"/>
  <c r="AB34" i="1"/>
  <c r="AA34" i="1"/>
  <c r="Z34" i="1"/>
  <c r="Y34" i="1"/>
  <c r="X34" i="1"/>
  <c r="W34" i="1"/>
  <c r="V34" i="1"/>
  <c r="U34" i="1"/>
  <c r="S34" i="1"/>
  <c r="AD33" i="1"/>
  <c r="AC33" i="1"/>
  <c r="AB33" i="1"/>
  <c r="AA33" i="1"/>
  <c r="Z33" i="1"/>
  <c r="Y33" i="1"/>
  <c r="X33" i="1"/>
  <c r="W33" i="1"/>
  <c r="V33" i="1"/>
  <c r="U33" i="1"/>
  <c r="S33" i="1"/>
  <c r="AD32" i="1"/>
  <c r="AC32" i="1"/>
  <c r="AB32" i="1"/>
  <c r="AA32" i="1"/>
  <c r="Z32" i="1"/>
  <c r="Y32" i="1"/>
  <c r="X32" i="1"/>
  <c r="W32" i="1"/>
  <c r="V32" i="1"/>
  <c r="U32" i="1"/>
  <c r="S32" i="1"/>
  <c r="AD31" i="1"/>
  <c r="AC31" i="1"/>
  <c r="AB31" i="1"/>
  <c r="AA31" i="1"/>
  <c r="Z31" i="1"/>
  <c r="Y31" i="1"/>
  <c r="X31" i="1"/>
  <c r="W31" i="1"/>
  <c r="V31" i="1"/>
  <c r="U31" i="1"/>
  <c r="S31" i="1"/>
  <c r="AD30" i="1"/>
  <c r="AC30" i="1"/>
  <c r="AB30" i="1"/>
  <c r="AA30" i="1"/>
  <c r="Z30" i="1"/>
  <c r="Y30" i="1"/>
  <c r="X30" i="1"/>
  <c r="W30" i="1"/>
  <c r="V30" i="1"/>
  <c r="U30" i="1"/>
  <c r="S30" i="1"/>
  <c r="AD29" i="1"/>
  <c r="AC29" i="1"/>
  <c r="AB29" i="1"/>
  <c r="AA29" i="1"/>
  <c r="Z29" i="1"/>
  <c r="Y29" i="1"/>
  <c r="X29" i="1"/>
  <c r="W29" i="1"/>
  <c r="V29" i="1"/>
  <c r="U29" i="1"/>
  <c r="S29" i="1"/>
  <c r="AD28" i="1"/>
  <c r="AC28" i="1"/>
  <c r="AB28" i="1"/>
  <c r="AA28" i="1"/>
  <c r="Z28" i="1"/>
  <c r="Y28" i="1"/>
  <c r="X28" i="1"/>
  <c r="W28" i="1"/>
  <c r="V28" i="1"/>
  <c r="U28" i="1"/>
  <c r="S28" i="1"/>
  <c r="AD27" i="1"/>
  <c r="AC27" i="1"/>
  <c r="AB27" i="1"/>
  <c r="AA27" i="1"/>
  <c r="Z27" i="1"/>
  <c r="Y27" i="1"/>
  <c r="X27" i="1"/>
  <c r="W27" i="1"/>
  <c r="V27" i="1"/>
  <c r="U27" i="1"/>
  <c r="S27" i="1"/>
  <c r="AD26" i="1"/>
  <c r="AC26" i="1"/>
  <c r="AB26" i="1"/>
  <c r="AA26" i="1"/>
  <c r="Z26" i="1"/>
  <c r="Y26" i="1"/>
  <c r="X26" i="1"/>
  <c r="W26" i="1"/>
  <c r="V26" i="1"/>
  <c r="U26" i="1"/>
  <c r="S26" i="1"/>
  <c r="AD25" i="1"/>
  <c r="AC25" i="1"/>
  <c r="AB25" i="1"/>
  <c r="AA25" i="1"/>
  <c r="Z25" i="1"/>
  <c r="Y25" i="1"/>
  <c r="X25" i="1"/>
  <c r="W25" i="1"/>
  <c r="V25" i="1"/>
  <c r="U25" i="1"/>
  <c r="S25" i="1"/>
  <c r="AD24" i="1"/>
  <c r="AC24" i="1"/>
  <c r="AB24" i="1"/>
  <c r="AA24" i="1"/>
  <c r="Z24" i="1"/>
  <c r="Y24" i="1"/>
  <c r="X24" i="1"/>
  <c r="W24" i="1"/>
  <c r="V24" i="1"/>
  <c r="U24" i="1"/>
  <c r="S24" i="1"/>
  <c r="AD23" i="1"/>
  <c r="AC23" i="1"/>
  <c r="AB23" i="1"/>
  <c r="AA23" i="1"/>
  <c r="Z23" i="1"/>
  <c r="Y23" i="1"/>
  <c r="X23" i="1"/>
  <c r="W23" i="1"/>
  <c r="V23" i="1"/>
  <c r="U23" i="1"/>
  <c r="S23" i="1"/>
  <c r="AD22" i="1"/>
  <c r="AC22" i="1"/>
  <c r="AB22" i="1"/>
  <c r="AA22" i="1"/>
  <c r="Z22" i="1"/>
  <c r="Y22" i="1"/>
  <c r="X22" i="1"/>
  <c r="W22" i="1"/>
  <c r="V22" i="1"/>
  <c r="U22" i="1"/>
  <c r="S22" i="1"/>
  <c r="AD21" i="1"/>
  <c r="AC21" i="1"/>
  <c r="AB21" i="1"/>
  <c r="AA21" i="1"/>
  <c r="Z21" i="1"/>
  <c r="Y21" i="1"/>
  <c r="X21" i="1"/>
  <c r="W21" i="1"/>
  <c r="V21" i="1"/>
  <c r="U21" i="1"/>
  <c r="S21" i="1"/>
  <c r="AD20" i="1"/>
  <c r="AC20" i="1"/>
  <c r="AB20" i="1"/>
  <c r="AA20" i="1"/>
  <c r="Z20" i="1"/>
  <c r="Y20" i="1"/>
  <c r="X20" i="1"/>
  <c r="W20" i="1"/>
  <c r="V20" i="1"/>
  <c r="U20" i="1"/>
  <c r="S20" i="1"/>
  <c r="AD19" i="1"/>
  <c r="AC19" i="1"/>
  <c r="AB19" i="1"/>
  <c r="AA19" i="1"/>
  <c r="Z19" i="1"/>
  <c r="Y19" i="1"/>
  <c r="X19" i="1"/>
  <c r="W19" i="1"/>
  <c r="V19" i="1"/>
  <c r="U19" i="1"/>
  <c r="S19" i="1"/>
  <c r="AD18" i="1"/>
  <c r="AC18" i="1"/>
  <c r="AB18" i="1"/>
  <c r="AA18" i="1"/>
  <c r="Z18" i="1"/>
  <c r="Y18" i="1"/>
  <c r="X18" i="1"/>
  <c r="W18" i="1"/>
  <c r="V18" i="1"/>
  <c r="U18" i="1"/>
  <c r="S18" i="1"/>
  <c r="AD17" i="1"/>
  <c r="AC17" i="1"/>
  <c r="AB17" i="1"/>
  <c r="AA17" i="1"/>
  <c r="Z17" i="1"/>
  <c r="Y17" i="1"/>
  <c r="X17" i="1"/>
  <c r="W17" i="1"/>
  <c r="V17" i="1"/>
  <c r="U17" i="1"/>
  <c r="S17" i="1"/>
  <c r="AD16" i="1"/>
  <c r="AC16" i="1"/>
  <c r="AB16" i="1"/>
  <c r="AA16" i="1"/>
  <c r="Z16" i="1"/>
  <c r="Y16" i="1"/>
  <c r="X16" i="1"/>
  <c r="W16" i="1"/>
  <c r="V16" i="1"/>
  <c r="U16" i="1"/>
  <c r="S16" i="1"/>
  <c r="AD15" i="1"/>
  <c r="AC15" i="1"/>
  <c r="AB15" i="1"/>
  <c r="AA15" i="1"/>
  <c r="Z15" i="1"/>
  <c r="Y15" i="1"/>
  <c r="X15" i="1"/>
  <c r="W15" i="1"/>
  <c r="V15" i="1"/>
  <c r="U15" i="1"/>
  <c r="S15" i="1"/>
  <c r="AD14" i="1"/>
  <c r="AC14" i="1"/>
  <c r="AB14" i="1"/>
  <c r="AA14" i="1"/>
  <c r="Z14" i="1"/>
  <c r="Y14" i="1"/>
  <c r="X14" i="1"/>
  <c r="W14" i="1"/>
  <c r="V14" i="1"/>
  <c r="U14" i="1"/>
  <c r="S14" i="1"/>
  <c r="AD13" i="1"/>
  <c r="AC13" i="1"/>
  <c r="AB13" i="1"/>
  <c r="AA13" i="1"/>
  <c r="Z13" i="1"/>
  <c r="Y13" i="1"/>
  <c r="X13" i="1"/>
  <c r="W13" i="1"/>
  <c r="V13" i="1"/>
  <c r="U13" i="1"/>
  <c r="S13" i="1"/>
  <c r="AD12" i="1"/>
  <c r="AC12" i="1"/>
  <c r="AB12" i="1"/>
  <c r="AA12" i="1"/>
  <c r="Z12" i="1"/>
  <c r="Y12" i="1"/>
  <c r="X12" i="1"/>
  <c r="W12" i="1"/>
  <c r="V12" i="1"/>
  <c r="U12" i="1"/>
  <c r="S12" i="1"/>
  <c r="AD11" i="1"/>
  <c r="AC11" i="1"/>
  <c r="AB11" i="1"/>
  <c r="AA11" i="1"/>
  <c r="Z11" i="1"/>
  <c r="Y11" i="1"/>
  <c r="X11" i="1"/>
  <c r="W11" i="1"/>
  <c r="V11" i="1"/>
  <c r="U11" i="1"/>
  <c r="S11" i="1"/>
  <c r="AD10" i="1"/>
  <c r="AC10" i="1"/>
  <c r="AB10" i="1"/>
  <c r="AA10" i="1"/>
  <c r="Z10" i="1"/>
  <c r="Y10" i="1"/>
  <c r="X10" i="1"/>
  <c r="W10" i="1"/>
  <c r="V10" i="1"/>
  <c r="U10" i="1"/>
  <c r="S10" i="1"/>
  <c r="AD9" i="1"/>
  <c r="AC9" i="1"/>
  <c r="AB9" i="1"/>
  <c r="AA9" i="1"/>
  <c r="Z9" i="1"/>
  <c r="Y9" i="1"/>
  <c r="X9" i="1"/>
  <c r="W9" i="1"/>
  <c r="V9" i="1"/>
  <c r="U9" i="1"/>
  <c r="S9" i="1"/>
  <c r="AD8" i="1"/>
  <c r="AC8" i="1"/>
  <c r="AB8" i="1"/>
  <c r="AA8" i="1"/>
  <c r="Z8" i="1"/>
  <c r="Y8" i="1"/>
  <c r="X8" i="1"/>
  <c r="W8" i="1"/>
  <c r="V8" i="1"/>
  <c r="U8" i="1"/>
  <c r="S8" i="1"/>
  <c r="AD7" i="1"/>
  <c r="AC7" i="1"/>
  <c r="AB7" i="1"/>
  <c r="AA7" i="1"/>
  <c r="Z7" i="1"/>
  <c r="Y7" i="1"/>
  <c r="X7" i="1"/>
  <c r="W7" i="1"/>
  <c r="V7" i="1"/>
  <c r="U7" i="1"/>
  <c r="S7" i="1"/>
  <c r="AD6" i="1"/>
  <c r="AC6" i="1"/>
  <c r="AB6" i="1"/>
  <c r="AA6" i="1"/>
  <c r="Z6" i="1"/>
  <c r="Y6" i="1"/>
  <c r="X6" i="1"/>
  <c r="W6" i="1"/>
  <c r="V6" i="1"/>
  <c r="U6" i="1"/>
  <c r="S6" i="1"/>
  <c r="AD5" i="1"/>
  <c r="AC5" i="1"/>
  <c r="AB5" i="1"/>
  <c r="AA5" i="1"/>
  <c r="Z5" i="1"/>
  <c r="Y5" i="1"/>
  <c r="X5" i="1"/>
  <c r="W5" i="1"/>
  <c r="V5" i="1"/>
  <c r="U5" i="1"/>
  <c r="S5" i="1"/>
  <c r="AD4" i="1"/>
  <c r="AC4" i="1"/>
  <c r="AB4" i="1"/>
  <c r="AA4" i="1"/>
  <c r="Z4" i="1"/>
  <c r="Y4" i="1"/>
  <c r="X4" i="1"/>
  <c r="W4" i="1"/>
  <c r="V4" i="1"/>
  <c r="U4" i="1"/>
  <c r="S4" i="1"/>
  <c r="AE13" i="1" l="1"/>
  <c r="AF13" i="1" s="1"/>
  <c r="AE33" i="1"/>
  <c r="AF33" i="1" s="1"/>
  <c r="AE43" i="1"/>
  <c r="AF43" i="1" s="1"/>
  <c r="AE47" i="1"/>
  <c r="AF47" i="1" s="1"/>
  <c r="AE23" i="1"/>
  <c r="AF23" i="1" s="1"/>
  <c r="AE5" i="1"/>
  <c r="AF5" i="1" s="1"/>
  <c r="AE9" i="1"/>
  <c r="AF9" i="1" s="1"/>
  <c r="AE19" i="1"/>
  <c r="AF19" i="1" s="1"/>
  <c r="AE29" i="1"/>
  <c r="AF29" i="1" s="1"/>
  <c r="AE39" i="1"/>
  <c r="AF39" i="1" s="1"/>
  <c r="AE7" i="1"/>
  <c r="AF7" i="1" s="1"/>
  <c r="AE17" i="1"/>
  <c r="AF17" i="1" s="1"/>
  <c r="AE27" i="1"/>
  <c r="AF27" i="1" s="1"/>
  <c r="AE20" i="1"/>
  <c r="AF20" i="1" s="1"/>
  <c r="AE30" i="1"/>
  <c r="AF30" i="1" s="1"/>
  <c r="AE40" i="1"/>
  <c r="AF40" i="1" s="1"/>
  <c r="AE11" i="1"/>
  <c r="AF11" i="1" s="1"/>
  <c r="AE21" i="1"/>
  <c r="AF21" i="1" s="1"/>
  <c r="AE31" i="1"/>
  <c r="AF31" i="1" s="1"/>
  <c r="AE41" i="1"/>
  <c r="AF41" i="1" s="1"/>
  <c r="AE12" i="1"/>
  <c r="AF12" i="1" s="1"/>
  <c r="AE22" i="1"/>
  <c r="AF22" i="1" s="1"/>
  <c r="AE32" i="1"/>
  <c r="AF32" i="1" s="1"/>
  <c r="AE42" i="1"/>
  <c r="AF42" i="1" s="1"/>
  <c r="AE4" i="1"/>
  <c r="AF4" i="1" s="1"/>
  <c r="AE14" i="1"/>
  <c r="AF14" i="1" s="1"/>
  <c r="AE24" i="1"/>
  <c r="AF24" i="1" s="1"/>
  <c r="AE34" i="1"/>
  <c r="AF34" i="1" s="1"/>
  <c r="AE44" i="1"/>
  <c r="AF44" i="1" s="1"/>
  <c r="AE10" i="1"/>
  <c r="AF10" i="1" s="1"/>
  <c r="AE35" i="1"/>
  <c r="AF35" i="1" s="1"/>
  <c r="AE45" i="1"/>
  <c r="AF45" i="1" s="1"/>
  <c r="AE15" i="1"/>
  <c r="AF15" i="1" s="1"/>
  <c r="AE25" i="1"/>
  <c r="AF25" i="1" s="1"/>
  <c r="AE6" i="1"/>
  <c r="AF6" i="1" s="1"/>
  <c r="AE16" i="1"/>
  <c r="AF16" i="1" s="1"/>
  <c r="AE26" i="1"/>
  <c r="AF26" i="1" s="1"/>
  <c r="AE36" i="1"/>
  <c r="AF36" i="1" s="1"/>
  <c r="AE46" i="1"/>
  <c r="AF46" i="1" s="1"/>
  <c r="AE37" i="1"/>
  <c r="AF37" i="1" s="1"/>
  <c r="AE8" i="1"/>
  <c r="AF8" i="1" s="1"/>
  <c r="AE18" i="1"/>
  <c r="AF18" i="1" s="1"/>
  <c r="AE28" i="1"/>
  <c r="AF28" i="1" s="1"/>
  <c r="AE38" i="1"/>
  <c r="AF38" i="1" s="1"/>
  <c r="AE48" i="1"/>
  <c r="AF48" i="1" s="1"/>
  <c r="AF49" i="1" l="1"/>
  <c r="AG4" i="1"/>
</calcChain>
</file>

<file path=xl/sharedStrings.xml><?xml version="1.0" encoding="utf-8"?>
<sst xmlns="http://schemas.openxmlformats.org/spreadsheetml/2006/main" count="845" uniqueCount="195">
  <si>
    <t>ISIN</t>
  </si>
  <si>
    <t>NOME ETF</t>
  </si>
  <si>
    <t>RENDIMENTO ANNUALE</t>
  </si>
  <si>
    <t>INDICE</t>
  </si>
  <si>
    <t>TER</t>
  </si>
  <si>
    <t>INDICE DI RISCHIO (1-7)</t>
  </si>
  <si>
    <t>TIPO DI REPLICA</t>
  </si>
  <si>
    <t>DIMENSIONE DEL FONDO (mld)</t>
  </si>
  <si>
    <t>RENDIMENTO MEDIO (ANNUALE)</t>
  </si>
  <si>
    <t>SCARTO ANNUALE</t>
  </si>
  <si>
    <t>SCARTO ANNUALE MEDIO</t>
  </si>
  <si>
    <t>MEDIA DEGLI SCARTI ANNUALI</t>
  </si>
  <si>
    <t>IE00B60SX170</t>
  </si>
  <si>
    <t>Invesco MSCI USA UCITS ETF</t>
  </si>
  <si>
    <t>MSCI USA</t>
  </si>
  <si>
    <t>sintetica</t>
  </si>
  <si>
    <t>IE00B5M4WH52</t>
  </si>
  <si>
    <t>iShares J.P. Morgan EM Local Government Bond UCITS ETF</t>
  </si>
  <si>
    <t>JP Morgan EMBI Global Diversified 10% Cap 1% Floor</t>
  </si>
  <si>
    <t>a campionamento</t>
  </si>
  <si>
    <t>IE00B4L60045</t>
  </si>
  <si>
    <t>iShares EUR Corporate Bond 1-5yr UCITS ETF EUR (Dist)</t>
  </si>
  <si>
    <t>Bloomberg Euro Corporate 1-5 Year Bond</t>
  </si>
  <si>
    <t>IE00B52MJY50</t>
  </si>
  <si>
    <t>iShares Core MSCI Pacific ex Japan UCITS ETF (Acc)</t>
  </si>
  <si>
    <t>MSCI Pacific ex Japan</t>
  </si>
  <si>
    <t>fisica totale</t>
  </si>
  <si>
    <t>LU0290355717</t>
  </si>
  <si>
    <t>Xtrackers II Eurozone Government Bond UCITS ETF 1C</t>
  </si>
  <si>
    <t>iBoxx® EUR Sovereigns Eurozone</t>
  </si>
  <si>
    <t>LU0839027447</t>
  </si>
  <si>
    <t>Xtrackers Nikkei 225 UCITS ETF 1D</t>
  </si>
  <si>
    <t>Nikkei 225®</t>
  </si>
  <si>
    <t>LU1681038243</t>
  </si>
  <si>
    <t>Amundi Nasdaq 100 UCITS ETF EUR (C)</t>
  </si>
  <si>
    <t>Nasdaq 100®</t>
  </si>
  <si>
    <t>LU1291099718</t>
  </si>
  <si>
    <t>BNP Paribas Easy MSCI Europe ESG Filtered Min TE UCITS ETF</t>
  </si>
  <si>
    <t>MSCI Europe ESG Filtered Min TE</t>
  </si>
  <si>
    <t>IE0005042456</t>
  </si>
  <si>
    <t>iShares Core FTSE 100 UCITS ETF (Dist)</t>
  </si>
  <si>
    <t>FTSE 100</t>
  </si>
  <si>
    <t>LU1681042864</t>
  </si>
  <si>
    <t>Amundi PEA MSCI USA ESG Leaders UCITS ETF EUR (C)</t>
  </si>
  <si>
    <t>MSCI USA ESG Leaders Select 5% Issuer Capped</t>
  </si>
  <si>
    <t>LU0446734872</t>
  </si>
  <si>
    <t>UBS ETF (LU) MSCI Canada UCITS ETF (CAD) A-dis</t>
  </si>
  <si>
    <t>MSCI Canada</t>
  </si>
  <si>
    <t>DE0006289465</t>
  </si>
  <si>
    <t>iShares eb.rexx Government Germany UCITS ETF (DE)</t>
  </si>
  <si>
    <t>eb.rexx® Government Germany</t>
  </si>
  <si>
    <t>DE000A0F5UJ7</t>
  </si>
  <si>
    <t>iShares STOXX Europe 600 Banks UCITS ETF (DE)</t>
  </si>
  <si>
    <t>STOXX® Europe 600 Banks</t>
  </si>
  <si>
    <t>IE00B60SX402</t>
  </si>
  <si>
    <t>Invesco Russell 2000 UCITS ETF Acc</t>
  </si>
  <si>
    <t>Russell 2000®</t>
  </si>
  <si>
    <t>DE0005933931</t>
  </si>
  <si>
    <t>iShares Core DAX UCITS ETF (DE)</t>
  </si>
  <si>
    <t>DAX®</t>
  </si>
  <si>
    <t>IE00B1FZSC47</t>
  </si>
  <si>
    <t>iShares USD TIPS UCITS ETF USD (Acc)</t>
  </si>
  <si>
    <t>Bloomberg US Government Inflation-Linked Bond</t>
  </si>
  <si>
    <t>IE00B0M63060</t>
  </si>
  <si>
    <t>iShares UK Dividend UCITS ETF</t>
  </si>
  <si>
    <t>FTSE UK Dividend+</t>
  </si>
  <si>
    <t>LU1681049018</t>
  </si>
  <si>
    <t>Amundi ETF S&amp;P 500 UCITS ETF USD</t>
  </si>
  <si>
    <t>S&amp;P500</t>
  </si>
  <si>
    <t>IE00B5BMR087</t>
  </si>
  <si>
    <t>iShares Core S&amp;P 500 UCITS ETF (Acc)</t>
  </si>
  <si>
    <t>DE0005933972</t>
  </si>
  <si>
    <t>iShares TecDAX UCITS ETF (DE)</t>
  </si>
  <si>
    <t>TecDAX®</t>
  </si>
  <si>
    <t>LU1829221024</t>
  </si>
  <si>
    <t>Amundi Nasdaq-100 II UCITS ETF Acc</t>
  </si>
  <si>
    <t>FR0010361683</t>
  </si>
  <si>
    <t>Amundi MSCI India II UCITS ETF EUR Acc</t>
  </si>
  <si>
    <t>MSCI India</t>
  </si>
  <si>
    <t>FR0012739431</t>
  </si>
  <si>
    <t>BNP Paribas Easy EURO STOXX 50 UCITS ETF</t>
  </si>
  <si>
    <t>EURO STOXX 50® (NR) Reinvested Dividends</t>
  </si>
  <si>
    <t>LU0950381748</t>
  </si>
  <si>
    <t>BNP Paribas Easy FTSE EPRA/NAREIT Eurozone Capped UCITS ETF</t>
  </si>
  <si>
    <t>FTSE EPRA/NAREIT Eurozone Capped (EUR) NR</t>
  </si>
  <si>
    <t>IE00B1FZS350</t>
  </si>
  <si>
    <t>iShares Developed Markets Property Yield UCITS ETF</t>
  </si>
  <si>
    <t>FTSE EPRA/NAREIT Global Dividend+</t>
  </si>
  <si>
    <t>FR0010429068</t>
  </si>
  <si>
    <t>Amundi MSCI Emerging Markets III UCITS ETF EUR Acc</t>
  </si>
  <si>
    <t>MSCI Emerging Markets</t>
  </si>
  <si>
    <t>LU1681044480</t>
  </si>
  <si>
    <t>Amundi MSCI Emerging Markets Asia UCITS ETF EUR (C)</t>
  </si>
  <si>
    <t>MSCI Emerging Markets Asia</t>
  </si>
  <si>
    <t>IE00B7LW6Y90</t>
  </si>
  <si>
    <t>iShares Italy Government Bond UCITS ETF EUR (Dist)</t>
  </si>
  <si>
    <t>Bloomberg Italy Treasury Bond</t>
  </si>
  <si>
    <t>IE00B3VSSL01</t>
  </si>
  <si>
    <t>Invesco US Technology Sector UCITS ETF</t>
  </si>
  <si>
    <t>S&amp;P Select Sector Capped 20% Technology</t>
  </si>
  <si>
    <t>IE00B3YCGJ38</t>
  </si>
  <si>
    <t>Invesco S&amp;P 500 UCITS ETF</t>
  </si>
  <si>
    <t>IE0008471009</t>
  </si>
  <si>
    <t>iShares Core EURO STOXX 50 UCITS ETF EUR (Dist)</t>
  </si>
  <si>
    <t>EURO STOXX 50</t>
  </si>
  <si>
    <t>IE00B66F4759</t>
  </si>
  <si>
    <t>iShares EUR High Yield Corporate Bond UCITS ETF EUR (Dist)</t>
  </si>
  <si>
    <t>iBoxx EUR Liquid High Yield</t>
  </si>
  <si>
    <t>IE00B3VWN393</t>
  </si>
  <si>
    <t>iShares USD Treasury Bond 3-7yr UCITS ETF (Acc)</t>
  </si>
  <si>
    <t>ICE US Treasury 3-7 Year</t>
  </si>
  <si>
    <t>IE00B60SX394</t>
  </si>
  <si>
    <t>Invesco MSCI World UCITS ETF (Acc)</t>
  </si>
  <si>
    <t>MSCI World</t>
  </si>
  <si>
    <t>LU2572257124</t>
  </si>
  <si>
    <t>Amundi MSCI World III UCITS ETF (Dist)</t>
  </si>
  <si>
    <t>MSCI World III</t>
  </si>
  <si>
    <t>IE00B1FZS798</t>
  </si>
  <si>
    <t>iShares USD Treasury Bond 7-10yr UCITS ETF (Dist)</t>
  </si>
  <si>
    <t>ICE US Treasury 7-10 Year</t>
  </si>
  <si>
    <t>FR0007052782</t>
  </si>
  <si>
    <t>Amundi CAC 40 UCITS ETF (Dist)</t>
  </si>
  <si>
    <t>CAC 40</t>
  </si>
  <si>
    <t>LU0496786574</t>
  </si>
  <si>
    <t>Amundi S&amp;P 500 II UCITS ETF EUR (Dist)</t>
  </si>
  <si>
    <t>S&amp;P 500 Net Total Return Index</t>
  </si>
  <si>
    <t>IE0032895942</t>
  </si>
  <si>
    <t xml:space="preserve">iShares USD Corporate Bond </t>
  </si>
  <si>
    <t>iBoxx USD Liquid Investment Grade</t>
  </si>
  <si>
    <t>LU1681047236</t>
  </si>
  <si>
    <t>Amundi EURO STOXX 50 UCITS ETF EUR (C)</t>
  </si>
  <si>
    <t>FR0011550185</t>
  </si>
  <si>
    <t>BNP Paribas Easy S&amp;P 500 UCITS ETF EUR</t>
  </si>
  <si>
    <t>S&amp;P 500 Composite (NR)</t>
  </si>
  <si>
    <t>IE00B52VJ196</t>
  </si>
  <si>
    <t>iShares MSCI Europe SRI UCITS ETF (Acc)</t>
  </si>
  <si>
    <t>MSCI Europe SRI Select Reduced Fossil Fuels</t>
  </si>
  <si>
    <t>IE00B1TXK627</t>
  </si>
  <si>
    <t>iShares Global Water UCITS ETF</t>
  </si>
  <si>
    <t>S&amp;P Global Water</t>
  </si>
  <si>
    <t>IE00B60SWW18</t>
  </si>
  <si>
    <t>Invesco STOXX Europe 600 UCITS ETF</t>
  </si>
  <si>
    <t>STOXX Europe 600</t>
  </si>
  <si>
    <t>IE00B53QG532</t>
  </si>
  <si>
    <t>iShares Core MSCI EMU UCITS ETF EUR (Acc)</t>
  </si>
  <si>
    <t>MSCI EMU</t>
  </si>
  <si>
    <t>RENDIMENTO MEDIO ANNUALE</t>
  </si>
  <si>
    <t>RENDIMENTO CUMULATIVO</t>
  </si>
  <si>
    <t>0.1268</t>
  </si>
  <si>
    <t>INDICE_ETF</t>
  </si>
  <si>
    <t>RENDIMENTO ANNUALE MEDIO ETF</t>
  </si>
  <si>
    <t>RENDIMENTO ANNUALE MEDIO INDICE</t>
  </si>
  <si>
    <t>FA</t>
  </si>
  <si>
    <t>U</t>
  </si>
  <si>
    <t>O</t>
  </si>
  <si>
    <t>VAR 1</t>
  </si>
  <si>
    <t>VAR 2</t>
  </si>
  <si>
    <t>DOMICILIO</t>
  </si>
  <si>
    <t>IE</t>
  </si>
  <si>
    <t>LU</t>
  </si>
  <si>
    <t>DE</t>
  </si>
  <si>
    <t>FR</t>
  </si>
  <si>
    <t>FAMIGLIA DI INDICI</t>
  </si>
  <si>
    <t>MSCI</t>
  </si>
  <si>
    <t>JP Morgan</t>
  </si>
  <si>
    <t>Bloomberg</t>
  </si>
  <si>
    <t>iBoxx</t>
  </si>
  <si>
    <t>Nikkei</t>
  </si>
  <si>
    <t>Nasdaq</t>
  </si>
  <si>
    <t>FTSE</t>
  </si>
  <si>
    <t>eb.rexx</t>
  </si>
  <si>
    <t>EURO STOXX</t>
  </si>
  <si>
    <t>Russell</t>
  </si>
  <si>
    <t>DAX</t>
  </si>
  <si>
    <t>S&amp;P</t>
  </si>
  <si>
    <t>TecDAX</t>
  </si>
  <si>
    <t>ICE</t>
  </si>
  <si>
    <t>MSCI </t>
  </si>
  <si>
    <t>CAC </t>
  </si>
  <si>
    <t>S&amp;P </t>
  </si>
  <si>
    <t>EURO STOXX </t>
  </si>
  <si>
    <t>ANNO GUERRA</t>
  </si>
  <si>
    <t>ANNO DAZI</t>
  </si>
  <si>
    <t>ANNO COVID</t>
  </si>
  <si>
    <t>-</t>
  </si>
  <si>
    <t>+</t>
  </si>
  <si>
    <t>=</t>
  </si>
  <si>
    <t>INFLUENZA</t>
  </si>
  <si>
    <t>PROBABILITA' VALORI NEGATIVI</t>
  </si>
  <si>
    <t>MEDIA</t>
  </si>
  <si>
    <t>TOT SUCCESSI</t>
  </si>
  <si>
    <t>MEDIE</t>
  </si>
  <si>
    <t>ANNO</t>
  </si>
  <si>
    <t>RENDIMENTO</t>
  </si>
  <si>
    <t>INDICE DI RISCHIO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</si>
</sst>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0_-;\-* #,##0.0000_-;_-* &quot;-&quot;??_-;_-@_-"/>
    <numFmt numFmtId="166" formatCode="_-* #,##0.00000_-;\-* #,##0.00000_-;_-* &quot;-&quot;??_-;_-@_-"/>
    <numFmt numFmtId="167" formatCode="0.0000"/>
    <numFmt numFmtId="168" formatCode="0.00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0" borderId="7" xfId="0" applyNumberFormat="1" applyFont="1" applyBorder="1"/>
    <xf numFmtId="10" fontId="1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10" xfId="0" applyFill="1" applyBorder="1"/>
    <xf numFmtId="0" fontId="0" fillId="0" borderId="10" xfId="0" applyBorder="1"/>
    <xf numFmtId="165" fontId="6" fillId="4" borderId="7" xfId="1" applyNumberFormat="1" applyFont="1" applyFill="1" applyBorder="1" applyAlignment="1">
      <alignment horizontal="center"/>
    </xf>
    <xf numFmtId="165" fontId="6" fillId="5" borderId="7" xfId="1" applyNumberFormat="1" applyFont="1" applyFill="1" applyBorder="1" applyAlignment="1">
      <alignment horizontal="center"/>
    </xf>
    <xf numFmtId="165" fontId="6" fillId="5" borderId="7" xfId="1" applyNumberFormat="1" applyFont="1" applyFill="1" applyBorder="1" applyAlignment="1">
      <alignment horizontal="center" vertical="center"/>
    </xf>
    <xf numFmtId="165" fontId="6" fillId="4" borderId="7" xfId="1" applyNumberFormat="1" applyFont="1" applyFill="1" applyBorder="1" applyAlignment="1">
      <alignment horizontal="center" vertical="center"/>
    </xf>
    <xf numFmtId="165" fontId="6" fillId="4" borderId="7" xfId="1" applyNumberFormat="1" applyFont="1" applyFill="1" applyBorder="1" applyAlignment="1">
      <alignment horizontal="center" vertical="center" wrapText="1"/>
    </xf>
    <xf numFmtId="165" fontId="6" fillId="5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/>
    </xf>
    <xf numFmtId="165" fontId="1" fillId="0" borderId="7" xfId="1" applyNumberFormat="1" applyFont="1" applyBorder="1" applyAlignment="1">
      <alignment horizontal="center" vertical="center"/>
    </xf>
    <xf numFmtId="165" fontId="1" fillId="0" borderId="7" xfId="1" applyNumberFormat="1" applyFont="1" applyBorder="1" applyAlignment="1">
      <alignment horizontal="center" vertical="center" wrapText="1"/>
    </xf>
    <xf numFmtId="165" fontId="6" fillId="4" borderId="2" xfId="1" applyNumberFormat="1" applyFont="1" applyFill="1" applyBorder="1"/>
    <xf numFmtId="165" fontId="6" fillId="5" borderId="2" xfId="1" applyNumberFormat="1" applyFont="1" applyFill="1" applyBorder="1"/>
    <xf numFmtId="0" fontId="5" fillId="0" borderId="0" xfId="0" applyFont="1"/>
    <xf numFmtId="165" fontId="1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10" fontId="5" fillId="0" borderId="0" xfId="0" applyNumberFormat="1" applyFont="1"/>
    <xf numFmtId="166" fontId="6" fillId="4" borderId="10" xfId="1" applyNumberFormat="1" applyFont="1" applyFill="1" applyBorder="1"/>
    <xf numFmtId="165" fontId="5" fillId="4" borderId="7" xfId="1" applyNumberFormat="1" applyFont="1" applyFill="1" applyBorder="1" applyAlignment="1">
      <alignment horizontal="center"/>
    </xf>
    <xf numFmtId="165" fontId="5" fillId="0" borderId="0" xfId="1" applyNumberFormat="1" applyFont="1"/>
    <xf numFmtId="165" fontId="0" fillId="0" borderId="0" xfId="0" applyNumberFormat="1"/>
    <xf numFmtId="10" fontId="1" fillId="0" borderId="11" xfId="0" applyNumberFormat="1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/>
    </xf>
    <xf numFmtId="9" fontId="5" fillId="0" borderId="0" xfId="2" applyFont="1"/>
    <xf numFmtId="2" fontId="5" fillId="0" borderId="0" xfId="0" applyNumberFormat="1" applyFont="1"/>
    <xf numFmtId="167" fontId="5" fillId="0" borderId="0" xfId="1" applyNumberFormat="1" applyFont="1"/>
    <xf numFmtId="168" fontId="0" fillId="0" borderId="0" xfId="1" applyNumberFormat="1" applyFont="1"/>
    <xf numFmtId="0" fontId="1" fillId="0" borderId="11" xfId="0" applyFont="1" applyBorder="1" applyAlignment="1">
      <alignment horizontal="center"/>
    </xf>
    <xf numFmtId="168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0" borderId="8" xfId="0" applyFont="1" applyBorder="1"/>
    <xf numFmtId="0" fontId="5" fillId="0" borderId="11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</cellXfs>
  <cellStyles count="3">
    <cellStyle name="Migliaia" xfId="1" builtinId="3"/>
    <cellStyle name="Normale" xfId="0" builtinId="0"/>
    <cellStyle name="Percentuale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topLeftCell="C1" zoomScale="130" zoomScaleNormal="130" workbookViewId="0">
      <selection activeCell="O93" sqref="O93"/>
    </sheetView>
  </sheetViews>
  <sheetFormatPr baseColWidth="10" defaultColWidth="12.6640625" defaultRowHeight="15.75" customHeight="1" x14ac:dyDescent="0.15"/>
  <cols>
    <col min="2" max="2" width="21.5" customWidth="1"/>
    <col min="3" max="3" width="53.83203125" customWidth="1"/>
    <col min="13" max="13" width="11" customWidth="1"/>
    <col min="14" max="14" width="41.6640625" customWidth="1"/>
    <col min="15" max="15" width="5.6640625" customWidth="1"/>
    <col min="16" max="16" width="16.1640625" customWidth="1"/>
    <col min="17" max="17" width="14.6640625" customWidth="1"/>
    <col min="18" max="18" width="21.6640625" customWidth="1"/>
    <col min="19" max="19" width="19.83203125" customWidth="1"/>
    <col min="31" max="31" width="20.1640625" customWidth="1"/>
    <col min="33" max="33" width="25" customWidth="1"/>
  </cols>
  <sheetData>
    <row r="1" spans="1:34" ht="15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4" ht="15.75" customHeight="1" x14ac:dyDescent="0.15">
      <c r="B2" s="71" t="s">
        <v>0</v>
      </c>
      <c r="C2" s="71" t="s">
        <v>1</v>
      </c>
      <c r="D2" s="73" t="s">
        <v>2</v>
      </c>
      <c r="E2" s="74"/>
      <c r="F2" s="74"/>
      <c r="G2" s="74"/>
      <c r="H2" s="74"/>
      <c r="I2" s="74"/>
      <c r="J2" s="74"/>
      <c r="K2" s="74"/>
      <c r="L2" s="74"/>
      <c r="M2" s="75"/>
      <c r="N2" s="77" t="s">
        <v>3</v>
      </c>
      <c r="O2" s="71" t="s">
        <v>4</v>
      </c>
      <c r="P2" s="76" t="s">
        <v>5</v>
      </c>
      <c r="Q2" s="71" t="s">
        <v>6</v>
      </c>
      <c r="R2" s="76" t="s">
        <v>7</v>
      </c>
      <c r="S2" s="76" t="s">
        <v>8</v>
      </c>
      <c r="U2" s="73" t="s">
        <v>9</v>
      </c>
      <c r="V2" s="74"/>
      <c r="W2" s="74"/>
      <c r="X2" s="74"/>
      <c r="Y2" s="74"/>
      <c r="Z2" s="74"/>
      <c r="AA2" s="74"/>
      <c r="AB2" s="74"/>
      <c r="AC2" s="74"/>
      <c r="AD2" s="75"/>
      <c r="AE2" s="76" t="s">
        <v>10</v>
      </c>
      <c r="AG2" s="76" t="s">
        <v>11</v>
      </c>
    </row>
    <row r="3" spans="1:34" ht="15.75" customHeight="1" x14ac:dyDescent="0.15">
      <c r="B3" s="72"/>
      <c r="C3" s="72"/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78"/>
      <c r="O3" s="72"/>
      <c r="P3" s="72"/>
      <c r="Q3" s="72"/>
      <c r="R3" s="72"/>
      <c r="S3" s="72"/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2">
        <v>2019</v>
      </c>
      <c r="AA3" s="2">
        <v>2020</v>
      </c>
      <c r="AB3" s="2">
        <v>2021</v>
      </c>
      <c r="AC3" s="2">
        <v>2022</v>
      </c>
      <c r="AD3" s="2">
        <v>2023</v>
      </c>
      <c r="AE3" s="72"/>
      <c r="AF3" s="3"/>
      <c r="AG3" s="72"/>
    </row>
    <row r="4" spans="1:34" ht="15.75" customHeight="1" x14ac:dyDescent="0.15">
      <c r="B4" s="4" t="s">
        <v>12</v>
      </c>
      <c r="C4" s="4" t="s">
        <v>13</v>
      </c>
      <c r="D4" s="5">
        <v>0.1268</v>
      </c>
      <c r="E4" s="5">
        <v>7.0000000000000007E-2</v>
      </c>
      <c r="F4" s="5">
        <v>0.1091</v>
      </c>
      <c r="G4" s="5">
        <v>0.21179999999999999</v>
      </c>
      <c r="H4" s="5">
        <v>-4.6800000000000001E-2</v>
      </c>
      <c r="I4" s="5">
        <v>0.31469999999999998</v>
      </c>
      <c r="J4" s="5">
        <v>0.21260000000000001</v>
      </c>
      <c r="K4" s="5">
        <v>0.26860000000000001</v>
      </c>
      <c r="L4" s="5">
        <v>-0.1953</v>
      </c>
      <c r="M4" s="5">
        <v>0.26950000000000002</v>
      </c>
      <c r="N4" s="4" t="s">
        <v>14</v>
      </c>
      <c r="O4" s="5">
        <v>5.0000000000000001E-4</v>
      </c>
      <c r="P4" s="4">
        <v>5</v>
      </c>
      <c r="Q4" s="4" t="s">
        <v>15</v>
      </c>
      <c r="R4" s="4">
        <v>4.2949999999999999</v>
      </c>
      <c r="S4" s="6">
        <f t="shared" ref="S4:S48" si="0">SUM(D4:M4)/10</f>
        <v>0.13410000000000002</v>
      </c>
      <c r="U4" s="6">
        <f t="shared" ref="U4:AD4" si="1">D4-INDEX(D$67:D$107, MATCH($N4,$C$67:$C$107,0))</f>
        <v>-1.0000000000001674E-4</v>
      </c>
      <c r="V4" s="6">
        <f t="shared" si="1"/>
        <v>6.3100000000000003E-2</v>
      </c>
      <c r="W4" s="6">
        <f t="shared" si="1"/>
        <v>2.0000000000000573E-4</v>
      </c>
      <c r="X4" s="6">
        <f t="shared" si="1"/>
        <v>-1.0000000000001674E-4</v>
      </c>
      <c r="Y4" s="6">
        <f t="shared" si="1"/>
        <v>3.599999999999999E-3</v>
      </c>
      <c r="Z4" s="6">
        <f t="shared" si="1"/>
        <v>5.8999999999999608E-3</v>
      </c>
      <c r="AA4" s="6">
        <f t="shared" si="1"/>
        <v>5.2999999999999992E-3</v>
      </c>
      <c r="AB4" s="6">
        <f t="shared" si="1"/>
        <v>4.0999999999999925E-3</v>
      </c>
      <c r="AC4" s="6">
        <f t="shared" si="1"/>
        <v>3.2000000000000084E-3</v>
      </c>
      <c r="AD4" s="6">
        <f t="shared" si="1"/>
        <v>4.599999999999993E-3</v>
      </c>
      <c r="AE4" s="7">
        <f t="shared" ref="AE4:AE48" si="2">SUM(U4:AD4)/10</f>
        <v>8.9799999999999932E-3</v>
      </c>
      <c r="AF4" s="8">
        <f>IF(AE4&gt;-0.3%,1,0)</f>
        <v>1</v>
      </c>
      <c r="AG4" s="6">
        <f>SUM(AE4:AE48)/45</f>
        <v>-1.2322222222222209E-3</v>
      </c>
    </row>
    <row r="5" spans="1:34" ht="15.75" customHeight="1" x14ac:dyDescent="0.15">
      <c r="A5" s="3"/>
      <c r="B5" s="9" t="s">
        <v>16</v>
      </c>
      <c r="C5" s="10" t="s">
        <v>17</v>
      </c>
      <c r="D5" s="11">
        <v>-5.04E-2</v>
      </c>
      <c r="E5" s="11">
        <v>-0.15010000000000001</v>
      </c>
      <c r="F5" s="11">
        <v>8.7300000000000003E-2</v>
      </c>
      <c r="G5" s="11">
        <v>0.14069999999999999</v>
      </c>
      <c r="H5" s="11">
        <v>-7.1499999999999994E-2</v>
      </c>
      <c r="I5" s="11">
        <v>0.11559999999999999</v>
      </c>
      <c r="J5" s="11">
        <v>1.7100000000000001E-2</v>
      </c>
      <c r="K5" s="11">
        <v>-0.1036</v>
      </c>
      <c r="L5" s="11">
        <v>-0.1115</v>
      </c>
      <c r="M5" s="11">
        <v>0.1208</v>
      </c>
      <c r="N5" s="10" t="s">
        <v>18</v>
      </c>
      <c r="O5" s="11">
        <v>5.0000000000000001E-3</v>
      </c>
      <c r="P5" s="9">
        <v>3</v>
      </c>
      <c r="Q5" s="9" t="s">
        <v>19</v>
      </c>
      <c r="R5" s="12">
        <v>3.4140000000000001</v>
      </c>
      <c r="S5" s="6">
        <f t="shared" si="0"/>
        <v>-5.6000000000000082E-4</v>
      </c>
      <c r="T5" s="3"/>
      <c r="U5" s="6">
        <f t="shared" ref="U5:AD5" si="3">D5-INDEX(D$67:D$107, MATCH($N5,$C$67:$C$107,0))</f>
        <v>-3.9000000000000007E-3</v>
      </c>
      <c r="V5" s="6">
        <f t="shared" si="3"/>
        <v>-5.1000000000000212E-3</v>
      </c>
      <c r="W5" s="6">
        <f t="shared" si="3"/>
        <v>-9.099999999999997E-3</v>
      </c>
      <c r="X5" s="6">
        <f t="shared" si="3"/>
        <v>-1.0900000000000021E-2</v>
      </c>
      <c r="Y5" s="6">
        <f t="shared" si="3"/>
        <v>-9.1999999999999929E-3</v>
      </c>
      <c r="Z5" s="6">
        <f t="shared" si="3"/>
        <v>-9.999999999999995E-3</v>
      </c>
      <c r="AA5" s="6">
        <f t="shared" si="3"/>
        <v>-9.6000000000000009E-3</v>
      </c>
      <c r="AB5" s="6">
        <f t="shared" si="3"/>
        <v>-6.1999999999999972E-3</v>
      </c>
      <c r="AC5" s="6">
        <f t="shared" si="3"/>
        <v>-5.7999999999999996E-3</v>
      </c>
      <c r="AD5" s="6">
        <f t="shared" si="3"/>
        <v>-5.1999999999999963E-3</v>
      </c>
      <c r="AE5" s="7">
        <f t="shared" si="2"/>
        <v>-7.5000000000000023E-3</v>
      </c>
      <c r="AF5" s="8">
        <f t="shared" ref="AF5:AF48" si="4">IF(AE5&gt;-0.3%,1,0)</f>
        <v>0</v>
      </c>
      <c r="AG5" s="3"/>
      <c r="AH5" s="3"/>
    </row>
    <row r="6" spans="1:34" ht="15.75" customHeight="1" x14ac:dyDescent="0.15">
      <c r="A6" s="8"/>
      <c r="B6" s="10" t="s">
        <v>20</v>
      </c>
      <c r="C6" s="10" t="s">
        <v>21</v>
      </c>
      <c r="D6" s="13">
        <v>3.7400000000000003E-2</v>
      </c>
      <c r="E6" s="13">
        <v>3.3999999999999998E-3</v>
      </c>
      <c r="F6" s="13">
        <v>2.3400000000000001E-2</v>
      </c>
      <c r="G6" s="13">
        <v>9.5999999999999992E-3</v>
      </c>
      <c r="H6" s="13">
        <v>-6.6E-3</v>
      </c>
      <c r="I6" s="13">
        <v>2.6100000000000002E-2</v>
      </c>
      <c r="J6" s="13">
        <v>9.7000000000000003E-3</v>
      </c>
      <c r="K6" s="13">
        <v>-3.0999999999999999E-3</v>
      </c>
      <c r="L6" s="13">
        <v>-8.2299999999999998E-2</v>
      </c>
      <c r="M6" s="13">
        <v>6.1899999999999997E-2</v>
      </c>
      <c r="N6" s="10" t="s">
        <v>22</v>
      </c>
      <c r="O6" s="13">
        <v>2E-3</v>
      </c>
      <c r="P6" s="10">
        <v>2</v>
      </c>
      <c r="Q6" s="9" t="s">
        <v>19</v>
      </c>
      <c r="R6" s="14">
        <v>3.63</v>
      </c>
      <c r="S6" s="6">
        <f t="shared" si="0"/>
        <v>7.9500000000000005E-3</v>
      </c>
      <c r="T6" s="8"/>
      <c r="U6" s="6">
        <f t="shared" ref="U6:AD6" si="5">D6-INDEX(D$67:D$107, MATCH($N6,$C$67:$C$107,0))</f>
        <v>-2.2000000000000006E-3</v>
      </c>
      <c r="V6" s="6">
        <f t="shared" si="5"/>
        <v>-2.3999999999999998E-3</v>
      </c>
      <c r="W6" s="6">
        <f t="shared" si="5"/>
        <v>-2.5999999999999981E-3</v>
      </c>
      <c r="X6" s="6">
        <f t="shared" si="5"/>
        <v>-2E-3</v>
      </c>
      <c r="Y6" s="6">
        <f t="shared" si="5"/>
        <v>-1.8999999999999998E-3</v>
      </c>
      <c r="Z6" s="6">
        <f t="shared" si="5"/>
        <v>-1.5999999999999973E-3</v>
      </c>
      <c r="AA6" s="6">
        <f t="shared" si="5"/>
        <v>-1.4000000000000002E-3</v>
      </c>
      <c r="AB6" s="6">
        <f t="shared" si="5"/>
        <v>-2.3E-3</v>
      </c>
      <c r="AC6" s="6">
        <f t="shared" si="5"/>
        <v>-2.2999999999999965E-3</v>
      </c>
      <c r="AD6" s="6">
        <f t="shared" si="5"/>
        <v>-2.0000000000000018E-3</v>
      </c>
      <c r="AE6" s="7">
        <f t="shared" si="2"/>
        <v>-2.0699999999999998E-3</v>
      </c>
      <c r="AF6" s="8">
        <f t="shared" si="4"/>
        <v>1</v>
      </c>
      <c r="AG6" s="8"/>
      <c r="AH6" s="8"/>
    </row>
    <row r="7" spans="1:34" ht="15.75" customHeight="1" x14ac:dyDescent="0.15">
      <c r="A7" s="8"/>
      <c r="B7" s="10" t="s">
        <v>23</v>
      </c>
      <c r="C7" s="10" t="s">
        <v>24</v>
      </c>
      <c r="D7" s="13">
        <v>-7.7000000000000002E-3</v>
      </c>
      <c r="E7" s="13">
        <v>-8.6999999999999994E-2</v>
      </c>
      <c r="F7" s="13">
        <v>7.7499999999999999E-2</v>
      </c>
      <c r="G7" s="13">
        <v>0.25840000000000002</v>
      </c>
      <c r="H7" s="13">
        <v>-0.1043</v>
      </c>
      <c r="I7" s="13">
        <v>0.18190000000000001</v>
      </c>
      <c r="J7" s="13">
        <v>6.3799999999999996E-2</v>
      </c>
      <c r="K7" s="13">
        <v>4.65E-2</v>
      </c>
      <c r="L7" s="13">
        <v>-6.0999999999999999E-2</v>
      </c>
      <c r="M7" s="13">
        <v>6.2600000000000003E-2</v>
      </c>
      <c r="N7" s="10" t="s">
        <v>25</v>
      </c>
      <c r="O7" s="13">
        <v>2E-3</v>
      </c>
      <c r="P7" s="10">
        <v>4</v>
      </c>
      <c r="Q7" s="10" t="s">
        <v>26</v>
      </c>
      <c r="R7" s="10">
        <v>2.5459999999999998</v>
      </c>
      <c r="S7" s="6">
        <f t="shared" si="0"/>
        <v>4.3070000000000004E-2</v>
      </c>
      <c r="T7" s="8"/>
      <c r="U7" s="6">
        <f t="shared" ref="U7:AD7" si="6">D7-INDEX(D$67:D$107, MATCH($N7,$C$67:$C$107,0))</f>
        <v>-3.0000000000000001E-3</v>
      </c>
      <c r="V7" s="6">
        <f t="shared" si="6"/>
        <v>-2.2999999999999965E-3</v>
      </c>
      <c r="W7" s="6">
        <f t="shared" si="6"/>
        <v>-1.0000000000000009E-3</v>
      </c>
      <c r="X7" s="6">
        <f t="shared" si="6"/>
        <v>-3.9999999999995595E-4</v>
      </c>
      <c r="Y7" s="6">
        <f t="shared" si="6"/>
        <v>-1.3000000000000095E-3</v>
      </c>
      <c r="Z7" s="6">
        <f t="shared" si="6"/>
        <v>-1.7000000000000071E-3</v>
      </c>
      <c r="AA7" s="6">
        <f t="shared" si="6"/>
        <v>-1.7000000000000071E-3</v>
      </c>
      <c r="AB7" s="6">
        <f t="shared" si="6"/>
        <v>-3.0000000000000165E-4</v>
      </c>
      <c r="AC7" s="6">
        <f t="shared" si="6"/>
        <v>-1.5999999999999973E-3</v>
      </c>
      <c r="AD7" s="6">
        <f t="shared" si="6"/>
        <v>-1.799999999999996E-3</v>
      </c>
      <c r="AE7" s="7">
        <f t="shared" si="2"/>
        <v>-1.509999999999997E-3</v>
      </c>
      <c r="AF7" s="8">
        <f t="shared" si="4"/>
        <v>1</v>
      </c>
      <c r="AH7" s="8"/>
    </row>
    <row r="8" spans="1:34" ht="15.75" customHeight="1" x14ac:dyDescent="0.15">
      <c r="A8" s="8"/>
      <c r="B8" s="10" t="s">
        <v>27</v>
      </c>
      <c r="C8" s="10" t="s">
        <v>28</v>
      </c>
      <c r="D8" s="13">
        <v>0.12889999999999999</v>
      </c>
      <c r="E8" s="13">
        <v>1.4800000000000001E-2</v>
      </c>
      <c r="F8" s="13">
        <v>3.3500000000000002E-2</v>
      </c>
      <c r="G8" s="13">
        <v>-6.9999999999999999E-4</v>
      </c>
      <c r="H8" s="13">
        <v>5.7000000000000002E-3</v>
      </c>
      <c r="I8" s="13">
        <v>6.5600000000000006E-2</v>
      </c>
      <c r="J8" s="13">
        <v>4.8599999999999997E-2</v>
      </c>
      <c r="K8" s="13">
        <v>-3.5900000000000001E-2</v>
      </c>
      <c r="L8" s="13">
        <v>-0.1855</v>
      </c>
      <c r="M8" s="13">
        <v>7.0599999999999996E-2</v>
      </c>
      <c r="N8" s="10" t="s">
        <v>29</v>
      </c>
      <c r="O8" s="13">
        <v>8.9999999999999998E-4</v>
      </c>
      <c r="P8" s="10">
        <v>2</v>
      </c>
      <c r="Q8" s="9" t="s">
        <v>19</v>
      </c>
      <c r="R8" s="10">
        <v>2.044</v>
      </c>
      <c r="S8" s="6">
        <f t="shared" si="0"/>
        <v>1.456E-2</v>
      </c>
      <c r="T8" s="8"/>
      <c r="U8" s="6">
        <f t="shared" ref="U8:AD8" si="7">D8-INDEX(D$67:D$107, MATCH($N8,$C$67:$C$107,0))</f>
        <v>-1.6000000000000181E-3</v>
      </c>
      <c r="V8" s="6">
        <f t="shared" si="7"/>
        <v>-1.4999999999999979E-3</v>
      </c>
      <c r="W8" s="6">
        <f t="shared" si="7"/>
        <v>-1.5999999999999973E-3</v>
      </c>
      <c r="X8" s="6">
        <f t="shared" si="7"/>
        <v>-1.5E-3</v>
      </c>
      <c r="Y8" s="6">
        <f t="shared" si="7"/>
        <v>-1.5999999999999999E-3</v>
      </c>
      <c r="Z8" s="6">
        <f t="shared" si="7"/>
        <v>-1.799999999999996E-3</v>
      </c>
      <c r="AA8" s="6">
        <f t="shared" si="7"/>
        <v>-1.5000000000000013E-3</v>
      </c>
      <c r="AB8" s="6">
        <f t="shared" si="7"/>
        <v>-1.5000000000000013E-3</v>
      </c>
      <c r="AC8" s="6">
        <f t="shared" si="7"/>
        <v>-1.0999999999999899E-3</v>
      </c>
      <c r="AD8" s="6">
        <f t="shared" si="7"/>
        <v>-8.9999999999999802E-4</v>
      </c>
      <c r="AE8" s="7">
        <f t="shared" si="2"/>
        <v>-1.4599999999999999E-3</v>
      </c>
      <c r="AF8" s="8">
        <f t="shared" si="4"/>
        <v>1</v>
      </c>
      <c r="AG8" s="8"/>
      <c r="AH8" s="8"/>
    </row>
    <row r="9" spans="1:34" ht="15.75" customHeight="1" x14ac:dyDescent="0.15">
      <c r="A9" s="8"/>
      <c r="B9" s="10" t="s">
        <v>30</v>
      </c>
      <c r="C9" s="10" t="s">
        <v>31</v>
      </c>
      <c r="D9" s="13">
        <v>8.4699999999999998E-2</v>
      </c>
      <c r="E9" s="13">
        <v>0.1065</v>
      </c>
      <c r="F9" s="13">
        <v>2.0799999999999999E-2</v>
      </c>
      <c r="G9" s="13">
        <v>0.2099</v>
      </c>
      <c r="H9" s="13">
        <v>-0.1071</v>
      </c>
      <c r="I9" s="13">
        <v>0.2026</v>
      </c>
      <c r="J9" s="13">
        <v>0.1789</v>
      </c>
      <c r="K9" s="13">
        <v>6.3100000000000003E-2</v>
      </c>
      <c r="L9" s="13">
        <v>-7.6600000000000001E-2</v>
      </c>
      <c r="M9" s="13">
        <v>0.30509999999999998</v>
      </c>
      <c r="N9" s="10" t="s">
        <v>32</v>
      </c>
      <c r="O9" s="13">
        <v>8.9999999999999998E-4</v>
      </c>
      <c r="P9" s="10">
        <v>5</v>
      </c>
      <c r="Q9" s="10" t="s">
        <v>26</v>
      </c>
      <c r="R9" s="10">
        <v>1.9610000000000001</v>
      </c>
      <c r="S9" s="6">
        <f t="shared" si="0"/>
        <v>9.8790000000000003E-2</v>
      </c>
      <c r="T9" s="8"/>
      <c r="U9" s="6">
        <f t="shared" ref="U9:AD9" si="8">D9-INDEX(D$67:D$107, MATCH($N9,$C$67:$C$107,0))</f>
        <v>-1.1000000000000038E-3</v>
      </c>
      <c r="V9" s="6">
        <f t="shared" si="8"/>
        <v>3.9999999999999758E-4</v>
      </c>
      <c r="W9" s="6">
        <f t="shared" si="8"/>
        <v>9.9999999999999742E-4</v>
      </c>
      <c r="X9" s="6">
        <f t="shared" si="8"/>
        <v>1.0000000000001674E-4</v>
      </c>
      <c r="Y9" s="6">
        <f t="shared" si="8"/>
        <v>2.0000000000000573E-4</v>
      </c>
      <c r="Z9" s="6">
        <f t="shared" si="8"/>
        <v>5.9999999999998943E-4</v>
      </c>
      <c r="AA9" s="6">
        <f t="shared" si="8"/>
        <v>9.000000000000119E-4</v>
      </c>
      <c r="AB9" s="6">
        <f t="shared" si="8"/>
        <v>0</v>
      </c>
      <c r="AC9" s="6">
        <f t="shared" si="8"/>
        <v>8.9999999999999802E-4</v>
      </c>
      <c r="AD9" s="6">
        <f t="shared" si="8"/>
        <v>1.0999999999999899E-3</v>
      </c>
      <c r="AE9" s="7">
        <f t="shared" si="2"/>
        <v>4.1000000000000032E-4</v>
      </c>
      <c r="AF9" s="8">
        <f t="shared" si="4"/>
        <v>1</v>
      </c>
      <c r="AG9" s="8"/>
      <c r="AH9" s="8"/>
    </row>
    <row r="10" spans="1:34" ht="15.75" customHeight="1" x14ac:dyDescent="0.15">
      <c r="A10" s="8"/>
      <c r="B10" s="10" t="s">
        <v>33</v>
      </c>
      <c r="C10" s="10" t="s">
        <v>34</v>
      </c>
      <c r="D10" s="13">
        <v>0.3528</v>
      </c>
      <c r="E10" s="13">
        <v>0.21540000000000001</v>
      </c>
      <c r="F10" s="13">
        <v>9.9400000000000002E-2</v>
      </c>
      <c r="G10" s="13">
        <v>0.16450000000000001</v>
      </c>
      <c r="H10" s="13">
        <v>4.65E-2</v>
      </c>
      <c r="I10" s="13">
        <v>0.41399999999999998</v>
      </c>
      <c r="J10" s="13">
        <v>0.36170000000000002</v>
      </c>
      <c r="K10" s="13">
        <v>0.36880000000000002</v>
      </c>
      <c r="L10" s="13">
        <v>-0.28110000000000002</v>
      </c>
      <c r="M10" s="13">
        <v>0.495</v>
      </c>
      <c r="N10" s="10" t="s">
        <v>35</v>
      </c>
      <c r="O10" s="13">
        <v>2.3E-3</v>
      </c>
      <c r="P10" s="10">
        <v>5</v>
      </c>
      <c r="Q10" s="4" t="s">
        <v>15</v>
      </c>
      <c r="R10" s="10">
        <v>1.135</v>
      </c>
      <c r="S10" s="6">
        <f t="shared" si="0"/>
        <v>0.22370000000000007</v>
      </c>
      <c r="T10" s="8"/>
      <c r="U10" s="6">
        <f t="shared" ref="U10:AD10" si="9">D10-INDEX(D$67:D$107, MATCH($N10,$C$67:$C$107,0))</f>
        <v>-6.9000000000000172E-3</v>
      </c>
      <c r="V10" s="6">
        <f t="shared" si="9"/>
        <v>-7.0999999999999952E-3</v>
      </c>
      <c r="W10" s="6">
        <f t="shared" si="9"/>
        <v>-5.400000000000002E-3</v>
      </c>
      <c r="X10" s="6">
        <f t="shared" si="9"/>
        <v>-3.6999999999999811E-3</v>
      </c>
      <c r="Y10" s="6">
        <f t="shared" si="9"/>
        <v>-4.2999999999999983E-3</v>
      </c>
      <c r="Z10" s="6">
        <f t="shared" si="9"/>
        <v>-6.2000000000000388E-3</v>
      </c>
      <c r="AA10" s="6">
        <f t="shared" si="9"/>
        <v>-4.0999999999999925E-3</v>
      </c>
      <c r="AB10" s="6">
        <f t="shared" si="9"/>
        <v>-3.0999999999999917E-3</v>
      </c>
      <c r="AC10" s="6">
        <f t="shared" si="9"/>
        <v>-1.5999999999999903E-3</v>
      </c>
      <c r="AD10" s="6">
        <f t="shared" si="9"/>
        <v>-3.8000000000000256E-3</v>
      </c>
      <c r="AE10" s="7">
        <f t="shared" si="2"/>
        <v>-4.6200000000000034E-3</v>
      </c>
      <c r="AF10" s="8">
        <f t="shared" si="4"/>
        <v>0</v>
      </c>
      <c r="AG10" s="8"/>
      <c r="AH10" s="8"/>
    </row>
    <row r="11" spans="1:34" ht="15.75" customHeight="1" x14ac:dyDescent="0.15">
      <c r="A11" s="15"/>
      <c r="B11" s="10" t="s">
        <v>36</v>
      </c>
      <c r="C11" s="10" t="s">
        <v>37</v>
      </c>
      <c r="D11" s="13">
        <v>6.4000000000000001E-2</v>
      </c>
      <c r="E11" s="13">
        <v>9.2999999999999999E-2</v>
      </c>
      <c r="F11" s="13">
        <v>2.1000000000000001E-2</v>
      </c>
      <c r="G11" s="13">
        <v>0.10299999999999999</v>
      </c>
      <c r="H11" s="13">
        <v>-0.106</v>
      </c>
      <c r="I11" s="13">
        <v>0.26390000000000002</v>
      </c>
      <c r="J11" s="13">
        <v>-3.1899999999999998E-2</v>
      </c>
      <c r="K11" s="13">
        <v>0.2535</v>
      </c>
      <c r="L11" s="13">
        <v>-0.11650000000000001</v>
      </c>
      <c r="M11" s="13">
        <v>0.16059999999999999</v>
      </c>
      <c r="N11" s="10" t="s">
        <v>38</v>
      </c>
      <c r="O11" s="13">
        <v>1.5E-3</v>
      </c>
      <c r="P11" s="10">
        <v>4</v>
      </c>
      <c r="Q11" s="10" t="s">
        <v>26</v>
      </c>
      <c r="R11" s="10">
        <v>0.85299999999999998</v>
      </c>
      <c r="S11" s="6">
        <f t="shared" si="0"/>
        <v>7.0459999999999995E-2</v>
      </c>
      <c r="T11" s="15"/>
      <c r="U11" s="6">
        <f t="shared" ref="U11:AD11" si="10">D11-INDEX(D$67:D$107, MATCH($N11,$C$67:$C$107,0))</f>
        <v>-2.0000000000000018E-3</v>
      </c>
      <c r="V11" s="6">
        <f t="shared" si="10"/>
        <v>0</v>
      </c>
      <c r="W11" s="6">
        <f t="shared" si="10"/>
        <v>0</v>
      </c>
      <c r="X11" s="6">
        <f t="shared" si="10"/>
        <v>0</v>
      </c>
      <c r="Y11" s="6">
        <f t="shared" si="10"/>
        <v>0</v>
      </c>
      <c r="Z11" s="6">
        <f t="shared" si="10"/>
        <v>2.8000000000000247E-3</v>
      </c>
      <c r="AA11" s="6">
        <f t="shared" si="10"/>
        <v>1.4000000000000054E-3</v>
      </c>
      <c r="AB11" s="6">
        <f t="shared" si="10"/>
        <v>2.3000000000000242E-3</v>
      </c>
      <c r="AC11" s="6">
        <f t="shared" si="10"/>
        <v>1.8999999999999989E-3</v>
      </c>
      <c r="AD11" s="6">
        <f t="shared" si="10"/>
        <v>2.0000000000000018E-3</v>
      </c>
      <c r="AE11" s="7">
        <f t="shared" si="2"/>
        <v>8.4000000000000535E-4</v>
      </c>
      <c r="AF11" s="8">
        <f t="shared" si="4"/>
        <v>1</v>
      </c>
      <c r="AG11" s="15"/>
      <c r="AH11" s="15"/>
    </row>
    <row r="12" spans="1:34" ht="15.75" customHeight="1" x14ac:dyDescent="0.15">
      <c r="A12" s="15"/>
      <c r="B12" s="10" t="s">
        <v>39</v>
      </c>
      <c r="C12" s="10" t="s">
        <v>40</v>
      </c>
      <c r="D12" s="13">
        <v>3.3E-3</v>
      </c>
      <c r="E12" s="13">
        <v>-1.4500000000000001E-2</v>
      </c>
      <c r="F12" s="13">
        <v>0.1903</v>
      </c>
      <c r="G12" s="13">
        <v>0.11940000000000001</v>
      </c>
      <c r="H12" s="13">
        <v>-8.8300000000000003E-2</v>
      </c>
      <c r="I12" s="13">
        <v>0.17180000000000001</v>
      </c>
      <c r="J12" s="13">
        <v>-0.1164</v>
      </c>
      <c r="K12" s="13">
        <v>0.18310000000000001</v>
      </c>
      <c r="L12" s="13">
        <v>4.6199999999999998E-2</v>
      </c>
      <c r="M12" s="13">
        <v>7.8E-2</v>
      </c>
      <c r="N12" s="10" t="s">
        <v>41</v>
      </c>
      <c r="O12" s="13">
        <v>6.9999999999999999E-4</v>
      </c>
      <c r="P12" s="10">
        <v>4</v>
      </c>
      <c r="Q12" s="10" t="s">
        <v>26</v>
      </c>
      <c r="R12" s="10">
        <v>14.407</v>
      </c>
      <c r="S12" s="6">
        <f t="shared" si="0"/>
        <v>5.7289999999999994E-2</v>
      </c>
      <c r="T12" s="15"/>
      <c r="U12" s="6">
        <f t="shared" ref="U12:AD12" si="11">D12-INDEX(D$67:D$107, MATCH($N12,$C$67:$C$107,0))</f>
        <v>-3.8999999999999998E-3</v>
      </c>
      <c r="V12" s="6">
        <f t="shared" si="11"/>
        <v>-1.1000000000000003E-3</v>
      </c>
      <c r="W12" s="6">
        <f t="shared" si="11"/>
        <v>-1.0000000000001674E-4</v>
      </c>
      <c r="X12" s="6">
        <f t="shared" si="11"/>
        <v>3.0000000000000859E-4</v>
      </c>
      <c r="Y12" s="6">
        <f t="shared" si="11"/>
        <v>-6.0000000000000331E-4</v>
      </c>
      <c r="Z12" s="6">
        <f t="shared" si="11"/>
        <v>-1.0000000000000009E-3</v>
      </c>
      <c r="AA12" s="6">
        <f t="shared" si="11"/>
        <v>-6.0000000000000331E-4</v>
      </c>
      <c r="AB12" s="6">
        <f t="shared" si="11"/>
        <v>-8.9999999999998415E-4</v>
      </c>
      <c r="AC12" s="6">
        <f t="shared" si="11"/>
        <v>-5.0000000000000044E-4</v>
      </c>
      <c r="AD12" s="6">
        <f t="shared" si="11"/>
        <v>-1.0000000000000009E-3</v>
      </c>
      <c r="AE12" s="7">
        <f t="shared" si="2"/>
        <v>-9.4000000000000019E-4</v>
      </c>
      <c r="AF12" s="8">
        <f t="shared" si="4"/>
        <v>1</v>
      </c>
      <c r="AG12" s="15"/>
      <c r="AH12" s="15"/>
    </row>
    <row r="13" spans="1:34" ht="15.75" customHeight="1" x14ac:dyDescent="0.15">
      <c r="A13" s="15"/>
      <c r="B13" s="10" t="s">
        <v>42</v>
      </c>
      <c r="C13" s="10" t="s">
        <v>43</v>
      </c>
      <c r="D13" s="13">
        <v>0.2828</v>
      </c>
      <c r="E13" s="13">
        <v>0.1211</v>
      </c>
      <c r="F13" s="13">
        <v>0.1429</v>
      </c>
      <c r="G13" s="13">
        <v>6.6699999999999995E-2</v>
      </c>
      <c r="H13" s="13">
        <v>-8.9999999999999998E-4</v>
      </c>
      <c r="I13" s="13">
        <v>0.3342</v>
      </c>
      <c r="J13" s="13">
        <v>0.1085</v>
      </c>
      <c r="K13" s="13">
        <v>0.3619</v>
      </c>
      <c r="L13" s="13">
        <v>-0.14549999999999999</v>
      </c>
      <c r="M13" s="13">
        <v>0.22</v>
      </c>
      <c r="N13" s="10" t="s">
        <v>44</v>
      </c>
      <c r="O13" s="13">
        <v>3.5000000000000001E-3</v>
      </c>
      <c r="P13" s="10">
        <v>5</v>
      </c>
      <c r="Q13" s="10" t="s">
        <v>26</v>
      </c>
      <c r="R13" s="10">
        <v>0.67900000000000005</v>
      </c>
      <c r="S13" s="6">
        <f t="shared" si="0"/>
        <v>0.14916999999999997</v>
      </c>
      <c r="T13" s="15"/>
      <c r="U13" s="6">
        <f t="shared" ref="U13:AD13" si="12">D13-INDEX(D$67:D$107, MATCH($N13,$C$67:$C$107,0))</f>
        <v>-5.0000000000000044E-4</v>
      </c>
      <c r="V13" s="6">
        <f t="shared" si="12"/>
        <v>-5.0000000000000044E-4</v>
      </c>
      <c r="W13" s="6">
        <f t="shared" si="12"/>
        <v>7.9999999999999516E-4</v>
      </c>
      <c r="X13" s="6">
        <f t="shared" si="12"/>
        <v>2.1999999999999936E-3</v>
      </c>
      <c r="Y13" s="6">
        <f t="shared" si="12"/>
        <v>1.6000000000000001E-3</v>
      </c>
      <c r="Z13" s="6">
        <f t="shared" si="12"/>
        <v>1.4000000000000123E-3</v>
      </c>
      <c r="AA13" s="6">
        <f t="shared" si="12"/>
        <v>1.0000000000000009E-3</v>
      </c>
      <c r="AB13" s="6">
        <f t="shared" si="12"/>
        <v>1.3000000000000234E-3</v>
      </c>
      <c r="AC13" s="6">
        <f t="shared" si="12"/>
        <v>4.0000000000001146E-4</v>
      </c>
      <c r="AD13" s="6">
        <f t="shared" si="12"/>
        <v>-2.7000000000000079E-3</v>
      </c>
      <c r="AE13" s="7">
        <f t="shared" si="2"/>
        <v>5.0000000000000283E-4</v>
      </c>
      <c r="AF13" s="8">
        <f t="shared" si="4"/>
        <v>1</v>
      </c>
      <c r="AG13" s="15"/>
      <c r="AH13" s="15"/>
    </row>
    <row r="14" spans="1:34" ht="15.75" customHeight="1" x14ac:dyDescent="0.15">
      <c r="A14" s="15"/>
      <c r="B14" s="10" t="s">
        <v>45</v>
      </c>
      <c r="C14" s="10" t="s">
        <v>46</v>
      </c>
      <c r="D14" s="13">
        <v>0.1061</v>
      </c>
      <c r="E14" s="13">
        <v>-9.1399999999999995E-2</v>
      </c>
      <c r="F14" s="13">
        <v>0.2016</v>
      </c>
      <c r="G14" s="13">
        <v>8.3099999999999993E-2</v>
      </c>
      <c r="H14" s="13">
        <v>-9.9199999999999997E-2</v>
      </c>
      <c r="I14" s="13">
        <v>0.20949999999999999</v>
      </c>
      <c r="J14" s="13">
        <v>3.4700000000000002E-2</v>
      </c>
      <c r="K14" s="13">
        <v>0.2477</v>
      </c>
      <c r="L14" s="13">
        <v>-6.6199999999999995E-2</v>
      </c>
      <c r="M14" s="13">
        <v>0.12230000000000001</v>
      </c>
      <c r="N14" s="10" t="s">
        <v>47</v>
      </c>
      <c r="O14" s="13">
        <v>3.3E-3</v>
      </c>
      <c r="P14" s="10">
        <v>5</v>
      </c>
      <c r="Q14" s="10" t="s">
        <v>26</v>
      </c>
      <c r="R14" s="10">
        <v>0.71199999999999997</v>
      </c>
      <c r="S14" s="6">
        <f t="shared" si="0"/>
        <v>7.4819999999999984E-2</v>
      </c>
      <c r="T14" s="15"/>
      <c r="U14" s="6">
        <f t="shared" ref="U14:AD14" si="13">D14-INDEX(D$67:D$107, MATCH($N14,$C$67:$C$107,0))</f>
        <v>-3.9999999999999758E-4</v>
      </c>
      <c r="V14" s="6">
        <f t="shared" si="13"/>
        <v>-1.0000000000000009E-3</v>
      </c>
      <c r="W14" s="6">
        <f t="shared" si="13"/>
        <v>-1.0000000000000009E-3</v>
      </c>
      <c r="X14" s="6">
        <f t="shared" si="13"/>
        <v>-1.4000000000000123E-3</v>
      </c>
      <c r="Y14" s="6">
        <f t="shared" si="13"/>
        <v>-1.799999999999996E-3</v>
      </c>
      <c r="Z14" s="6">
        <f t="shared" si="13"/>
        <v>-1.0000000000000009E-3</v>
      </c>
      <c r="AA14" s="6">
        <f t="shared" si="13"/>
        <v>0</v>
      </c>
      <c r="AB14" s="6">
        <f t="shared" si="13"/>
        <v>-1.3999999999999846E-3</v>
      </c>
      <c r="AC14" s="6">
        <f t="shared" si="13"/>
        <v>-7.9999999999999516E-4</v>
      </c>
      <c r="AD14" s="6">
        <f t="shared" si="13"/>
        <v>-1.1999999999999927E-3</v>
      </c>
      <c r="AE14" s="7">
        <f t="shared" si="2"/>
        <v>-9.9999999999999807E-4</v>
      </c>
      <c r="AF14" s="8">
        <f t="shared" si="4"/>
        <v>1</v>
      </c>
      <c r="AG14" s="15"/>
      <c r="AH14" s="15"/>
    </row>
    <row r="15" spans="1:34" ht="15.75" customHeight="1" x14ac:dyDescent="0.15">
      <c r="A15" s="15"/>
      <c r="B15" s="10" t="s">
        <v>48</v>
      </c>
      <c r="C15" s="10" t="s">
        <v>49</v>
      </c>
      <c r="D15" s="13">
        <v>6.4699999999999994E-2</v>
      </c>
      <c r="E15" s="13">
        <v>3.8999999999999998E-3</v>
      </c>
      <c r="F15" s="13">
        <v>2.4400000000000002E-2</v>
      </c>
      <c r="G15" s="13">
        <v>-1.17E-2</v>
      </c>
      <c r="H15" s="13">
        <v>1.01E-2</v>
      </c>
      <c r="I15" s="13">
        <v>8.2000000000000007E-3</v>
      </c>
      <c r="J15" s="13">
        <v>7.0000000000000001E-3</v>
      </c>
      <c r="K15" s="13">
        <v>-1.8100000000000002E-2</v>
      </c>
      <c r="L15" s="13">
        <v>-0.1246</v>
      </c>
      <c r="M15" s="13">
        <v>4.7899999999999998E-2</v>
      </c>
      <c r="N15" s="10" t="s">
        <v>50</v>
      </c>
      <c r="O15" s="13">
        <v>1.6000000000000001E-3</v>
      </c>
      <c r="P15" s="10">
        <v>2</v>
      </c>
      <c r="Q15" s="9" t="s">
        <v>19</v>
      </c>
      <c r="R15" s="10">
        <v>0.218</v>
      </c>
      <c r="S15" s="6">
        <f t="shared" si="0"/>
        <v>1.1799999999999992E-3</v>
      </c>
      <c r="T15" s="15"/>
      <c r="U15" s="6">
        <f t="shared" ref="U15:AD15" si="14">D15-INDEX(D$67:D$107, MATCH($N15,$C$67:$C$107,0))</f>
        <v>-1.4000000000000123E-3</v>
      </c>
      <c r="V15" s="6">
        <f t="shared" si="14"/>
        <v>-1.5999999999999999E-3</v>
      </c>
      <c r="W15" s="6">
        <f t="shared" si="14"/>
        <v>-1.4999999999999979E-3</v>
      </c>
      <c r="X15" s="6">
        <f t="shared" si="14"/>
        <v>-1.4000000000000002E-3</v>
      </c>
      <c r="Y15" s="6">
        <f t="shared" si="14"/>
        <v>-1.7000000000000001E-3</v>
      </c>
      <c r="Z15" s="6">
        <f t="shared" si="14"/>
        <v>-1.4999999999999996E-3</v>
      </c>
      <c r="AA15" s="6">
        <f t="shared" si="14"/>
        <v>-1.5999999999999999E-3</v>
      </c>
      <c r="AB15" s="6">
        <f t="shared" si="14"/>
        <v>-1.5000000000000013E-3</v>
      </c>
      <c r="AC15" s="6">
        <f t="shared" si="14"/>
        <v>-0.24780000000000002</v>
      </c>
      <c r="AD15" s="6">
        <f t="shared" si="14"/>
        <v>-1.5000000000000013E-3</v>
      </c>
      <c r="AE15" s="7">
        <f t="shared" si="2"/>
        <v>-2.615E-2</v>
      </c>
      <c r="AF15" s="8">
        <f t="shared" si="4"/>
        <v>0</v>
      </c>
      <c r="AG15" s="15"/>
      <c r="AH15" s="15"/>
    </row>
    <row r="16" spans="1:34" ht="15.75" customHeight="1" x14ac:dyDescent="0.15">
      <c r="A16" s="15"/>
      <c r="B16" s="10" t="s">
        <v>51</v>
      </c>
      <c r="C16" s="10" t="s">
        <v>52</v>
      </c>
      <c r="D16" s="13">
        <v>1.2999999999999999E-3</v>
      </c>
      <c r="E16" s="13">
        <v>3.8E-3</v>
      </c>
      <c r="F16" s="13">
        <v>-3.0700000000000002E-2</v>
      </c>
      <c r="G16" s="13">
        <v>0.11840000000000001</v>
      </c>
      <c r="H16" s="13">
        <v>-0.25629999999999997</v>
      </c>
      <c r="I16" s="13">
        <v>0.14219999999999999</v>
      </c>
      <c r="J16" s="13">
        <v>-0.2475</v>
      </c>
      <c r="K16" s="13">
        <v>0.3901</v>
      </c>
      <c r="L16" s="13">
        <v>1.5100000000000001E-2</v>
      </c>
      <c r="M16" s="13">
        <v>0.2697</v>
      </c>
      <c r="N16" s="10" t="s">
        <v>53</v>
      </c>
      <c r="O16" s="13">
        <v>4.7000000000000002E-3</v>
      </c>
      <c r="P16" s="10">
        <v>5</v>
      </c>
      <c r="Q16" s="10" t="s">
        <v>26</v>
      </c>
      <c r="R16" s="10">
        <v>1.9059999999999999</v>
      </c>
      <c r="S16" s="6">
        <f t="shared" si="0"/>
        <v>4.061E-2</v>
      </c>
      <c r="T16" s="15"/>
      <c r="U16" s="6">
        <f t="shared" ref="U16:AD16" si="15">D16-INDEX(D$67:D$107, MATCH($N16,$C$67:$C$107,0))</f>
        <v>1.6999999999999999E-3</v>
      </c>
      <c r="V16" s="6">
        <f t="shared" si="15"/>
        <v>7.7999999999999996E-3</v>
      </c>
      <c r="W16" s="6">
        <f t="shared" si="15"/>
        <v>-2.4000000000000028E-3</v>
      </c>
      <c r="X16" s="6">
        <f t="shared" si="15"/>
        <v>1.1000000000000038E-3</v>
      </c>
      <c r="Y16" s="6">
        <f t="shared" si="15"/>
        <v>-2.6999999999999802E-3</v>
      </c>
      <c r="Z16" s="6">
        <f t="shared" si="15"/>
        <v>7.0000000000000062E-3</v>
      </c>
      <c r="AA16" s="6">
        <f t="shared" si="15"/>
        <v>-3.2999999999999974E-3</v>
      </c>
      <c r="AB16" s="6">
        <f t="shared" si="15"/>
        <v>4.699999999999982E-3</v>
      </c>
      <c r="AC16" s="6">
        <f t="shared" si="15"/>
        <v>4.4000000000000011E-3</v>
      </c>
      <c r="AD16" s="6">
        <f t="shared" si="15"/>
        <v>4.799999999999971E-3</v>
      </c>
      <c r="AE16" s="7">
        <f t="shared" si="2"/>
        <v>2.3099999999999983E-3</v>
      </c>
      <c r="AF16" s="8">
        <f t="shared" si="4"/>
        <v>1</v>
      </c>
      <c r="AG16" s="15"/>
      <c r="AH16" s="15"/>
    </row>
    <row r="17" spans="1:34" ht="15.75" customHeight="1" x14ac:dyDescent="0.15">
      <c r="A17" s="15"/>
      <c r="B17" s="10" t="s">
        <v>54</v>
      </c>
      <c r="C17" s="10" t="s">
        <v>55</v>
      </c>
      <c r="D17" s="13">
        <v>4.4200000000000003E-2</v>
      </c>
      <c r="E17" s="13">
        <v>-4.8500000000000001E-2</v>
      </c>
      <c r="F17" s="13">
        <v>0.2077</v>
      </c>
      <c r="G17" s="13">
        <v>0.14130000000000001</v>
      </c>
      <c r="H17" s="13">
        <v>-0.1142</v>
      </c>
      <c r="I17" s="13">
        <v>0.24970000000000001</v>
      </c>
      <c r="J17" s="13">
        <v>0.1943</v>
      </c>
      <c r="K17" s="13">
        <v>0.14299999999999999</v>
      </c>
      <c r="L17" s="13">
        <v>-0.20799999999999999</v>
      </c>
      <c r="M17" s="13">
        <v>0.1641</v>
      </c>
      <c r="N17" s="10" t="s">
        <v>56</v>
      </c>
      <c r="O17" s="13">
        <v>2.5000000000000001E-3</v>
      </c>
      <c r="P17" s="10">
        <v>5</v>
      </c>
      <c r="Q17" s="10" t="s">
        <v>15</v>
      </c>
      <c r="R17" s="14">
        <v>7.0000000000000007E-2</v>
      </c>
      <c r="S17" s="6">
        <f t="shared" si="0"/>
        <v>7.7360000000000012E-2</v>
      </c>
      <c r="T17" s="15"/>
      <c r="U17" s="6">
        <f t="shared" ref="U17:AD17" si="16">D17-INDEX(D$67:D$107, MATCH($N17,$C$67:$C$107,0))</f>
        <v>-4.6999999999999958E-3</v>
      </c>
      <c r="V17" s="6">
        <f t="shared" si="16"/>
        <v>-4.4000000000000011E-3</v>
      </c>
      <c r="W17" s="6">
        <f t="shared" si="16"/>
        <v>-5.4000000000000159E-3</v>
      </c>
      <c r="X17" s="6">
        <f t="shared" si="16"/>
        <v>-5.1999999999999824E-3</v>
      </c>
      <c r="Y17" s="6">
        <f t="shared" si="16"/>
        <v>-4.0999999999999925E-3</v>
      </c>
      <c r="Z17" s="6">
        <f t="shared" si="16"/>
        <v>-5.4999999999999771E-3</v>
      </c>
      <c r="AA17" s="6">
        <f t="shared" si="16"/>
        <v>-5.2999999999999992E-3</v>
      </c>
      <c r="AB17" s="6">
        <f t="shared" si="16"/>
        <v>-5.2000000000000102E-3</v>
      </c>
      <c r="AC17" s="6">
        <f t="shared" si="16"/>
        <v>-3.5999999999999921E-3</v>
      </c>
      <c r="AD17" s="6">
        <f t="shared" si="16"/>
        <v>-5.2000000000000102E-3</v>
      </c>
      <c r="AE17" s="7">
        <f t="shared" si="2"/>
        <v>-4.859999999999998E-3</v>
      </c>
      <c r="AF17" s="8">
        <f t="shared" si="4"/>
        <v>0</v>
      </c>
      <c r="AG17" s="15"/>
      <c r="AH17" s="15"/>
    </row>
    <row r="18" spans="1:34" ht="15.75" customHeight="1" x14ac:dyDescent="0.15">
      <c r="A18" s="15"/>
      <c r="B18" s="10" t="s">
        <v>57</v>
      </c>
      <c r="C18" s="10" t="s">
        <v>58</v>
      </c>
      <c r="D18" s="13">
        <v>2.4899999999999999E-2</v>
      </c>
      <c r="E18" s="13">
        <v>9.3799999999999994E-2</v>
      </c>
      <c r="F18" s="13">
        <v>6.7500000000000004E-2</v>
      </c>
      <c r="G18" s="13">
        <v>0.1234</v>
      </c>
      <c r="H18" s="13">
        <v>-0.187</v>
      </c>
      <c r="I18" s="13">
        <v>0.24790000000000001</v>
      </c>
      <c r="J18" s="13">
        <v>2.9600000000000001E-2</v>
      </c>
      <c r="K18" s="13">
        <v>0.1525</v>
      </c>
      <c r="L18" s="13">
        <v>-0.1288</v>
      </c>
      <c r="M18" s="13">
        <v>0.19539999999999999</v>
      </c>
      <c r="N18" s="10" t="s">
        <v>59</v>
      </c>
      <c r="O18" s="13">
        <v>1.6000000000000001E-3</v>
      </c>
      <c r="P18" s="10">
        <v>5</v>
      </c>
      <c r="Q18" s="10" t="s">
        <v>26</v>
      </c>
      <c r="R18" s="14">
        <v>6.7</v>
      </c>
      <c r="S18" s="6">
        <f t="shared" si="0"/>
        <v>6.1919999999999996E-2</v>
      </c>
      <c r="T18" s="15"/>
      <c r="U18" s="6">
        <f t="shared" ref="U18:AD18" si="17">D18-INDEX(D$67:D$107, MATCH($N18,$C$67:$C$107,0))</f>
        <v>-1.6000000000000007E-3</v>
      </c>
      <c r="V18" s="6">
        <f t="shared" si="17"/>
        <v>-1.8000000000000099E-3</v>
      </c>
      <c r="W18" s="6">
        <f t="shared" si="17"/>
        <v>-1.1999999999999927E-3</v>
      </c>
      <c r="X18" s="6">
        <f t="shared" si="17"/>
        <v>-1.6999999999999932E-3</v>
      </c>
      <c r="Y18" s="6">
        <f t="shared" si="17"/>
        <v>1.0999999999999899E-3</v>
      </c>
      <c r="Z18" s="6">
        <f t="shared" si="17"/>
        <v>1.9000000000000128E-3</v>
      </c>
      <c r="AA18" s="6">
        <f t="shared" si="17"/>
        <v>1.3000000000000025E-3</v>
      </c>
      <c r="AB18" s="6">
        <f t="shared" si="17"/>
        <v>7.0000000000000617E-4</v>
      </c>
      <c r="AC18" s="6">
        <f t="shared" si="17"/>
        <v>2.2000000000000075E-3</v>
      </c>
      <c r="AD18" s="6">
        <f t="shared" si="17"/>
        <v>2.0000000000000018E-3</v>
      </c>
      <c r="AE18" s="7">
        <f t="shared" si="2"/>
        <v>2.9000000000000239E-4</v>
      </c>
      <c r="AF18" s="8">
        <f t="shared" si="4"/>
        <v>1</v>
      </c>
      <c r="AG18" s="15"/>
      <c r="AH18" s="15"/>
    </row>
    <row r="19" spans="1:34" ht="15.75" customHeight="1" x14ac:dyDescent="0.15">
      <c r="B19" s="4" t="s">
        <v>60</v>
      </c>
      <c r="C19" s="4" t="s">
        <v>61</v>
      </c>
      <c r="D19" s="5">
        <v>4.2599999999999999E-2</v>
      </c>
      <c r="E19" s="5">
        <v>-1.8599999999999998E-2</v>
      </c>
      <c r="F19" s="5">
        <v>4.6800000000000001E-2</v>
      </c>
      <c r="G19" s="5">
        <v>3.1800000000000002E-2</v>
      </c>
      <c r="H19" s="5">
        <v>-1.6199999999999999E-2</v>
      </c>
      <c r="I19" s="5">
        <v>8.5500000000000007E-2</v>
      </c>
      <c r="J19" s="5">
        <v>0.113</v>
      </c>
      <c r="K19" s="5">
        <v>5.9200000000000003E-2</v>
      </c>
      <c r="L19" s="5">
        <v>-0.1268</v>
      </c>
      <c r="M19" s="5">
        <v>3.78E-2</v>
      </c>
      <c r="N19" s="4" t="s">
        <v>62</v>
      </c>
      <c r="O19" s="5">
        <v>1E-3</v>
      </c>
      <c r="P19" s="4">
        <v>3</v>
      </c>
      <c r="Q19" s="4" t="s">
        <v>19</v>
      </c>
      <c r="R19" s="4">
        <v>2.7480000000000002</v>
      </c>
      <c r="S19" s="6">
        <f t="shared" si="0"/>
        <v>2.5509999999999998E-2</v>
      </c>
      <c r="U19" s="6">
        <f t="shared" ref="U19:AD19" si="18">D19-INDEX(D$67:D$107, MATCH($N19,$C$67:$C$107,0))</f>
        <v>-1.7000000000000001E-3</v>
      </c>
      <c r="V19" s="6">
        <f t="shared" si="18"/>
        <v>-1.3999999999999985E-3</v>
      </c>
      <c r="W19" s="6">
        <f t="shared" si="18"/>
        <v>-1.7000000000000001E-3</v>
      </c>
      <c r="X19" s="6">
        <f t="shared" si="18"/>
        <v>-1.1999999999999997E-3</v>
      </c>
      <c r="Y19" s="6">
        <f t="shared" si="18"/>
        <v>-1.3999999999999985E-3</v>
      </c>
      <c r="Z19" s="6">
        <f t="shared" si="18"/>
        <v>-1.9999999999999879E-3</v>
      </c>
      <c r="AA19" s="6">
        <f t="shared" si="18"/>
        <v>-2.3999999999999994E-3</v>
      </c>
      <c r="AB19" s="6">
        <f t="shared" si="18"/>
        <v>-7.9999999999999516E-4</v>
      </c>
      <c r="AC19" s="6">
        <f t="shared" si="18"/>
        <v>-7.9999999999999516E-4</v>
      </c>
      <c r="AD19" s="6">
        <f t="shared" si="18"/>
        <v>-5.9999999999999637E-4</v>
      </c>
      <c r="AE19" s="7">
        <f t="shared" si="2"/>
        <v>-1.3999999999999972E-3</v>
      </c>
      <c r="AF19" s="8">
        <f t="shared" si="4"/>
        <v>1</v>
      </c>
    </row>
    <row r="20" spans="1:34" ht="15.75" customHeight="1" x14ac:dyDescent="0.15">
      <c r="B20" s="4" t="s">
        <v>63</v>
      </c>
      <c r="C20" s="4" t="s">
        <v>64</v>
      </c>
      <c r="D20" s="5">
        <v>7.0000000000000007E-2</v>
      </c>
      <c r="E20" s="5">
        <v>7.9000000000000008E-3</v>
      </c>
      <c r="F20" s="5">
        <v>8.4699999999999998E-2</v>
      </c>
      <c r="G20" s="5">
        <v>6.7000000000000004E-2</v>
      </c>
      <c r="H20" s="5">
        <v>-0.14410000000000001</v>
      </c>
      <c r="I20" s="5">
        <v>0.18740000000000001</v>
      </c>
      <c r="J20" s="5">
        <v>-0.17230000000000001</v>
      </c>
      <c r="K20" s="5">
        <v>0.2319</v>
      </c>
      <c r="L20" s="5">
        <v>-1.8700000000000001E-2</v>
      </c>
      <c r="M20" s="5">
        <v>6.1899999999999997E-2</v>
      </c>
      <c r="N20" s="4" t="s">
        <v>65</v>
      </c>
      <c r="O20" s="5">
        <v>4.0000000000000001E-3</v>
      </c>
      <c r="P20" s="4">
        <v>5</v>
      </c>
      <c r="Q20" s="4" t="s">
        <v>26</v>
      </c>
      <c r="R20" s="4">
        <v>1.0109999999999999</v>
      </c>
      <c r="S20" s="6">
        <f t="shared" si="0"/>
        <v>3.7570000000000006E-2</v>
      </c>
      <c r="U20" s="6">
        <f t="shared" ref="U20:AD20" si="19">D20-INDEX(D$67:D$107, MATCH($N20,$C$67:$C$107,0))</f>
        <v>-6.8999999999999895E-3</v>
      </c>
      <c r="V20" s="6">
        <f t="shared" si="19"/>
        <v>-3.6999999999999984E-3</v>
      </c>
      <c r="W20" s="6">
        <f t="shared" si="19"/>
        <v>-4.4000000000000011E-3</v>
      </c>
      <c r="X20" s="6">
        <f t="shared" si="19"/>
        <v>-5.1999999999999963E-3</v>
      </c>
      <c r="Y20" s="6">
        <f t="shared" si="19"/>
        <v>-5.0000000000000044E-3</v>
      </c>
      <c r="Z20" s="6">
        <f t="shared" si="19"/>
        <v>-8.8999999999999913E-3</v>
      </c>
      <c r="AA20" s="6">
        <f t="shared" si="19"/>
        <v>-1.0200000000000015E-2</v>
      </c>
      <c r="AB20" s="6">
        <f t="shared" si="19"/>
        <v>-1.0399999999999993E-2</v>
      </c>
      <c r="AC20" s="6">
        <f t="shared" si="19"/>
        <v>-4.0000000000000018E-3</v>
      </c>
      <c r="AD20" s="6">
        <f t="shared" si="19"/>
        <v>-6.8000000000000005E-3</v>
      </c>
      <c r="AE20" s="7">
        <f t="shared" si="2"/>
        <v>-6.5499999999999985E-3</v>
      </c>
      <c r="AF20" s="8">
        <f t="shared" si="4"/>
        <v>0</v>
      </c>
    </row>
    <row r="21" spans="1:34" ht="15.75" customHeight="1" x14ac:dyDescent="0.15">
      <c r="B21" s="4" t="s">
        <v>66</v>
      </c>
      <c r="C21" s="4" t="s">
        <v>67</v>
      </c>
      <c r="D21" s="5">
        <v>0.13059999999999999</v>
      </c>
      <c r="E21" s="5">
        <v>8.3999999999999995E-3</v>
      </c>
      <c r="F21" s="5">
        <v>0.1145</v>
      </c>
      <c r="G21" s="5">
        <v>0.21510000000000001</v>
      </c>
      <c r="H21" s="5">
        <v>-4.5699999999999998E-2</v>
      </c>
      <c r="I21" s="5">
        <v>0.31369999999999998</v>
      </c>
      <c r="J21" s="5">
        <v>0.1837</v>
      </c>
      <c r="K21" s="5">
        <v>0.28599999999999998</v>
      </c>
      <c r="L21" s="5">
        <v>-0.18240000000000001</v>
      </c>
      <c r="M21" s="5">
        <v>0.2606</v>
      </c>
      <c r="N21" s="4" t="s">
        <v>68</v>
      </c>
      <c r="O21" s="5">
        <v>1.5E-3</v>
      </c>
      <c r="P21" s="4">
        <v>5</v>
      </c>
      <c r="Q21" s="4" t="s">
        <v>15</v>
      </c>
      <c r="R21" s="4">
        <v>4.3049999999999997</v>
      </c>
      <c r="S21" s="6">
        <f t="shared" si="0"/>
        <v>0.12844999999999998</v>
      </c>
      <c r="U21" s="6">
        <f t="shared" ref="U21:AD21" si="20">D21-INDEX(D$67:D$107, MATCH($N21,$C$67:$C$107,0))</f>
        <v>7.0000000000000617E-4</v>
      </c>
      <c r="V21" s="6">
        <f t="shared" si="20"/>
        <v>8.9999999999999976E-4</v>
      </c>
      <c r="W21" s="6">
        <f t="shared" si="20"/>
        <v>2.2000000000000075E-3</v>
      </c>
      <c r="X21" s="6">
        <f t="shared" si="20"/>
        <v>4.1000000000000203E-3</v>
      </c>
      <c r="Y21" s="6">
        <f t="shared" si="20"/>
        <v>3.7000000000000019E-3</v>
      </c>
      <c r="Z21" s="6">
        <f t="shared" si="20"/>
        <v>6.6999999999999837E-3</v>
      </c>
      <c r="AA21" s="6">
        <f t="shared" si="20"/>
        <v>6.2000000000000111E-3</v>
      </c>
      <c r="AB21" s="6">
        <f t="shared" si="20"/>
        <v>4.3999999999999595E-3</v>
      </c>
      <c r="AC21" s="6">
        <f t="shared" si="20"/>
        <v>2.6999999999999802E-3</v>
      </c>
      <c r="AD21" s="6">
        <f t="shared" si="20"/>
        <v>3.9000000000000146E-3</v>
      </c>
      <c r="AE21" s="7">
        <f t="shared" si="2"/>
        <v>3.5499999999999985E-3</v>
      </c>
      <c r="AF21" s="8">
        <f t="shared" si="4"/>
        <v>1</v>
      </c>
    </row>
    <row r="22" spans="1:34" ht="15.75" customHeight="1" x14ac:dyDescent="0.15">
      <c r="B22" s="4" t="s">
        <v>69</v>
      </c>
      <c r="C22" s="4" t="s">
        <v>70</v>
      </c>
      <c r="D22" s="5">
        <v>0.13239999999999999</v>
      </c>
      <c r="E22" s="5">
        <v>9.9000000000000008E-3</v>
      </c>
      <c r="F22" s="5">
        <v>0.1154</v>
      </c>
      <c r="G22" s="5">
        <v>0.214</v>
      </c>
      <c r="H22" s="5">
        <v>-4.7199999999999999E-2</v>
      </c>
      <c r="I22" s="5">
        <v>0.31019999999999998</v>
      </c>
      <c r="J22" s="5">
        <v>0.1802</v>
      </c>
      <c r="K22" s="5">
        <v>0.28360000000000002</v>
      </c>
      <c r="L22" s="5">
        <v>-0.1835</v>
      </c>
      <c r="M22" s="5">
        <v>0.25919999999999999</v>
      </c>
      <c r="N22" s="4" t="s">
        <v>68</v>
      </c>
      <c r="O22" s="5">
        <v>6.9999999999999999E-4</v>
      </c>
      <c r="P22" s="4">
        <v>5</v>
      </c>
      <c r="Q22" s="4" t="s">
        <v>26</v>
      </c>
      <c r="R22" s="4">
        <v>78.685000000000002</v>
      </c>
      <c r="S22" s="6">
        <f t="shared" si="0"/>
        <v>0.12742000000000001</v>
      </c>
      <c r="U22" s="6">
        <f t="shared" ref="U22:AD22" si="21">D22-INDEX(D$67:D$107, MATCH($N22,$C$67:$C$107,0))</f>
        <v>2.5000000000000022E-3</v>
      </c>
      <c r="V22" s="6">
        <f t="shared" si="21"/>
        <v>2.4000000000000011E-3</v>
      </c>
      <c r="W22" s="6">
        <f t="shared" si="21"/>
        <v>3.1000000000000055E-3</v>
      </c>
      <c r="X22" s="6">
        <f t="shared" si="21"/>
        <v>3.0000000000000027E-3</v>
      </c>
      <c r="Y22" s="6">
        <f t="shared" si="21"/>
        <v>2.2000000000000006E-3</v>
      </c>
      <c r="Z22" s="6">
        <f t="shared" si="21"/>
        <v>3.1999999999999806E-3</v>
      </c>
      <c r="AA22" s="6">
        <f t="shared" si="21"/>
        <v>2.7000000000000079E-3</v>
      </c>
      <c r="AB22" s="6">
        <f t="shared" si="21"/>
        <v>2.0000000000000018E-3</v>
      </c>
      <c r="AC22" s="6">
        <f t="shared" si="21"/>
        <v>1.5999999999999903E-3</v>
      </c>
      <c r="AD22" s="6">
        <f t="shared" si="21"/>
        <v>2.5000000000000022E-3</v>
      </c>
      <c r="AE22" s="7">
        <f t="shared" si="2"/>
        <v>2.5199999999999992E-3</v>
      </c>
      <c r="AF22" s="8">
        <f t="shared" si="4"/>
        <v>1</v>
      </c>
    </row>
    <row r="23" spans="1:34" ht="15.75" customHeight="1" x14ac:dyDescent="0.15">
      <c r="B23" s="4" t="s">
        <v>71</v>
      </c>
      <c r="C23" s="4" t="s">
        <v>72</v>
      </c>
      <c r="D23" s="5">
        <v>0.1699</v>
      </c>
      <c r="E23" s="5">
        <v>0.32900000000000001</v>
      </c>
      <c r="F23" s="5">
        <v>-1.11E-2</v>
      </c>
      <c r="G23" s="5">
        <v>0.39140000000000003</v>
      </c>
      <c r="H23" s="5">
        <v>-3.5799999999999998E-2</v>
      </c>
      <c r="I23" s="5">
        <v>0.22359999999999999</v>
      </c>
      <c r="J23" s="5">
        <v>5.9200000000000003E-2</v>
      </c>
      <c r="K23" s="5">
        <v>0.21279999999999999</v>
      </c>
      <c r="L23" s="5">
        <v>-0.25969999999999999</v>
      </c>
      <c r="M23" s="5">
        <v>0.13500000000000001</v>
      </c>
      <c r="N23" s="10" t="s">
        <v>73</v>
      </c>
      <c r="O23" s="5">
        <v>5.1000000000000004E-3</v>
      </c>
      <c r="P23" s="4">
        <v>5</v>
      </c>
      <c r="Q23" s="4" t="s">
        <v>26</v>
      </c>
      <c r="R23" s="4">
        <v>0.748</v>
      </c>
      <c r="S23" s="6">
        <f t="shared" si="0"/>
        <v>0.12143</v>
      </c>
      <c r="U23" s="6">
        <f t="shared" ref="U23:AD23" si="22">D23-INDEX(D$67:D$107, MATCH($N23,$C$67:$C$107,0))</f>
        <v>-5.4000000000000159E-3</v>
      </c>
      <c r="V23" s="6">
        <f t="shared" si="22"/>
        <v>-6.0000000000000053E-3</v>
      </c>
      <c r="W23" s="6">
        <f t="shared" si="22"/>
        <v>-7.0000000000000097E-4</v>
      </c>
      <c r="X23" s="6">
        <f t="shared" si="22"/>
        <v>-4.4999999999999485E-3</v>
      </c>
      <c r="Y23" s="6">
        <f t="shared" si="22"/>
        <v>-3.2000000000000015E-3</v>
      </c>
      <c r="Z23" s="6">
        <f t="shared" si="22"/>
        <v>-4.7000000000000097E-3</v>
      </c>
      <c r="AA23" s="6">
        <f t="shared" si="22"/>
        <v>-4.599999999999993E-3</v>
      </c>
      <c r="AB23" s="6">
        <f t="shared" si="22"/>
        <v>-5.2000000000000102E-3</v>
      </c>
      <c r="AC23" s="6">
        <f t="shared" si="22"/>
        <v>-3.0999999999999917E-3</v>
      </c>
      <c r="AD23" s="6">
        <f t="shared" si="22"/>
        <v>-4.7999999999999987E-3</v>
      </c>
      <c r="AE23" s="7">
        <f t="shared" si="2"/>
        <v>-4.2199999999999972E-3</v>
      </c>
      <c r="AF23" s="8">
        <f t="shared" si="4"/>
        <v>0</v>
      </c>
    </row>
    <row r="24" spans="1:34" ht="15.75" customHeight="1" x14ac:dyDescent="0.15">
      <c r="B24" s="4" t="s">
        <v>74</v>
      </c>
      <c r="C24" s="4" t="s">
        <v>75</v>
      </c>
      <c r="D24" s="5">
        <v>0.35089999999999999</v>
      </c>
      <c r="E24" s="5">
        <v>0.2152</v>
      </c>
      <c r="F24" s="5">
        <v>9.9299999999999999E-2</v>
      </c>
      <c r="G24" s="5">
        <v>0.1636</v>
      </c>
      <c r="H24" s="5">
        <v>4.6300000000000001E-2</v>
      </c>
      <c r="I24" s="5">
        <v>0.41389999999999999</v>
      </c>
      <c r="J24" s="5">
        <v>0.36120000000000002</v>
      </c>
      <c r="K24" s="5">
        <v>0.36890000000000001</v>
      </c>
      <c r="L24" s="5">
        <v>-0.28139999999999998</v>
      </c>
      <c r="M24" s="5">
        <v>0.49530000000000002</v>
      </c>
      <c r="N24" s="10" t="s">
        <v>35</v>
      </c>
      <c r="O24" s="5">
        <v>2.2000000000000001E-3</v>
      </c>
      <c r="P24" s="4">
        <v>5</v>
      </c>
      <c r="Q24" s="4" t="s">
        <v>15</v>
      </c>
      <c r="R24" s="4">
        <v>2.5630000000000002</v>
      </c>
      <c r="S24" s="6">
        <f t="shared" si="0"/>
        <v>0.22331999999999996</v>
      </c>
      <c r="U24" s="6">
        <f t="shared" ref="U24:AD24" si="23">D24-INDEX(D$67:D$107, MATCH($N24,$C$67:$C$107,0))</f>
        <v>-8.80000000000003E-3</v>
      </c>
      <c r="V24" s="6">
        <f t="shared" si="23"/>
        <v>-7.3000000000000009E-3</v>
      </c>
      <c r="W24" s="6">
        <f t="shared" si="23"/>
        <v>-5.5000000000000049E-3</v>
      </c>
      <c r="X24" s="6">
        <f t="shared" si="23"/>
        <v>-4.599999999999993E-3</v>
      </c>
      <c r="Y24" s="6">
        <f t="shared" si="23"/>
        <v>-4.4999999999999971E-3</v>
      </c>
      <c r="Z24" s="6">
        <f t="shared" si="23"/>
        <v>-6.3000000000000278E-3</v>
      </c>
      <c r="AA24" s="6">
        <f t="shared" si="23"/>
        <v>-4.599999999999993E-3</v>
      </c>
      <c r="AB24" s="6">
        <f t="shared" si="23"/>
        <v>-3.0000000000000027E-3</v>
      </c>
      <c r="AC24" s="6">
        <f t="shared" si="23"/>
        <v>-1.8999999999999573E-3</v>
      </c>
      <c r="AD24" s="6">
        <f t="shared" si="23"/>
        <v>-3.5000000000000031E-3</v>
      </c>
      <c r="AE24" s="7">
        <f t="shared" si="2"/>
        <v>-5.000000000000001E-3</v>
      </c>
      <c r="AF24" s="8">
        <f t="shared" si="4"/>
        <v>0</v>
      </c>
    </row>
    <row r="25" spans="1:34" ht="15.75" customHeight="1" x14ac:dyDescent="0.15">
      <c r="B25" s="4" t="s">
        <v>76</v>
      </c>
      <c r="C25" s="4" t="s">
        <v>77</v>
      </c>
      <c r="D25" s="5">
        <v>0.39419999999999999</v>
      </c>
      <c r="E25" s="5">
        <v>2.6800000000000001E-2</v>
      </c>
      <c r="F25" s="5">
        <v>-1E-3</v>
      </c>
      <c r="G25" s="5">
        <v>0.1996</v>
      </c>
      <c r="H25" s="5">
        <v>-4.24E-2</v>
      </c>
      <c r="I25" s="5">
        <v>7.7299999999999994E-2</v>
      </c>
      <c r="J25" s="5">
        <v>4.2999999999999997E-2</v>
      </c>
      <c r="K25" s="5">
        <v>0.3347</v>
      </c>
      <c r="L25" s="5">
        <v>-3.4500000000000003E-2</v>
      </c>
      <c r="M25" s="5">
        <v>0.15190000000000001</v>
      </c>
      <c r="N25" s="4" t="s">
        <v>78</v>
      </c>
      <c r="O25" s="5">
        <v>8.5000000000000006E-3</v>
      </c>
      <c r="P25" s="4">
        <v>5</v>
      </c>
      <c r="Q25" s="4" t="s">
        <v>15</v>
      </c>
      <c r="R25" s="4">
        <v>1.0569999999999999</v>
      </c>
      <c r="S25" s="6">
        <f t="shared" si="0"/>
        <v>0.11495999999999999</v>
      </c>
      <c r="U25" s="6">
        <f t="shared" ref="U25:AD25" si="24">D25-INDEX(D$67:D$107, MATCH($N25,$C$67:$C$107,0))</f>
        <v>-1.6400000000000026E-2</v>
      </c>
      <c r="V25" s="6">
        <f t="shared" si="24"/>
        <v>-1.8899999999999997E-2</v>
      </c>
      <c r="W25" s="6">
        <f t="shared" si="24"/>
        <v>-1.6199999999999999E-2</v>
      </c>
      <c r="X25" s="6">
        <f t="shared" si="24"/>
        <v>-1.9199999999999995E-2</v>
      </c>
      <c r="Y25" s="6">
        <f t="shared" si="24"/>
        <v>-1.61E-2</v>
      </c>
      <c r="Z25" s="6">
        <f t="shared" si="24"/>
        <v>-1.8200000000000008E-2</v>
      </c>
      <c r="AA25" s="6">
        <f t="shared" si="24"/>
        <v>-1.7100000000000004E-2</v>
      </c>
      <c r="AB25" s="6">
        <f t="shared" si="24"/>
        <v>-2.3500000000000021E-2</v>
      </c>
      <c r="AC25" s="6">
        <f t="shared" si="24"/>
        <v>-1.5300000000000005E-2</v>
      </c>
      <c r="AD25" s="6">
        <f t="shared" si="24"/>
        <v>-1.529999999999998E-2</v>
      </c>
      <c r="AE25" s="7">
        <f t="shared" si="2"/>
        <v>-1.7620000000000004E-2</v>
      </c>
      <c r="AF25" s="8">
        <f t="shared" si="4"/>
        <v>0</v>
      </c>
    </row>
    <row r="26" spans="1:34" ht="15.75" customHeight="1" x14ac:dyDescent="0.15">
      <c r="B26" s="4" t="s">
        <v>79</v>
      </c>
      <c r="C26" s="4" t="s">
        <v>80</v>
      </c>
      <c r="D26" s="5">
        <v>4.9000000000000002E-2</v>
      </c>
      <c r="E26" s="5">
        <v>8.5000000000000006E-2</v>
      </c>
      <c r="F26" s="5">
        <v>2.7E-2</v>
      </c>
      <c r="G26" s="5">
        <v>0.1</v>
      </c>
      <c r="H26" s="5">
        <v>-0.122</v>
      </c>
      <c r="I26" s="5">
        <v>0.28649999999999998</v>
      </c>
      <c r="J26" s="5">
        <v>-2.93E-2</v>
      </c>
      <c r="K26" s="5">
        <v>0.24079999999999999</v>
      </c>
      <c r="L26" s="5">
        <v>-7.4700000000000003E-2</v>
      </c>
      <c r="M26" s="5">
        <v>0.2059</v>
      </c>
      <c r="N26" s="10" t="s">
        <v>81</v>
      </c>
      <c r="O26" s="5">
        <v>1.8E-3</v>
      </c>
      <c r="P26" s="4">
        <v>5</v>
      </c>
      <c r="Q26" s="4" t="s">
        <v>26</v>
      </c>
      <c r="R26" s="4">
        <v>0.46300000000000002</v>
      </c>
      <c r="S26" s="6">
        <f t="shared" si="0"/>
        <v>7.6819999999999999E-2</v>
      </c>
      <c r="U26" s="6">
        <f t="shared" ref="U26:AD26" si="25">D26-INDEX(D$67:D$107, MATCH($N26,$C$67:$C$107,0))</f>
        <v>6.0000000000000053E-3</v>
      </c>
      <c r="V26" s="6">
        <f t="shared" si="25"/>
        <v>6.0000000000000053E-3</v>
      </c>
      <c r="W26" s="6">
        <f t="shared" si="25"/>
        <v>4.0000000000000001E-3</v>
      </c>
      <c r="X26" s="6">
        <f t="shared" si="25"/>
        <v>2.0000000000000018E-3</v>
      </c>
      <c r="Y26" s="6">
        <f t="shared" si="25"/>
        <v>3.0000000000000027E-3</v>
      </c>
      <c r="Z26" s="6">
        <f t="shared" si="25"/>
        <v>4.500000000000004E-3</v>
      </c>
      <c r="AA26" s="6">
        <f t="shared" si="25"/>
        <v>2.7999999999999969E-3</v>
      </c>
      <c r="AB26" s="6">
        <f t="shared" si="25"/>
        <v>7.3999999999999899E-3</v>
      </c>
      <c r="AC26" s="6">
        <f t="shared" si="25"/>
        <v>6.6999999999999976E-3</v>
      </c>
      <c r="AD26" s="6">
        <f t="shared" si="25"/>
        <v>3.3999999999999864E-3</v>
      </c>
      <c r="AE26" s="7">
        <f t="shared" si="2"/>
        <v>4.579999999999999E-3</v>
      </c>
      <c r="AF26" s="8">
        <f t="shared" si="4"/>
        <v>1</v>
      </c>
    </row>
    <row r="27" spans="1:34" ht="15.75" customHeight="1" x14ac:dyDescent="0.15">
      <c r="B27" s="4" t="s">
        <v>82</v>
      </c>
      <c r="C27" s="4" t="s">
        <v>83</v>
      </c>
      <c r="D27" s="5">
        <v>0.216</v>
      </c>
      <c r="E27" s="5">
        <v>0.17599999999999999</v>
      </c>
      <c r="F27" s="5">
        <v>0.03</v>
      </c>
      <c r="G27" s="5">
        <v>0.17499999999999999</v>
      </c>
      <c r="H27" s="5">
        <v>-7.1999999999999995E-2</v>
      </c>
      <c r="I27" s="5">
        <v>0.2248</v>
      </c>
      <c r="J27" s="5">
        <v>-0.107</v>
      </c>
      <c r="K27" s="5">
        <v>6.4500000000000002E-2</v>
      </c>
      <c r="L27" s="5">
        <v>-0.32600000000000001</v>
      </c>
      <c r="M27" s="5">
        <v>0.15310000000000001</v>
      </c>
      <c r="N27" s="4" t="s">
        <v>84</v>
      </c>
      <c r="O27" s="5">
        <v>4.1000000000000003E-3</v>
      </c>
      <c r="P27" s="4">
        <v>5</v>
      </c>
      <c r="Q27" s="4" t="s">
        <v>26</v>
      </c>
      <c r="R27" s="4">
        <v>6.9000000000000006E-2</v>
      </c>
      <c r="S27" s="6">
        <f t="shared" si="0"/>
        <v>5.3440000000000001E-2</v>
      </c>
      <c r="U27" s="6">
        <f t="shared" ref="U27:AD27" si="26">D27-INDEX(D$67:D$107, MATCH($N27,$C$67:$C$107,0))</f>
        <v>-1.0000000000000009E-3</v>
      </c>
      <c r="V27" s="6">
        <f t="shared" si="26"/>
        <v>4.0000000000000036E-3</v>
      </c>
      <c r="W27" s="6">
        <f t="shared" si="26"/>
        <v>-2.0000000000000018E-3</v>
      </c>
      <c r="X27" s="6">
        <f t="shared" si="26"/>
        <v>0</v>
      </c>
      <c r="Y27" s="6">
        <f t="shared" si="26"/>
        <v>2.0000000000000018E-3</v>
      </c>
      <c r="Z27" s="6">
        <f t="shared" si="26"/>
        <v>2.5000000000000022E-3</v>
      </c>
      <c r="AA27" s="6">
        <f t="shared" si="26"/>
        <v>1.7000000000000071E-3</v>
      </c>
      <c r="AB27" s="6">
        <f t="shared" si="26"/>
        <v>6.0000000000000331E-4</v>
      </c>
      <c r="AC27" s="6">
        <f t="shared" si="26"/>
        <v>-9.9999999999988987E-5</v>
      </c>
      <c r="AD27" s="6">
        <f t="shared" si="26"/>
        <v>-9.9999999999997313E-4</v>
      </c>
      <c r="AE27" s="7">
        <f t="shared" si="2"/>
        <v>6.7000000000000534E-4</v>
      </c>
      <c r="AF27" s="8">
        <f t="shared" si="4"/>
        <v>1</v>
      </c>
    </row>
    <row r="28" spans="1:34" ht="15.75" customHeight="1" x14ac:dyDescent="0.15">
      <c r="B28" s="4" t="s">
        <v>85</v>
      </c>
      <c r="C28" s="4" t="s">
        <v>86</v>
      </c>
      <c r="D28" s="5">
        <v>8.9200000000000002E-2</v>
      </c>
      <c r="E28" s="5">
        <v>-0.24329999999999999</v>
      </c>
      <c r="F28" s="5">
        <v>0.25180000000000002</v>
      </c>
      <c r="G28" s="5">
        <v>-9.4700000000000006E-2</v>
      </c>
      <c r="H28" s="5">
        <v>0.2195</v>
      </c>
      <c r="I28" s="5">
        <v>-5.8000000000000003E-2</v>
      </c>
      <c r="J28" s="5">
        <v>0.10589999999999999</v>
      </c>
      <c r="K28" s="5">
        <v>5.5E-2</v>
      </c>
      <c r="L28" s="5">
        <v>-6.6E-3</v>
      </c>
      <c r="M28" s="5">
        <v>0.1996</v>
      </c>
      <c r="N28" s="4" t="s">
        <v>87</v>
      </c>
      <c r="O28" s="5">
        <v>5.8999999999999999E-3</v>
      </c>
      <c r="P28" s="4">
        <v>5</v>
      </c>
      <c r="Q28" s="4" t="s">
        <v>26</v>
      </c>
      <c r="R28" s="4">
        <v>1.0680000000000001</v>
      </c>
      <c r="S28" s="6">
        <f t="shared" si="0"/>
        <v>5.1839999999999997E-2</v>
      </c>
      <c r="U28" s="6">
        <f t="shared" ref="U28:AD28" si="27">D28-INDEX(D$67:D$107, MATCH($N28,$C$67:$C$107,0))</f>
        <v>5.0000000000000044E-4</v>
      </c>
      <c r="V28" s="6">
        <f t="shared" si="27"/>
        <v>-1.5999999999999903E-3</v>
      </c>
      <c r="W28" s="6">
        <f t="shared" si="27"/>
        <v>-1.0000000000000009E-3</v>
      </c>
      <c r="X28" s="6">
        <f t="shared" si="27"/>
        <v>8.9999999999999802E-4</v>
      </c>
      <c r="Y28" s="6">
        <f t="shared" si="27"/>
        <v>-2.0000000000000573E-4</v>
      </c>
      <c r="Z28" s="6">
        <f t="shared" si="27"/>
        <v>-5.0000000000000044E-4</v>
      </c>
      <c r="AA28" s="6">
        <f t="shared" si="27"/>
        <v>5.9999999999998943E-4</v>
      </c>
      <c r="AB28" s="6">
        <f t="shared" si="27"/>
        <v>-1.9999999999999879E-4</v>
      </c>
      <c r="AC28" s="6">
        <f t="shared" si="27"/>
        <v>2.9999999999999992E-4</v>
      </c>
      <c r="AD28" s="6">
        <f t="shared" si="27"/>
        <v>-2.2000000000000075E-3</v>
      </c>
      <c r="AE28" s="7">
        <f t="shared" si="2"/>
        <v>-3.400000000000016E-4</v>
      </c>
      <c r="AF28" s="8">
        <f t="shared" si="4"/>
        <v>1</v>
      </c>
    </row>
    <row r="29" spans="1:34" ht="15.75" customHeight="1" x14ac:dyDescent="0.15">
      <c r="B29" s="4" t="s">
        <v>88</v>
      </c>
      <c r="C29" s="4" t="s">
        <v>89</v>
      </c>
      <c r="D29" s="5">
        <v>0.1047</v>
      </c>
      <c r="E29" s="5">
        <v>-5.9400000000000001E-2</v>
      </c>
      <c r="F29" s="5">
        <v>0.1384</v>
      </c>
      <c r="G29" s="5">
        <v>0.19789999999999999</v>
      </c>
      <c r="H29" s="5">
        <v>-0.1101</v>
      </c>
      <c r="I29" s="5">
        <v>0.1963</v>
      </c>
      <c r="J29" s="5">
        <v>7.6999999999999999E-2</v>
      </c>
      <c r="K29" s="5">
        <v>4.3700000000000003E-2</v>
      </c>
      <c r="L29" s="5">
        <v>-0.152</v>
      </c>
      <c r="M29" s="5">
        <v>5.6099999999999997E-2</v>
      </c>
      <c r="N29" s="4" t="s">
        <v>90</v>
      </c>
      <c r="O29" s="5">
        <v>5.4999999999999997E-3</v>
      </c>
      <c r="P29" s="4">
        <v>4</v>
      </c>
      <c r="Q29" s="4" t="s">
        <v>15</v>
      </c>
      <c r="R29" s="4">
        <v>0.86099999999999999</v>
      </c>
      <c r="S29" s="6">
        <f t="shared" si="0"/>
        <v>4.9259999999999984E-2</v>
      </c>
      <c r="U29" s="6">
        <f t="shared" ref="U29:AD29" si="28">D29-INDEX(D$67:D$107, MATCH($N29,$C$67:$C$107,0))</f>
        <v>-9.099999999999997E-3</v>
      </c>
      <c r="V29" s="6">
        <f t="shared" si="28"/>
        <v>-7.1000000000000021E-3</v>
      </c>
      <c r="W29" s="6">
        <f t="shared" si="28"/>
        <v>-6.7000000000000115E-3</v>
      </c>
      <c r="X29" s="6">
        <f t="shared" si="28"/>
        <v>-8.0000000000000071E-3</v>
      </c>
      <c r="Y29" s="6">
        <f t="shared" si="28"/>
        <v>-7.5000000000000067E-3</v>
      </c>
      <c r="Z29" s="6">
        <f t="shared" si="28"/>
        <v>-9.6999999999999864E-3</v>
      </c>
      <c r="AA29" s="6">
        <f t="shared" si="28"/>
        <v>-8.4000000000000047E-3</v>
      </c>
      <c r="AB29" s="6">
        <f t="shared" si="28"/>
        <v>-4.8999999999999946E-3</v>
      </c>
      <c r="AC29" s="6">
        <f t="shared" si="28"/>
        <v>-3.5000000000000031E-3</v>
      </c>
      <c r="AD29" s="6">
        <f t="shared" si="28"/>
        <v>-5.0000000000000044E-3</v>
      </c>
      <c r="AE29" s="7">
        <f t="shared" si="2"/>
        <v>-6.9900000000000014E-3</v>
      </c>
      <c r="AF29" s="8">
        <f t="shared" si="4"/>
        <v>0</v>
      </c>
    </row>
    <row r="30" spans="1:34" ht="15.75" customHeight="1" x14ac:dyDescent="0.15">
      <c r="B30" s="4" t="s">
        <v>91</v>
      </c>
      <c r="C30" s="4" t="s">
        <v>92</v>
      </c>
      <c r="D30" s="5">
        <v>0.18770000000000001</v>
      </c>
      <c r="E30" s="5">
        <v>-2.9999999999999997E-4</v>
      </c>
      <c r="F30" s="5">
        <v>8.7499999999999994E-2</v>
      </c>
      <c r="G30" s="5">
        <v>0.24809999999999999</v>
      </c>
      <c r="H30" s="5">
        <v>-0.1163</v>
      </c>
      <c r="I30" s="5">
        <v>0.2084</v>
      </c>
      <c r="J30" s="5">
        <v>0.17269999999999999</v>
      </c>
      <c r="K30" s="5">
        <v>1.8100000000000002E-2</v>
      </c>
      <c r="L30" s="5">
        <v>-0.1608</v>
      </c>
      <c r="M30" s="5">
        <v>3.9399999999999998E-2</v>
      </c>
      <c r="N30" s="4" t="s">
        <v>93</v>
      </c>
      <c r="O30" s="5">
        <v>2E-3</v>
      </c>
      <c r="P30" s="4">
        <v>4</v>
      </c>
      <c r="Q30" s="4" t="s">
        <v>15</v>
      </c>
      <c r="R30" s="4">
        <v>0.85099999999999998</v>
      </c>
      <c r="S30" s="6">
        <f t="shared" si="0"/>
        <v>6.8449999999999997E-2</v>
      </c>
      <c r="U30" s="6">
        <f t="shared" ref="U30:AD30" si="29">D30-INDEX(D$67:D$107, MATCH($N30,$C$67:$C$107,0))</f>
        <v>-6.8000000000000005E-3</v>
      </c>
      <c r="V30" s="6">
        <f t="shared" si="29"/>
        <v>-5.1999999999999998E-3</v>
      </c>
      <c r="W30" s="6">
        <f t="shared" si="29"/>
        <v>-5.6000000000000077E-3</v>
      </c>
      <c r="X30" s="6">
        <f t="shared" si="29"/>
        <v>-6.5000000000000058E-3</v>
      </c>
      <c r="Y30" s="6">
        <f t="shared" si="29"/>
        <v>-4.4000000000000011E-3</v>
      </c>
      <c r="Z30" s="6">
        <f t="shared" si="29"/>
        <v>-6.0000000000000053E-3</v>
      </c>
      <c r="AA30" s="6">
        <f t="shared" si="29"/>
        <v>-5.0000000000000044E-3</v>
      </c>
      <c r="AB30" s="6">
        <f t="shared" si="29"/>
        <v>-3.0999999999999986E-3</v>
      </c>
      <c r="AC30" s="6">
        <f t="shared" si="29"/>
        <v>-1.5000000000000013E-3</v>
      </c>
      <c r="AD30" s="6">
        <f t="shared" si="29"/>
        <v>-1.800000000000003E-3</v>
      </c>
      <c r="AE30" s="7">
        <f t="shared" si="2"/>
        <v>-4.5900000000000021E-3</v>
      </c>
      <c r="AF30" s="8">
        <f t="shared" si="4"/>
        <v>0</v>
      </c>
    </row>
    <row r="31" spans="1:34" ht="15.75" customHeight="1" x14ac:dyDescent="0.15">
      <c r="B31" s="4" t="s">
        <v>94</v>
      </c>
      <c r="C31" s="4" t="s">
        <v>95</v>
      </c>
      <c r="D31" s="5">
        <v>0.1487</v>
      </c>
      <c r="E31" s="5">
        <v>4.6199999999999998E-2</v>
      </c>
      <c r="F31" s="5">
        <v>5.4999999999999997E-3</v>
      </c>
      <c r="G31" s="5">
        <v>5.3E-3</v>
      </c>
      <c r="H31" s="5">
        <v>-1.55E-2</v>
      </c>
      <c r="I31" s="5">
        <v>0.10489999999999999</v>
      </c>
      <c r="J31" s="5">
        <v>7.6300000000000007E-2</v>
      </c>
      <c r="K31" s="5">
        <v>-3.1800000000000002E-2</v>
      </c>
      <c r="L31" s="5">
        <v>-0.1739</v>
      </c>
      <c r="M31" s="5">
        <v>9.1499999999999998E-2</v>
      </c>
      <c r="N31" s="4" t="s">
        <v>96</v>
      </c>
      <c r="O31" s="5">
        <v>2E-3</v>
      </c>
      <c r="P31" s="4">
        <v>3</v>
      </c>
      <c r="Q31" s="4" t="s">
        <v>19</v>
      </c>
      <c r="R31" s="4">
        <v>0.85199999999999998</v>
      </c>
      <c r="S31" s="6">
        <f t="shared" si="0"/>
        <v>2.572E-2</v>
      </c>
      <c r="U31" s="6">
        <f t="shared" ref="U31:AD31" si="30">D31-INDEX(D$67:D$107, MATCH($N31,$C$67:$C$107,0))</f>
        <v>-2.2000000000000075E-3</v>
      </c>
      <c r="V31" s="6">
        <f t="shared" si="30"/>
        <v>-2.1000000000000046E-3</v>
      </c>
      <c r="W31" s="6">
        <f t="shared" si="30"/>
        <v>-2.1000000000000003E-3</v>
      </c>
      <c r="X31" s="6">
        <f t="shared" si="30"/>
        <v>-2.1999999999999997E-3</v>
      </c>
      <c r="Y31" s="6">
        <f t="shared" si="30"/>
        <v>-2.5000000000000005E-3</v>
      </c>
      <c r="Z31" s="6">
        <f t="shared" si="30"/>
        <v>-1.0000000000000009E-3</v>
      </c>
      <c r="AA31" s="6">
        <f t="shared" si="30"/>
        <v>-2.9999999999999888E-3</v>
      </c>
      <c r="AB31" s="6">
        <f t="shared" si="30"/>
        <v>-1.800000000000003E-3</v>
      </c>
      <c r="AC31" s="6">
        <f t="shared" si="30"/>
        <v>-1.799999999999996E-3</v>
      </c>
      <c r="AD31" s="6">
        <f t="shared" si="30"/>
        <v>-1.8999999999999989E-3</v>
      </c>
      <c r="AE31" s="7">
        <f t="shared" si="2"/>
        <v>-2.0600000000000002E-3</v>
      </c>
      <c r="AF31" s="8">
        <f t="shared" si="4"/>
        <v>1</v>
      </c>
    </row>
    <row r="32" spans="1:34" ht="15.75" customHeight="1" x14ac:dyDescent="0.15">
      <c r="B32" s="4" t="s">
        <v>97</v>
      </c>
      <c r="C32" s="4" t="s">
        <v>98</v>
      </c>
      <c r="D32" s="5">
        <v>0.17119999999999999</v>
      </c>
      <c r="E32" s="5">
        <v>4.7500000000000001E-2</v>
      </c>
      <c r="F32" s="5">
        <v>0.14130000000000001</v>
      </c>
      <c r="G32" s="5">
        <v>0.33610000000000001</v>
      </c>
      <c r="H32" s="5">
        <v>-1.8599999999999998E-2</v>
      </c>
      <c r="I32" s="5">
        <v>0.4975</v>
      </c>
      <c r="J32" s="5">
        <v>0.42430000000000001</v>
      </c>
      <c r="K32" s="5">
        <v>0.33939999999999998</v>
      </c>
      <c r="L32" s="5">
        <v>-0.28399999999999997</v>
      </c>
      <c r="M32" s="5">
        <v>0.59019999999999995</v>
      </c>
      <c r="N32" s="4" t="s">
        <v>99</v>
      </c>
      <c r="O32" s="5">
        <v>1.4E-3</v>
      </c>
      <c r="P32" s="4">
        <v>5</v>
      </c>
      <c r="Q32" s="4" t="s">
        <v>15</v>
      </c>
      <c r="R32" s="4">
        <v>0.83899999999999997</v>
      </c>
      <c r="S32" s="6">
        <f t="shared" si="0"/>
        <v>0.22449</v>
      </c>
      <c r="U32" s="6">
        <f t="shared" ref="U32:AD32" si="31">D32-INDEX(D$67:D$107, MATCH($N32,$C$67:$C$107,0))</f>
        <v>-3.6000000000000199E-3</v>
      </c>
      <c r="V32" s="6">
        <f t="shared" si="31"/>
        <v>-3.2000000000000015E-3</v>
      </c>
      <c r="W32" s="6">
        <f t="shared" si="31"/>
        <v>-2.9999999999999472E-4</v>
      </c>
      <c r="X32" s="6">
        <f t="shared" si="31"/>
        <v>-5.0000000000000044E-4</v>
      </c>
      <c r="Y32" s="6">
        <f t="shared" si="31"/>
        <v>2.0000000000000226E-4</v>
      </c>
      <c r="Z32" s="6">
        <f t="shared" si="31"/>
        <v>1.3000000000000234E-3</v>
      </c>
      <c r="AA32" s="6">
        <f t="shared" si="31"/>
        <v>5.9999999999998943E-4</v>
      </c>
      <c r="AB32" s="6">
        <f t="shared" si="31"/>
        <v>-1.000000000000445E-4</v>
      </c>
      <c r="AC32" s="6">
        <f t="shared" si="31"/>
        <v>1.000000000000445E-4</v>
      </c>
      <c r="AD32" s="6">
        <f t="shared" si="31"/>
        <v>9.9999999999988987E-5</v>
      </c>
      <c r="AE32" s="7">
        <f t="shared" si="2"/>
        <v>-5.400000000000012E-4</v>
      </c>
      <c r="AF32" s="8">
        <f t="shared" si="4"/>
        <v>1</v>
      </c>
    </row>
    <row r="33" spans="2:32" ht="15.75" customHeight="1" x14ac:dyDescent="0.15">
      <c r="B33" s="4" t="s">
        <v>100</v>
      </c>
      <c r="C33" s="4" t="s">
        <v>101</v>
      </c>
      <c r="D33" s="5">
        <v>0.13200000000000001</v>
      </c>
      <c r="E33" s="5">
        <v>1.01E-2</v>
      </c>
      <c r="F33" s="5">
        <v>0.1154</v>
      </c>
      <c r="G33" s="5">
        <v>0.21410000000000001</v>
      </c>
      <c r="H33" s="5">
        <v>-4.4699999999999997E-2</v>
      </c>
      <c r="I33" s="5">
        <v>0.31369999999999998</v>
      </c>
      <c r="J33" s="5">
        <v>0.183</v>
      </c>
      <c r="K33" s="5">
        <v>0.28639999999999999</v>
      </c>
      <c r="L33" s="5">
        <v>-0.1817</v>
      </c>
      <c r="M33" s="5">
        <v>0.26179999999999998</v>
      </c>
      <c r="N33" s="4" t="s">
        <v>68</v>
      </c>
      <c r="O33" s="5">
        <v>5.0000000000000001E-4</v>
      </c>
      <c r="P33" s="4">
        <v>5</v>
      </c>
      <c r="Q33" s="4" t="s">
        <v>15</v>
      </c>
      <c r="R33" s="4">
        <v>19.690000000000001</v>
      </c>
      <c r="S33" s="6">
        <f t="shared" si="0"/>
        <v>0.12901000000000001</v>
      </c>
      <c r="U33" s="6">
        <f t="shared" ref="U33:AD33" si="32">D33-INDEX(D$67:D$107, MATCH($N33,$C$67:$C$107,0))</f>
        <v>2.1000000000000185E-3</v>
      </c>
      <c r="V33" s="6">
        <f t="shared" si="32"/>
        <v>2.5999999999999999E-3</v>
      </c>
      <c r="W33" s="6">
        <f t="shared" si="32"/>
        <v>3.1000000000000055E-3</v>
      </c>
      <c r="X33" s="6">
        <f t="shared" si="32"/>
        <v>3.1000000000000194E-3</v>
      </c>
      <c r="Y33" s="6">
        <f t="shared" si="32"/>
        <v>4.7000000000000028E-3</v>
      </c>
      <c r="Z33" s="6">
        <f t="shared" si="32"/>
        <v>6.6999999999999837E-3</v>
      </c>
      <c r="AA33" s="6">
        <f t="shared" si="32"/>
        <v>5.5000000000000049E-3</v>
      </c>
      <c r="AB33" s="6">
        <f t="shared" si="32"/>
        <v>4.799999999999971E-3</v>
      </c>
      <c r="AC33" s="6">
        <f t="shared" si="32"/>
        <v>3.3999999999999864E-3</v>
      </c>
      <c r="AD33" s="6">
        <f t="shared" si="32"/>
        <v>5.0999999999999934E-3</v>
      </c>
      <c r="AE33" s="7">
        <f t="shared" si="2"/>
        <v>4.1099999999999982E-3</v>
      </c>
      <c r="AF33" s="8">
        <f t="shared" si="4"/>
        <v>1</v>
      </c>
    </row>
    <row r="34" spans="2:32" ht="15.75" customHeight="1" x14ac:dyDescent="0.15">
      <c r="B34" s="10" t="s">
        <v>102</v>
      </c>
      <c r="C34" s="10" t="s">
        <v>103</v>
      </c>
      <c r="D34" s="13">
        <v>4.4699999999999997E-2</v>
      </c>
      <c r="E34" s="13">
        <v>6.8199999999999997E-2</v>
      </c>
      <c r="F34" s="13">
        <v>4.7300000000000002E-2</v>
      </c>
      <c r="G34" s="13">
        <v>9.6799999999999997E-2</v>
      </c>
      <c r="H34" s="13">
        <v>-0.1154</v>
      </c>
      <c r="I34" s="13">
        <v>0.28860000000000002</v>
      </c>
      <c r="J34" s="13">
        <v>-2.8899999999999999E-2</v>
      </c>
      <c r="K34" s="13">
        <v>0.23980000000000001</v>
      </c>
      <c r="L34" s="13">
        <v>-9.0399999999999994E-2</v>
      </c>
      <c r="M34" s="13">
        <v>0.22789999999999999</v>
      </c>
      <c r="N34" s="10" t="s">
        <v>104</v>
      </c>
      <c r="O34" s="13">
        <v>1E-3</v>
      </c>
      <c r="P34" s="10">
        <v>5</v>
      </c>
      <c r="Q34" s="10" t="s">
        <v>26</v>
      </c>
      <c r="R34" s="10">
        <v>3.875</v>
      </c>
      <c r="S34" s="6">
        <f t="shared" si="0"/>
        <v>7.7859999999999999E-2</v>
      </c>
      <c r="U34" s="6">
        <f t="shared" ref="U34:AD34" si="33">D34-INDEX(D$67:D$107, MATCH($N34,$C$67:$C$107,0))</f>
        <v>4.5999999999999999E-3</v>
      </c>
      <c r="V34" s="6">
        <f t="shared" si="33"/>
        <v>4.0000000000000036E-3</v>
      </c>
      <c r="W34" s="6">
        <f t="shared" si="33"/>
        <v>1.0100000000000005E-2</v>
      </c>
      <c r="X34" s="6">
        <f t="shared" si="33"/>
        <v>5.2999999999999992E-3</v>
      </c>
      <c r="Y34" s="6">
        <f t="shared" si="33"/>
        <v>4.9000000000000016E-3</v>
      </c>
      <c r="Z34" s="6">
        <f t="shared" si="33"/>
        <v>6.6000000000000503E-3</v>
      </c>
      <c r="AA34" s="6">
        <f t="shared" si="33"/>
        <v>3.1000000000000021E-3</v>
      </c>
      <c r="AB34" s="6">
        <f t="shared" si="33"/>
        <v>6.4000000000000168E-3</v>
      </c>
      <c r="AC34" s="6">
        <f t="shared" si="33"/>
        <v>4.500000000000004E-3</v>
      </c>
      <c r="AD34" s="6">
        <f t="shared" si="33"/>
        <v>5.5999999999999939E-3</v>
      </c>
      <c r="AE34" s="7">
        <f t="shared" si="2"/>
        <v>5.5100000000000079E-3</v>
      </c>
      <c r="AF34" s="8">
        <f t="shared" si="4"/>
        <v>1</v>
      </c>
    </row>
    <row r="35" spans="2:32" ht="15.75" customHeight="1" x14ac:dyDescent="0.15">
      <c r="B35" s="4" t="s">
        <v>105</v>
      </c>
      <c r="C35" s="16" t="s">
        <v>106</v>
      </c>
      <c r="D35" s="5">
        <v>3.7900000000000003E-2</v>
      </c>
      <c r="E35" s="5">
        <v>-5.5999999999999999E-3</v>
      </c>
      <c r="F35" s="5">
        <v>8.0500000000000002E-2</v>
      </c>
      <c r="G35" s="5">
        <v>4.7699999999999999E-2</v>
      </c>
      <c r="H35" s="5">
        <v>-3.5200000000000002E-2</v>
      </c>
      <c r="I35" s="5">
        <v>9.3700000000000006E-2</v>
      </c>
      <c r="J35" s="5">
        <v>9.1999999999999998E-3</v>
      </c>
      <c r="K35" s="5">
        <v>2.9700000000000001E-2</v>
      </c>
      <c r="L35" s="5">
        <v>-9.7199999999999995E-2</v>
      </c>
      <c r="M35" s="5">
        <v>0.1133</v>
      </c>
      <c r="N35" s="4" t="s">
        <v>107</v>
      </c>
      <c r="O35" s="5">
        <v>5.0000000000000001E-3</v>
      </c>
      <c r="P35" s="4">
        <v>3</v>
      </c>
      <c r="Q35" s="4" t="s">
        <v>26</v>
      </c>
      <c r="R35" s="4">
        <v>5.8280000000000003</v>
      </c>
      <c r="S35" s="6">
        <f t="shared" si="0"/>
        <v>2.7400000000000001E-2</v>
      </c>
      <c r="U35" s="6">
        <f t="shared" ref="U35:AD35" si="34">D35-INDEX(D$67:D$107, MATCH($N35,$C$67:$C$107,0))</f>
        <v>-2.3999999999999994E-3</v>
      </c>
      <c r="V35" s="6">
        <f t="shared" si="34"/>
        <v>-3.0999999999999999E-3</v>
      </c>
      <c r="W35" s="6">
        <f t="shared" si="34"/>
        <v>-1.0000000000000009E-3</v>
      </c>
      <c r="X35" s="6">
        <f t="shared" si="34"/>
        <v>-6.0000000000000331E-4</v>
      </c>
      <c r="Y35" s="6">
        <f t="shared" si="34"/>
        <v>-1.3000000000000025E-3</v>
      </c>
      <c r="Z35" s="6">
        <f t="shared" si="34"/>
        <v>-1.799999999999996E-3</v>
      </c>
      <c r="AA35" s="6">
        <f t="shared" si="34"/>
        <v>-7.3000000000000009E-3</v>
      </c>
      <c r="AB35" s="6">
        <f t="shared" si="34"/>
        <v>-2.1000000000000012E-3</v>
      </c>
      <c r="AC35" s="6">
        <f t="shared" si="34"/>
        <v>-3.0999999999999917E-3</v>
      </c>
      <c r="AD35" s="6">
        <f t="shared" si="34"/>
        <v>-4.6999999999999958E-3</v>
      </c>
      <c r="AE35" s="7">
        <f t="shared" si="2"/>
        <v>-2.7399999999999989E-3</v>
      </c>
      <c r="AF35" s="8">
        <f t="shared" si="4"/>
        <v>1</v>
      </c>
    </row>
    <row r="36" spans="2:32" ht="15.75" customHeight="1" x14ac:dyDescent="0.15">
      <c r="B36" s="4" t="s">
        <v>108</v>
      </c>
      <c r="C36" s="4" t="s">
        <v>109</v>
      </c>
      <c r="D36" s="5">
        <v>2.9899999999999999E-2</v>
      </c>
      <c r="E36" s="5">
        <v>1.5900000000000001E-2</v>
      </c>
      <c r="F36" s="5">
        <v>1.14E-2</v>
      </c>
      <c r="G36" s="5">
        <v>1.18E-2</v>
      </c>
      <c r="H36" s="5">
        <v>1.34E-2</v>
      </c>
      <c r="I36" s="5">
        <v>5.8099999999999999E-2</v>
      </c>
      <c r="J36" s="5">
        <v>7.0300000000000001E-2</v>
      </c>
      <c r="K36" s="5">
        <v>-2.4299999999999999E-2</v>
      </c>
      <c r="L36" s="5">
        <v>-9.4799999999999995E-2</v>
      </c>
      <c r="M36" s="5">
        <v>4.4999999999999998E-2</v>
      </c>
      <c r="N36" s="16" t="s">
        <v>110</v>
      </c>
      <c r="O36" s="5">
        <v>6.9999999999999999E-4</v>
      </c>
      <c r="P36" s="4">
        <v>2</v>
      </c>
      <c r="Q36" s="4" t="s">
        <v>26</v>
      </c>
      <c r="R36" s="4">
        <v>4.6710000000000003</v>
      </c>
      <c r="S36" s="6">
        <f t="shared" si="0"/>
        <v>1.3670000000000005E-2</v>
      </c>
      <c r="U36" s="6">
        <f t="shared" ref="U36:AD36" si="35">D36-INDEX(D$67:D$107, MATCH($N36,$C$67:$C$107,0))</f>
        <v>-2.4000000000000028E-3</v>
      </c>
      <c r="V36" s="6">
        <f t="shared" si="35"/>
        <v>-1.8999999999999989E-3</v>
      </c>
      <c r="W36" s="6">
        <f t="shared" si="35"/>
        <v>-1.7000000000000001E-3</v>
      </c>
      <c r="X36" s="6">
        <f t="shared" si="35"/>
        <v>-1.1999999999999997E-3</v>
      </c>
      <c r="Y36" s="6">
        <f t="shared" si="35"/>
        <v>-1.2999999999999991E-3</v>
      </c>
      <c r="Z36" s="6">
        <f t="shared" si="35"/>
        <v>-8.000000000000021E-4</v>
      </c>
      <c r="AA36" s="6">
        <f t="shared" si="35"/>
        <v>-3.9999999999999758E-4</v>
      </c>
      <c r="AB36" s="6">
        <f t="shared" si="35"/>
        <v>-2.9999999999999818E-4</v>
      </c>
      <c r="AC36" s="6">
        <f t="shared" si="35"/>
        <v>-1.6999999999999932E-3</v>
      </c>
      <c r="AD36" s="6">
        <f t="shared" si="35"/>
        <v>1.5000000000000013E-3</v>
      </c>
      <c r="AE36" s="7">
        <f t="shared" si="2"/>
        <v>-1.019999999999999E-3</v>
      </c>
      <c r="AF36" s="8">
        <f t="shared" si="4"/>
        <v>1</v>
      </c>
    </row>
    <row r="37" spans="2:32" ht="15.75" customHeight="1" x14ac:dyDescent="0.15">
      <c r="B37" s="4" t="s">
        <v>111</v>
      </c>
      <c r="C37" s="4" t="s">
        <v>112</v>
      </c>
      <c r="D37" s="5">
        <v>4.6699999999999998E-2</v>
      </c>
      <c r="E37" s="5">
        <v>-1.0200000000000001E-2</v>
      </c>
      <c r="F37" s="5">
        <v>7.51E-2</v>
      </c>
      <c r="G37" s="5">
        <v>0.22409999999999999</v>
      </c>
      <c r="H37" s="5">
        <v>-8.6300000000000002E-2</v>
      </c>
      <c r="I37" s="5">
        <v>0.2792</v>
      </c>
      <c r="J37" s="5">
        <v>0.161</v>
      </c>
      <c r="K37" s="5">
        <v>0.21929999999999999</v>
      </c>
      <c r="L37" s="5">
        <v>-0.1802</v>
      </c>
      <c r="M37" s="5">
        <v>0.23960000000000001</v>
      </c>
      <c r="N37" s="4" t="s">
        <v>113</v>
      </c>
      <c r="O37" s="5">
        <v>1.9E-3</v>
      </c>
      <c r="P37" s="4">
        <v>4</v>
      </c>
      <c r="Q37" s="4" t="s">
        <v>15</v>
      </c>
      <c r="R37" s="4">
        <v>4.4859999999999998</v>
      </c>
      <c r="S37" s="6">
        <f t="shared" si="0"/>
        <v>9.6829999999999999E-2</v>
      </c>
      <c r="U37" s="6">
        <f t="shared" ref="U37:AD37" si="36">D37-INDEX(D$67:D$107, MATCH($N37,$C$67:$C$107,0))</f>
        <v>-2.700000000000001E-3</v>
      </c>
      <c r="V37" s="6">
        <f t="shared" si="36"/>
        <v>-1.5000000000000013E-3</v>
      </c>
      <c r="W37" s="6">
        <f t="shared" si="36"/>
        <v>0</v>
      </c>
      <c r="X37" s="6">
        <f t="shared" si="36"/>
        <v>9.9999999999988987E-5</v>
      </c>
      <c r="Y37" s="6">
        <f t="shared" si="36"/>
        <v>7.9999999999999516E-4</v>
      </c>
      <c r="Z37" s="6">
        <f t="shared" si="36"/>
        <v>2.5000000000000022E-3</v>
      </c>
      <c r="AA37" s="6">
        <f t="shared" si="36"/>
        <v>2.0000000000000018E-3</v>
      </c>
      <c r="AB37" s="6">
        <f t="shared" si="36"/>
        <v>1.0999999999999899E-3</v>
      </c>
      <c r="AC37" s="6">
        <f t="shared" si="36"/>
        <v>1.2000000000000066E-3</v>
      </c>
      <c r="AD37" s="6">
        <f t="shared" si="36"/>
        <v>1.7000000000000071E-3</v>
      </c>
      <c r="AE37" s="7">
        <f t="shared" si="2"/>
        <v>5.1999999999999898E-4</v>
      </c>
      <c r="AF37" s="8">
        <f t="shared" si="4"/>
        <v>1</v>
      </c>
    </row>
    <row r="38" spans="2:32" ht="15.75" customHeight="1" x14ac:dyDescent="0.15">
      <c r="B38" s="4" t="s">
        <v>114</v>
      </c>
      <c r="C38" s="4" t="s">
        <v>115</v>
      </c>
      <c r="D38" s="5">
        <v>5.79E-2</v>
      </c>
      <c r="E38" s="5">
        <v>-6.4000000000000003E-3</v>
      </c>
      <c r="F38" s="5">
        <v>6.6699999999999995E-2</v>
      </c>
      <c r="G38" s="5">
        <v>0.22320000000000001</v>
      </c>
      <c r="H38" s="5">
        <v>-9.2100000000000001E-2</v>
      </c>
      <c r="I38" s="5">
        <v>0.2853</v>
      </c>
      <c r="J38" s="5">
        <v>0.16189999999999999</v>
      </c>
      <c r="K38" s="5">
        <v>0.22370000000000001</v>
      </c>
      <c r="L38" s="5">
        <v>-0.18229999999999999</v>
      </c>
      <c r="M38" s="5">
        <v>0.23960000000000001</v>
      </c>
      <c r="N38" s="4" t="s">
        <v>116</v>
      </c>
      <c r="O38" s="5">
        <v>2E-3</v>
      </c>
      <c r="P38" s="4">
        <v>4</v>
      </c>
      <c r="Q38" s="4" t="s">
        <v>15</v>
      </c>
      <c r="R38" s="4">
        <v>4.2610000000000001</v>
      </c>
      <c r="S38" s="6">
        <f t="shared" si="0"/>
        <v>9.774999999999999E-2</v>
      </c>
      <c r="U38" s="6">
        <f t="shared" ref="U38:AD38" si="37">D38-INDEX(D$67:D$107, MATCH($N38,$C$67:$C$107,0))</f>
        <v>-1.5999999999999973E-3</v>
      </c>
      <c r="V38" s="6">
        <f t="shared" si="37"/>
        <v>7.999999999999995E-4</v>
      </c>
      <c r="W38" s="6">
        <f t="shared" si="37"/>
        <v>2.9999999999999472E-4</v>
      </c>
      <c r="X38" s="6">
        <f t="shared" si="37"/>
        <v>-7.9999999999999516E-4</v>
      </c>
      <c r="Y38" s="6">
        <f t="shared" si="37"/>
        <v>1.3999999999999985E-3</v>
      </c>
      <c r="Z38" s="6">
        <f t="shared" si="37"/>
        <v>2.5000000000000022E-3</v>
      </c>
      <c r="AA38" s="6">
        <f t="shared" si="37"/>
        <v>2.0000000000000018E-3</v>
      </c>
      <c r="AB38" s="6">
        <f t="shared" si="37"/>
        <v>1.7000000000000071E-3</v>
      </c>
      <c r="AC38" s="6">
        <f t="shared" si="37"/>
        <v>4.0000000000001146E-4</v>
      </c>
      <c r="AD38" s="6">
        <f t="shared" si="37"/>
        <v>1.7000000000000071E-3</v>
      </c>
      <c r="AE38" s="7">
        <f t="shared" si="2"/>
        <v>8.4000000000000285E-4</v>
      </c>
      <c r="AF38" s="8">
        <f t="shared" si="4"/>
        <v>1</v>
      </c>
    </row>
    <row r="39" spans="2:32" ht="15.75" customHeight="1" x14ac:dyDescent="0.15">
      <c r="B39" s="4" t="s">
        <v>117</v>
      </c>
      <c r="C39" s="4" t="s">
        <v>118</v>
      </c>
      <c r="D39" s="5">
        <v>8.6900000000000005E-2</v>
      </c>
      <c r="E39" s="5">
        <v>1.5800000000000002E-2</v>
      </c>
      <c r="F39" s="5">
        <v>9.2999999999999992E-3</v>
      </c>
      <c r="G39" s="5">
        <v>2.47E-2</v>
      </c>
      <c r="H39" s="5">
        <v>8.0999999999999996E-3</v>
      </c>
      <c r="I39" s="5">
        <v>8.4599999999999995E-2</v>
      </c>
      <c r="J39" s="5">
        <v>9.9699999999999997E-2</v>
      </c>
      <c r="K39" s="5">
        <v>-3.1899999999999998E-2</v>
      </c>
      <c r="L39" s="5">
        <v>-0.15079999999999999</v>
      </c>
      <c r="M39" s="5">
        <v>3.7199999999999997E-2</v>
      </c>
      <c r="N39" s="4" t="s">
        <v>119</v>
      </c>
      <c r="O39" s="5">
        <v>6.9999999999999999E-4</v>
      </c>
      <c r="P39" s="4">
        <v>3</v>
      </c>
      <c r="Q39" s="4" t="s">
        <v>26</v>
      </c>
      <c r="R39" s="4">
        <v>4.1669999999999998</v>
      </c>
      <c r="S39" s="6">
        <f t="shared" si="0"/>
        <v>1.8360000000000005E-2</v>
      </c>
      <c r="U39" s="6">
        <f t="shared" ref="U39:AD39" si="38">D39-INDEX(D$67:D$107, MATCH($N39,$C$67:$C$107,0))</f>
        <v>-1.2999999999999956E-3</v>
      </c>
      <c r="V39" s="6">
        <f t="shared" si="38"/>
        <v>-1.0999999999999968E-3</v>
      </c>
      <c r="W39" s="6">
        <f t="shared" si="38"/>
        <v>-6.0000000000000157E-4</v>
      </c>
      <c r="X39" s="6">
        <f t="shared" si="38"/>
        <v>-1.0000000000000009E-3</v>
      </c>
      <c r="Y39" s="6">
        <f t="shared" si="38"/>
        <v>-8.9999999999999976E-4</v>
      </c>
      <c r="Z39" s="6">
        <f t="shared" si="38"/>
        <v>-4.0000000000001146E-4</v>
      </c>
      <c r="AA39" s="6">
        <f t="shared" si="38"/>
        <v>-3.0000000000000859E-4</v>
      </c>
      <c r="AB39" s="6">
        <f t="shared" si="38"/>
        <v>0</v>
      </c>
      <c r="AC39" s="6">
        <f t="shared" si="38"/>
        <v>-2.7999999999999969E-3</v>
      </c>
      <c r="AD39" s="6">
        <f t="shared" si="38"/>
        <v>3.2999999999999974E-3</v>
      </c>
      <c r="AE39" s="7">
        <f t="shared" si="2"/>
        <v>-5.1000000000000145E-4</v>
      </c>
      <c r="AF39" s="8">
        <f t="shared" si="4"/>
        <v>1</v>
      </c>
    </row>
    <row r="40" spans="2:32" ht="15.75" customHeight="1" x14ac:dyDescent="0.15">
      <c r="B40" s="4" t="s">
        <v>120</v>
      </c>
      <c r="C40" s="4" t="s">
        <v>121</v>
      </c>
      <c r="D40" s="5">
        <v>2.4E-2</v>
      </c>
      <c r="E40" s="5">
        <v>0.1172</v>
      </c>
      <c r="F40" s="5">
        <v>8.6499999999999994E-2</v>
      </c>
      <c r="G40" s="5">
        <v>0.12429999999999999</v>
      </c>
      <c r="H40" s="5">
        <v>-8.1900000000000001E-2</v>
      </c>
      <c r="I40" s="5">
        <v>0.30199999999999999</v>
      </c>
      <c r="J40" s="5">
        <v>-5.11E-2</v>
      </c>
      <c r="K40" s="5">
        <v>0.31590000000000001</v>
      </c>
      <c r="L40" s="5">
        <v>-6.9099999999999995E-2</v>
      </c>
      <c r="M40" s="5">
        <v>0.19889999999999999</v>
      </c>
      <c r="N40" s="4" t="s">
        <v>122</v>
      </c>
      <c r="O40" s="5">
        <v>2.5000000000000001E-3</v>
      </c>
      <c r="P40" s="4">
        <v>5</v>
      </c>
      <c r="Q40" s="4" t="s">
        <v>26</v>
      </c>
      <c r="R40" s="4">
        <v>3.5609999999999999</v>
      </c>
      <c r="S40" s="6">
        <f t="shared" si="0"/>
        <v>9.6670000000000006E-2</v>
      </c>
      <c r="U40" s="6">
        <f t="shared" ref="U40:AD40" si="39">D40-INDEX(D$67:D$107, MATCH($N40,$C$67:$C$107,0))</f>
        <v>-3.0999999999999986E-3</v>
      </c>
      <c r="V40" s="6">
        <f t="shared" si="39"/>
        <v>-2.2000000000000075E-3</v>
      </c>
      <c r="W40" s="6">
        <f t="shared" si="39"/>
        <v>-2.3000000000000104E-3</v>
      </c>
      <c r="X40" s="6">
        <f t="shared" si="39"/>
        <v>-3.0000000000000027E-3</v>
      </c>
      <c r="Y40" s="6">
        <f t="shared" si="39"/>
        <v>-1.8999999999999989E-3</v>
      </c>
      <c r="Z40" s="6">
        <f t="shared" si="39"/>
        <v>-2.5000000000000022E-3</v>
      </c>
      <c r="AA40" s="6">
        <f t="shared" si="39"/>
        <v>-1.5000000000000013E-3</v>
      </c>
      <c r="AB40" s="6">
        <f t="shared" si="39"/>
        <v>-2.8999999999999582E-3</v>
      </c>
      <c r="AC40" s="6">
        <f t="shared" si="39"/>
        <v>-2.2999999999999965E-3</v>
      </c>
      <c r="AD40" s="6">
        <f t="shared" si="39"/>
        <v>-2.5000000000000022E-3</v>
      </c>
      <c r="AE40" s="7">
        <f t="shared" si="2"/>
        <v>-2.4199999999999977E-3</v>
      </c>
      <c r="AF40" s="8">
        <f t="shared" si="4"/>
        <v>1</v>
      </c>
    </row>
    <row r="41" spans="2:32" ht="15.75" customHeight="1" x14ac:dyDescent="0.15">
      <c r="B41" s="4" t="s">
        <v>123</v>
      </c>
      <c r="C41" s="4" t="s">
        <v>124</v>
      </c>
      <c r="D41" s="5">
        <v>0.28989999999999999</v>
      </c>
      <c r="E41" s="5">
        <v>0.12609999999999999</v>
      </c>
      <c r="F41" s="5">
        <v>0.15129999999999999</v>
      </c>
      <c r="G41" s="5">
        <v>6.9000000000000006E-2</v>
      </c>
      <c r="H41" s="5">
        <v>2.5999999999999999E-3</v>
      </c>
      <c r="I41" s="5">
        <v>0.33739999999999998</v>
      </c>
      <c r="J41" s="5">
        <v>8.5599999999999996E-2</v>
      </c>
      <c r="K41" s="5">
        <v>0.38319999999999999</v>
      </c>
      <c r="L41" s="5">
        <v>-0.1285</v>
      </c>
      <c r="M41" s="5">
        <v>0.21879999999999999</v>
      </c>
      <c r="N41" s="4" t="s">
        <v>125</v>
      </c>
      <c r="O41" s="5">
        <v>6.9999999999999999E-4</v>
      </c>
      <c r="P41" s="4">
        <v>5</v>
      </c>
      <c r="Q41" s="4" t="s">
        <v>15</v>
      </c>
      <c r="R41" s="4">
        <v>2.9079999999999999</v>
      </c>
      <c r="S41" s="6">
        <f t="shared" si="0"/>
        <v>0.15353999999999995</v>
      </c>
      <c r="U41" s="6">
        <f t="shared" ref="U41:AD41" si="40">D41-INDEX(D$67:D$107, MATCH($N41,$C$67:$C$107,0))</f>
        <v>3.1999999999999806E-3</v>
      </c>
      <c r="V41" s="6">
        <f t="shared" si="40"/>
        <v>3.8999999999999868E-3</v>
      </c>
      <c r="W41" s="6">
        <f t="shared" si="40"/>
        <v>5.7999999999999996E-3</v>
      </c>
      <c r="X41" s="6">
        <f t="shared" si="40"/>
        <v>5.2999999999999992E-3</v>
      </c>
      <c r="Y41" s="6">
        <f t="shared" si="40"/>
        <v>4.0999999999999995E-3</v>
      </c>
      <c r="Z41" s="6">
        <f t="shared" si="40"/>
        <v>6.3999999999999613E-3</v>
      </c>
      <c r="AA41" s="6">
        <f t="shared" si="40"/>
        <v>5.2999999999999992E-3</v>
      </c>
      <c r="AB41" s="6">
        <f t="shared" si="40"/>
        <v>4.2999999999999705E-3</v>
      </c>
      <c r="AC41" s="6">
        <f t="shared" si="40"/>
        <v>3.2000000000000084E-3</v>
      </c>
      <c r="AD41" s="6">
        <f t="shared" si="40"/>
        <v>4.699999999999982E-3</v>
      </c>
      <c r="AE41" s="7">
        <f t="shared" si="2"/>
        <v>4.6199999999999887E-3</v>
      </c>
      <c r="AF41" s="8">
        <f t="shared" si="4"/>
        <v>1</v>
      </c>
    </row>
    <row r="42" spans="2:32" ht="15.75" customHeight="1" x14ac:dyDescent="0.15">
      <c r="B42" s="4" t="s">
        <v>126</v>
      </c>
      <c r="C42" s="4" t="s">
        <v>127</v>
      </c>
      <c r="D42" s="5">
        <v>8.5199999999999998E-2</v>
      </c>
      <c r="E42" s="5">
        <v>-6.4000000000000003E-3</v>
      </c>
      <c r="F42" s="5">
        <v>6.3299999999999995E-2</v>
      </c>
      <c r="G42" s="5">
        <v>7.1300000000000002E-2</v>
      </c>
      <c r="H42" s="5">
        <v>-3.8300000000000001E-2</v>
      </c>
      <c r="I42" s="5">
        <v>0.1706</v>
      </c>
      <c r="J42" s="5">
        <v>0.11070000000000001</v>
      </c>
      <c r="K42" s="5">
        <v>-1.6E-2</v>
      </c>
      <c r="L42" s="5">
        <v>-0.1804</v>
      </c>
      <c r="M42" s="5">
        <v>9.2600000000000002E-2</v>
      </c>
      <c r="N42" s="4" t="s">
        <v>128</v>
      </c>
      <c r="O42" s="5">
        <v>2E-3</v>
      </c>
      <c r="P42" s="4">
        <v>3</v>
      </c>
      <c r="Q42" s="4" t="s">
        <v>26</v>
      </c>
      <c r="R42" s="4">
        <v>3.9470000000000001</v>
      </c>
      <c r="S42" s="6">
        <f t="shared" si="0"/>
        <v>3.526E-2</v>
      </c>
      <c r="U42" s="6">
        <f t="shared" ref="U42:AD42" si="41">D42-INDEX(D$67:D$107, MATCH($N42,$C$67:$C$107,0))</f>
        <v>-1.3999999999999985E-3</v>
      </c>
      <c r="V42" s="6">
        <f t="shared" si="41"/>
        <v>1E-3</v>
      </c>
      <c r="W42" s="6">
        <f t="shared" si="41"/>
        <v>-5.0000000000000044E-4</v>
      </c>
      <c r="X42" s="6">
        <f t="shared" si="41"/>
        <v>-1.6999999999999932E-3</v>
      </c>
      <c r="Y42" s="6">
        <f t="shared" si="41"/>
        <v>-1.3999999999999985E-3</v>
      </c>
      <c r="Z42" s="6">
        <f t="shared" si="41"/>
        <v>-2.0999999999999908E-3</v>
      </c>
      <c r="AA42" s="6">
        <f t="shared" si="41"/>
        <v>-2.2999999999999965E-3</v>
      </c>
      <c r="AB42" s="6">
        <f t="shared" si="41"/>
        <v>-1.1000000000000003E-3</v>
      </c>
      <c r="AC42" s="6">
        <f t="shared" si="41"/>
        <v>-1.2999999999999956E-3</v>
      </c>
      <c r="AD42" s="6">
        <f t="shared" si="41"/>
        <v>-2.0000000000000018E-3</v>
      </c>
      <c r="AE42" s="7">
        <f t="shared" si="2"/>
        <v>-1.2799999999999975E-3</v>
      </c>
      <c r="AF42" s="8">
        <f t="shared" si="4"/>
        <v>1</v>
      </c>
    </row>
    <row r="43" spans="2:32" ht="15.75" customHeight="1" x14ac:dyDescent="0.15">
      <c r="B43" s="4" t="s">
        <v>129</v>
      </c>
      <c r="C43" s="4" t="s">
        <v>130</v>
      </c>
      <c r="D43" s="5">
        <v>4.5400000000000003E-2</v>
      </c>
      <c r="E43" s="5">
        <v>6.88E-2</v>
      </c>
      <c r="F43" s="5">
        <v>4.2200000000000001E-2</v>
      </c>
      <c r="G43" s="5">
        <v>9.5600000000000004E-2</v>
      </c>
      <c r="H43" s="5">
        <v>-0.13500000000000001</v>
      </c>
      <c r="I43" s="5">
        <v>0.3165</v>
      </c>
      <c r="J43" s="5">
        <v>-2.93E-2</v>
      </c>
      <c r="K43" s="5">
        <v>0.23930000000000001</v>
      </c>
      <c r="L43" s="5">
        <v>-9.0399999999999994E-2</v>
      </c>
      <c r="M43" s="5">
        <v>0.22739999999999999</v>
      </c>
      <c r="N43" s="4" t="s">
        <v>104</v>
      </c>
      <c r="O43" s="5">
        <v>1.5E-3</v>
      </c>
      <c r="P43" s="4">
        <v>5</v>
      </c>
      <c r="Q43" s="4" t="s">
        <v>26</v>
      </c>
      <c r="R43" s="4">
        <v>2.34</v>
      </c>
      <c r="S43" s="6">
        <f t="shared" si="0"/>
        <v>7.8049999999999994E-2</v>
      </c>
      <c r="U43" s="6">
        <f t="shared" ref="U43:AD43" si="42">D43-INDEX(D$67:D$107, MATCH($N43,$C$67:$C$107,0))</f>
        <v>5.3000000000000061E-3</v>
      </c>
      <c r="V43" s="6">
        <f t="shared" si="42"/>
        <v>4.6000000000000069E-3</v>
      </c>
      <c r="W43" s="6">
        <f t="shared" si="42"/>
        <v>5.0000000000000044E-3</v>
      </c>
      <c r="X43" s="6">
        <f t="shared" si="42"/>
        <v>4.1000000000000064E-3</v>
      </c>
      <c r="Y43" s="6">
        <f t="shared" si="42"/>
        <v>-1.4700000000000005E-2</v>
      </c>
      <c r="Z43" s="6">
        <f t="shared" si="42"/>
        <v>3.4500000000000031E-2</v>
      </c>
      <c r="AA43" s="6">
        <f t="shared" si="42"/>
        <v>2.700000000000001E-3</v>
      </c>
      <c r="AB43" s="6">
        <f t="shared" si="42"/>
        <v>5.9000000000000163E-3</v>
      </c>
      <c r="AC43" s="6">
        <f t="shared" si="42"/>
        <v>4.500000000000004E-3</v>
      </c>
      <c r="AD43" s="6">
        <f t="shared" si="42"/>
        <v>5.0999999999999934E-3</v>
      </c>
      <c r="AE43" s="7">
        <f t="shared" si="2"/>
        <v>5.7000000000000063E-3</v>
      </c>
      <c r="AF43" s="8">
        <f t="shared" si="4"/>
        <v>1</v>
      </c>
    </row>
    <row r="44" spans="2:32" ht="15.75" customHeight="1" x14ac:dyDescent="0.15">
      <c r="B44" s="4" t="s">
        <v>131</v>
      </c>
      <c r="C44" s="4" t="s">
        <v>132</v>
      </c>
      <c r="D44" s="5">
        <v>0.29799999999999999</v>
      </c>
      <c r="E44" s="5">
        <v>0.13100000000000001</v>
      </c>
      <c r="F44" s="5">
        <v>0.14799999999999999</v>
      </c>
      <c r="G44" s="5">
        <v>7.0000000000000007E-2</v>
      </c>
      <c r="H44" s="5">
        <v>-5.0000000000000001E-3</v>
      </c>
      <c r="I44" s="5">
        <v>0.35039999999999999</v>
      </c>
      <c r="J44" s="5">
        <v>8.6599999999999996E-2</v>
      </c>
      <c r="K44" s="5">
        <v>0.38200000000000001</v>
      </c>
      <c r="L44" s="5">
        <v>-0.12959999999999999</v>
      </c>
      <c r="M44" s="5">
        <v>0.21840000000000001</v>
      </c>
      <c r="N44" s="16" t="s">
        <v>133</v>
      </c>
      <c r="O44" s="5">
        <v>1.5E-3</v>
      </c>
      <c r="P44" s="4">
        <v>5</v>
      </c>
      <c r="Q44" s="4" t="s">
        <v>15</v>
      </c>
      <c r="R44" s="4">
        <v>2.2799999999999998</v>
      </c>
      <c r="S44" s="6">
        <f t="shared" si="0"/>
        <v>0.15497999999999998</v>
      </c>
      <c r="U44" s="6">
        <f t="shared" ref="U44:AD44" si="43">D44-INDEX(D$67:D$107, MATCH($N44,$C$67:$C$107,0))</f>
        <v>3.0000000000000027E-3</v>
      </c>
      <c r="V44" s="6">
        <f t="shared" si="43"/>
        <v>3.0000000000000027E-3</v>
      </c>
      <c r="W44" s="6">
        <f t="shared" si="43"/>
        <v>7.9999999999999793E-3</v>
      </c>
      <c r="X44" s="6">
        <f t="shared" si="43"/>
        <v>6.0000000000000053E-3</v>
      </c>
      <c r="Y44" s="6">
        <f t="shared" si="43"/>
        <v>5.0000000000000001E-3</v>
      </c>
      <c r="Z44" s="6">
        <f t="shared" si="43"/>
        <v>7.5999999999999956E-3</v>
      </c>
      <c r="AA44" s="6">
        <f t="shared" si="43"/>
        <v>6.3E-3</v>
      </c>
      <c r="AB44" s="6">
        <f t="shared" si="43"/>
        <v>3.0999999999999917E-3</v>
      </c>
      <c r="AC44" s="6">
        <f t="shared" si="43"/>
        <v>2.1000000000000185E-3</v>
      </c>
      <c r="AD44" s="6">
        <f t="shared" si="43"/>
        <v>4.2999999999999983E-3</v>
      </c>
      <c r="AE44" s="7">
        <f t="shared" si="2"/>
        <v>4.8399999999999997E-3</v>
      </c>
      <c r="AF44" s="8">
        <f t="shared" si="4"/>
        <v>1</v>
      </c>
    </row>
    <row r="45" spans="2:32" ht="15.75" customHeight="1" x14ac:dyDescent="0.15">
      <c r="B45" s="4" t="s">
        <v>134</v>
      </c>
      <c r="C45" s="4" t="s">
        <v>135</v>
      </c>
      <c r="D45" s="5">
        <v>8.4099999999999994E-2</v>
      </c>
      <c r="E45" s="5">
        <v>8.4500000000000006E-2</v>
      </c>
      <c r="F45" s="5">
        <v>8.9999999999999998E-4</v>
      </c>
      <c r="G45" s="5">
        <v>0.1113</v>
      </c>
      <c r="H45" s="5">
        <v>-7.2099999999999997E-2</v>
      </c>
      <c r="I45" s="5">
        <v>0.29630000000000001</v>
      </c>
      <c r="J45" s="5">
        <v>3.8800000000000001E-2</v>
      </c>
      <c r="K45" s="5">
        <v>0.2702</v>
      </c>
      <c r="L45" s="5">
        <v>-0.152</v>
      </c>
      <c r="M45" s="5">
        <v>0.17169999999999999</v>
      </c>
      <c r="N45" s="10" t="s">
        <v>136</v>
      </c>
      <c r="O45" s="5">
        <v>2E-3</v>
      </c>
      <c r="P45" s="4">
        <v>4</v>
      </c>
      <c r="Q45" s="4" t="s">
        <v>26</v>
      </c>
      <c r="R45" s="4">
        <v>3.9820000000000002</v>
      </c>
      <c r="S45" s="6">
        <f t="shared" si="0"/>
        <v>8.337E-2</v>
      </c>
      <c r="U45" s="6">
        <f t="shared" ref="U45:AD45" si="44">D45-INDEX(D$67:D$107, MATCH($N45,$C$67:$C$107,0))</f>
        <v>-2.3000000000000104E-3</v>
      </c>
      <c r="V45" s="6">
        <f t="shared" si="44"/>
        <v>-2.3999999999999994E-3</v>
      </c>
      <c r="W45" s="6">
        <f t="shared" si="44"/>
        <v>-6.0000000000000006E-4</v>
      </c>
      <c r="X45" s="6">
        <f t="shared" si="44"/>
        <v>6.999999999999923E-4</v>
      </c>
      <c r="Y45" s="6">
        <f t="shared" si="44"/>
        <v>8.0000000000000904E-4</v>
      </c>
      <c r="Z45" s="6">
        <f t="shared" si="44"/>
        <v>2.2000000000000353E-3</v>
      </c>
      <c r="AA45" s="6">
        <f t="shared" si="44"/>
        <v>8.000000000000021E-4</v>
      </c>
      <c r="AB45" s="6">
        <f t="shared" si="44"/>
        <v>3.5000000000000031E-3</v>
      </c>
      <c r="AC45" s="6">
        <f t="shared" si="44"/>
        <v>1.799999999999996E-3</v>
      </c>
      <c r="AD45" s="6">
        <f t="shared" si="44"/>
        <v>1.799999999999996E-3</v>
      </c>
      <c r="AE45" s="7">
        <f t="shared" si="2"/>
        <v>6.3000000000000241E-4</v>
      </c>
      <c r="AF45" s="8">
        <f t="shared" si="4"/>
        <v>1</v>
      </c>
    </row>
    <row r="46" spans="2:32" ht="15.75" customHeight="1" x14ac:dyDescent="0.15">
      <c r="B46" s="4" t="s">
        <v>137</v>
      </c>
      <c r="C46" s="4" t="s">
        <v>138</v>
      </c>
      <c r="D46" s="5">
        <v>3.8300000000000001E-2</v>
      </c>
      <c r="E46" s="5">
        <v>-1.8800000000000001E-2</v>
      </c>
      <c r="F46" s="5">
        <v>6.5299999999999997E-2</v>
      </c>
      <c r="G46" s="5">
        <v>0.26700000000000002</v>
      </c>
      <c r="H46" s="5">
        <v>-0.1007</v>
      </c>
      <c r="I46" s="5">
        <v>0.33300000000000002</v>
      </c>
      <c r="J46" s="5">
        <v>0.156</v>
      </c>
      <c r="K46" s="5">
        <v>0.31059999999999999</v>
      </c>
      <c r="L46" s="5">
        <v>-0.21779999999999999</v>
      </c>
      <c r="M46" s="5">
        <v>0.14119999999999999</v>
      </c>
      <c r="N46" s="4" t="s">
        <v>139</v>
      </c>
      <c r="O46" s="5">
        <v>6.4999999999999997E-3</v>
      </c>
      <c r="P46" s="4">
        <v>4</v>
      </c>
      <c r="Q46" s="4" t="s">
        <v>26</v>
      </c>
      <c r="R46" s="4">
        <v>2.1960000000000002</v>
      </c>
      <c r="S46" s="6">
        <f t="shared" si="0"/>
        <v>9.7409999999999997E-2</v>
      </c>
      <c r="U46" s="6">
        <f t="shared" ref="U46:AD46" si="45">D46-INDEX(D$67:D$107, MATCH($N46,$C$67:$C$107,0))</f>
        <v>-2.5000000000000022E-3</v>
      </c>
      <c r="V46" s="6">
        <f t="shared" si="45"/>
        <v>-3.8000000000000013E-3</v>
      </c>
      <c r="W46" s="6">
        <f t="shared" si="45"/>
        <v>-3.0000000000000027E-3</v>
      </c>
      <c r="X46" s="6">
        <f t="shared" si="45"/>
        <v>-3.8999999999999591E-3</v>
      </c>
      <c r="Y46" s="6">
        <f t="shared" si="45"/>
        <v>-2.5000000000000022E-3</v>
      </c>
      <c r="Z46" s="6">
        <f t="shared" si="45"/>
        <v>-5.5999999999999939E-3</v>
      </c>
      <c r="AA46" s="6">
        <f t="shared" si="45"/>
        <v>-5.2000000000000102E-3</v>
      </c>
      <c r="AB46" s="6">
        <f t="shared" si="45"/>
        <v>-7.5999999999999956E-3</v>
      </c>
      <c r="AC46" s="6">
        <f t="shared" si="45"/>
        <v>-3.0000000000000027E-3</v>
      </c>
      <c r="AD46" s="6">
        <f t="shared" si="45"/>
        <v>-7.0000000000000062E-3</v>
      </c>
      <c r="AE46" s="7">
        <f t="shared" si="2"/>
        <v>-4.4099999999999973E-3</v>
      </c>
      <c r="AF46" s="8">
        <f t="shared" si="4"/>
        <v>0</v>
      </c>
    </row>
    <row r="47" spans="2:32" ht="15.75" customHeight="1" x14ac:dyDescent="0.15">
      <c r="B47" s="4" t="s">
        <v>140</v>
      </c>
      <c r="C47" s="4" t="s">
        <v>141</v>
      </c>
      <c r="D47" s="5">
        <v>7.17E-2</v>
      </c>
      <c r="E47" s="5">
        <v>9.6100000000000005E-2</v>
      </c>
      <c r="F47" s="5">
        <v>1.83E-2</v>
      </c>
      <c r="G47" s="5">
        <v>0.1065</v>
      </c>
      <c r="H47" s="5">
        <v>-0.10630000000000001</v>
      </c>
      <c r="I47" s="5">
        <v>0.26960000000000001</v>
      </c>
      <c r="J47" s="5">
        <v>-2.01E-2</v>
      </c>
      <c r="K47" s="5">
        <v>0.2487</v>
      </c>
      <c r="L47" s="5">
        <v>-0.10589999999999999</v>
      </c>
      <c r="M47" s="5">
        <v>0.15920000000000001</v>
      </c>
      <c r="N47" s="4" t="s">
        <v>142</v>
      </c>
      <c r="O47" s="5">
        <v>1.9E-3</v>
      </c>
      <c r="P47" s="4">
        <v>4</v>
      </c>
      <c r="Q47" s="4" t="s">
        <v>15</v>
      </c>
      <c r="R47" s="4">
        <v>0.51900000000000002</v>
      </c>
      <c r="S47" s="6">
        <f t="shared" si="0"/>
        <v>7.3779999999999998E-2</v>
      </c>
      <c r="U47" s="6">
        <f t="shared" ref="U47:AD47" si="46">D47-INDEX(D$67:D$107, MATCH($N47,$C$67:$C$107,0))</f>
        <v>-2.9999999999999472E-4</v>
      </c>
      <c r="V47" s="6">
        <f t="shared" si="46"/>
        <v>1.0000000000000286E-4</v>
      </c>
      <c r="W47" s="6">
        <f t="shared" si="46"/>
        <v>1.0000000000000009E-3</v>
      </c>
      <c r="X47" s="6">
        <f t="shared" si="46"/>
        <v>6.999999999999923E-4</v>
      </c>
      <c r="Y47" s="6">
        <f t="shared" si="46"/>
        <v>1.3999999999999985E-3</v>
      </c>
      <c r="Z47" s="6">
        <f t="shared" si="46"/>
        <v>1.4000000000000123E-3</v>
      </c>
      <c r="AA47" s="6">
        <f t="shared" si="46"/>
        <v>-1.9999999999999879E-4</v>
      </c>
      <c r="AB47" s="6">
        <f t="shared" si="46"/>
        <v>-3.999999999999837E-4</v>
      </c>
      <c r="AC47" s="6">
        <f t="shared" si="46"/>
        <v>5.0000000000000044E-4</v>
      </c>
      <c r="AD47" s="6">
        <f t="shared" si="46"/>
        <v>1.2000000000000066E-3</v>
      </c>
      <c r="AE47" s="7">
        <f t="shared" si="2"/>
        <v>5.4000000000000369E-4</v>
      </c>
      <c r="AF47" s="8">
        <f t="shared" si="4"/>
        <v>1</v>
      </c>
    </row>
    <row r="48" spans="2:32" ht="15.75" customHeight="1" x14ac:dyDescent="0.15">
      <c r="B48" s="4" t="s">
        <v>143</v>
      </c>
      <c r="C48" s="4" t="s">
        <v>144</v>
      </c>
      <c r="D48" s="5">
        <v>4.8899999999999999E-2</v>
      </c>
      <c r="E48" s="5">
        <v>0.1024</v>
      </c>
      <c r="F48" s="5">
        <v>4.6600000000000003E-2</v>
      </c>
      <c r="G48" s="5">
        <v>0.1275</v>
      </c>
      <c r="H48" s="5">
        <v>-0.124</v>
      </c>
      <c r="I48" s="5">
        <v>0.26219999999999999</v>
      </c>
      <c r="J48" s="5">
        <v>-7.6E-3</v>
      </c>
      <c r="K48" s="5">
        <v>0.2273</v>
      </c>
      <c r="L48" s="5">
        <v>-0.1203</v>
      </c>
      <c r="M48" s="5">
        <v>0.19289999999999999</v>
      </c>
      <c r="N48" s="4" t="s">
        <v>145</v>
      </c>
      <c r="O48" s="5">
        <v>1.1999999999999999E-3</v>
      </c>
      <c r="P48" s="4">
        <v>4</v>
      </c>
      <c r="Q48" s="4" t="s">
        <v>26</v>
      </c>
      <c r="R48" s="4">
        <v>3.5</v>
      </c>
      <c r="S48" s="6">
        <f t="shared" si="0"/>
        <v>7.5590000000000004E-2</v>
      </c>
      <c r="U48" s="6">
        <f t="shared" ref="U48:AD48" si="47">D48-INDEX(D$67:D$107, MATCH($N48,$C$67:$C$107,0))</f>
        <v>5.6999999999999967E-3</v>
      </c>
      <c r="V48" s="6">
        <f t="shared" si="47"/>
        <v>4.2999999999999983E-3</v>
      </c>
      <c r="W48" s="6">
        <f t="shared" si="47"/>
        <v>2.8999999999999998E-3</v>
      </c>
      <c r="X48" s="6">
        <f t="shared" si="47"/>
        <v>2.6000000000000051E-3</v>
      </c>
      <c r="Y48" s="6">
        <f t="shared" si="47"/>
        <v>3.0999999999999917E-3</v>
      </c>
      <c r="Z48" s="6">
        <f t="shared" si="47"/>
        <v>7.5000000000000067E-3</v>
      </c>
      <c r="AA48" s="6">
        <f t="shared" si="47"/>
        <v>2.6000000000000007E-3</v>
      </c>
      <c r="AB48" s="6">
        <f t="shared" si="47"/>
        <v>5.7000000000000106E-3</v>
      </c>
      <c r="AC48" s="6">
        <f t="shared" si="47"/>
        <v>4.4000000000000011E-3</v>
      </c>
      <c r="AD48" s="6">
        <f t="shared" si="47"/>
        <v>5.0999999999999934E-3</v>
      </c>
      <c r="AE48" s="7">
        <f t="shared" si="2"/>
        <v>4.3900000000000007E-3</v>
      </c>
      <c r="AF48" s="8">
        <f t="shared" si="4"/>
        <v>1</v>
      </c>
    </row>
    <row r="49" spans="2:34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AE49" s="63"/>
      <c r="AF49" s="8">
        <f>SUM(AF4:AF48)</f>
        <v>34</v>
      </c>
    </row>
    <row r="50" spans="2:34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34" ht="15.7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34" ht="15.7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34" ht="15.7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34" ht="15.7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34" ht="15.7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34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34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34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7"/>
      <c r="Q58" s="17"/>
      <c r="R58" s="17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2:34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7"/>
      <c r="Q59" s="17"/>
      <c r="R59" s="17"/>
    </row>
    <row r="60" spans="2:34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7"/>
      <c r="Q60" s="17"/>
      <c r="R60" s="17"/>
      <c r="T60" s="17"/>
      <c r="U60" s="17"/>
      <c r="AG60" s="18"/>
      <c r="AH60" s="18"/>
    </row>
    <row r="61" spans="2:34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7"/>
      <c r="Q61" s="17"/>
      <c r="R61" s="17"/>
    </row>
    <row r="62" spans="2:34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7"/>
      <c r="Q62" s="17"/>
      <c r="R62" s="17"/>
    </row>
    <row r="63" spans="2:34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7"/>
      <c r="Q63" s="17"/>
      <c r="R63" s="17"/>
    </row>
    <row r="64" spans="2:34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7"/>
      <c r="Q64" s="17"/>
      <c r="R64" s="17"/>
    </row>
    <row r="65" spans="1:34" ht="13" x14ac:dyDescent="0.15">
      <c r="C65" s="71" t="s">
        <v>3</v>
      </c>
      <c r="D65" s="73" t="s">
        <v>2</v>
      </c>
      <c r="E65" s="74"/>
      <c r="F65" s="74"/>
      <c r="G65" s="74"/>
      <c r="H65" s="74"/>
      <c r="I65" s="74"/>
      <c r="J65" s="74"/>
      <c r="K65" s="74"/>
      <c r="L65" s="74"/>
      <c r="M65" s="75"/>
      <c r="N65" s="1"/>
      <c r="O65" s="1"/>
      <c r="P65" s="1"/>
      <c r="Q65" s="1"/>
      <c r="R65" s="1"/>
    </row>
    <row r="66" spans="1:34" ht="13" x14ac:dyDescent="0.15">
      <c r="C66" s="72"/>
      <c r="D66" s="2">
        <v>2014</v>
      </c>
      <c r="E66" s="2">
        <v>2015</v>
      </c>
      <c r="F66" s="2">
        <v>2016</v>
      </c>
      <c r="G66" s="2">
        <v>2017</v>
      </c>
      <c r="H66" s="2">
        <v>2018</v>
      </c>
      <c r="I66" s="2">
        <v>2019</v>
      </c>
      <c r="J66" s="2">
        <v>2020</v>
      </c>
      <c r="K66" s="2">
        <v>2021</v>
      </c>
      <c r="L66" s="2">
        <v>2022</v>
      </c>
      <c r="M66" s="2">
        <v>2023</v>
      </c>
      <c r="N66" s="1"/>
      <c r="O66" s="1"/>
      <c r="P66" s="1"/>
      <c r="Q66" s="1"/>
      <c r="R66" s="1"/>
    </row>
    <row r="67" spans="1:34" ht="13" x14ac:dyDescent="0.15">
      <c r="C67" s="4" t="s">
        <v>68</v>
      </c>
      <c r="D67" s="5">
        <v>0.12989999999999999</v>
      </c>
      <c r="E67" s="5">
        <v>7.4999999999999997E-3</v>
      </c>
      <c r="F67" s="5">
        <v>0.1123</v>
      </c>
      <c r="G67" s="5">
        <v>0.21099999999999999</v>
      </c>
      <c r="H67" s="5">
        <v>-4.9399999999999999E-2</v>
      </c>
      <c r="I67" s="5">
        <v>0.307</v>
      </c>
      <c r="J67" s="5">
        <v>0.17749999999999999</v>
      </c>
      <c r="K67" s="5">
        <v>0.28160000000000002</v>
      </c>
      <c r="L67" s="5">
        <v>-0.18509999999999999</v>
      </c>
      <c r="M67" s="5">
        <v>0.25669999999999998</v>
      </c>
      <c r="N67" s="1"/>
      <c r="O67" s="1"/>
      <c r="P67" s="1"/>
      <c r="Q67" s="1"/>
      <c r="R67" s="1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4" ht="13" x14ac:dyDescent="0.15">
      <c r="C68" s="4" t="s">
        <v>14</v>
      </c>
      <c r="D68" s="5">
        <v>0.12690000000000001</v>
      </c>
      <c r="E68" s="5">
        <v>6.8999999999999999E-3</v>
      </c>
      <c r="F68" s="5">
        <v>0.1089</v>
      </c>
      <c r="G68" s="5">
        <v>0.21190000000000001</v>
      </c>
      <c r="H68" s="5">
        <v>-5.04E-2</v>
      </c>
      <c r="I68" s="5">
        <v>0.30880000000000002</v>
      </c>
      <c r="J68" s="5">
        <v>0.20730000000000001</v>
      </c>
      <c r="K68" s="5">
        <v>0.26450000000000001</v>
      </c>
      <c r="L68" s="5">
        <v>-0.19850000000000001</v>
      </c>
      <c r="M68" s="5">
        <v>0.26490000000000002</v>
      </c>
      <c r="N68" s="1"/>
      <c r="O68" s="1"/>
      <c r="P68" s="1"/>
      <c r="Q68" s="1"/>
      <c r="R68" s="1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4" ht="14" x14ac:dyDescent="0.15">
      <c r="A69" s="19"/>
      <c r="C69" s="10" t="s">
        <v>18</v>
      </c>
      <c r="D69" s="20">
        <v>-4.65E-2</v>
      </c>
      <c r="E69" s="11">
        <v>-0.14499999999999999</v>
      </c>
      <c r="F69" s="11">
        <v>9.64E-2</v>
      </c>
      <c r="G69" s="11">
        <v>0.15160000000000001</v>
      </c>
      <c r="H69" s="11">
        <v>-6.2300000000000001E-2</v>
      </c>
      <c r="I69" s="11">
        <v>0.12559999999999999</v>
      </c>
      <c r="J69" s="11">
        <v>2.6700000000000002E-2</v>
      </c>
      <c r="K69" s="11">
        <v>-9.74E-2</v>
      </c>
      <c r="L69" s="11">
        <v>-0.1057</v>
      </c>
      <c r="M69" s="11">
        <v>0.126</v>
      </c>
      <c r="N69" s="19"/>
      <c r="O69" s="19"/>
      <c r="P69" s="19"/>
      <c r="Q69" s="19"/>
      <c r="R69" s="19"/>
      <c r="S69" s="19"/>
      <c r="T69" s="19"/>
      <c r="U69" s="19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9"/>
      <c r="AH69" s="19"/>
    </row>
    <row r="70" spans="1:34" ht="14" x14ac:dyDescent="0.15">
      <c r="A70" s="15"/>
      <c r="C70" s="10" t="s">
        <v>22</v>
      </c>
      <c r="D70" s="21">
        <v>3.9600000000000003E-2</v>
      </c>
      <c r="E70" s="13">
        <v>5.7999999999999996E-3</v>
      </c>
      <c r="F70" s="13">
        <v>2.5999999999999999E-2</v>
      </c>
      <c r="G70" s="13">
        <v>1.1599999999999999E-2</v>
      </c>
      <c r="H70" s="13">
        <v>-4.7000000000000002E-3</v>
      </c>
      <c r="I70" s="13">
        <v>2.7699999999999999E-2</v>
      </c>
      <c r="J70" s="13">
        <v>1.11E-2</v>
      </c>
      <c r="K70" s="13">
        <v>-8.0000000000000004E-4</v>
      </c>
      <c r="L70" s="13">
        <v>-0.08</v>
      </c>
      <c r="M70" s="13">
        <v>6.3899999999999998E-2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ht="14" x14ac:dyDescent="0.15">
      <c r="A71" s="15"/>
      <c r="C71" s="10" t="s">
        <v>25</v>
      </c>
      <c r="D71" s="21">
        <v>-4.7000000000000002E-3</v>
      </c>
      <c r="E71" s="13">
        <v>-8.4699999999999998E-2</v>
      </c>
      <c r="F71" s="13">
        <v>7.85E-2</v>
      </c>
      <c r="G71" s="13">
        <v>0.25879999999999997</v>
      </c>
      <c r="H71" s="13">
        <v>-0.10299999999999999</v>
      </c>
      <c r="I71" s="13">
        <v>0.18360000000000001</v>
      </c>
      <c r="J71" s="13">
        <v>6.5500000000000003E-2</v>
      </c>
      <c r="K71" s="13">
        <v>4.6800000000000001E-2</v>
      </c>
      <c r="L71" s="13">
        <v>-5.9400000000000001E-2</v>
      </c>
      <c r="M71" s="13">
        <v>6.4399999999999999E-2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 ht="14" x14ac:dyDescent="0.15">
      <c r="A72" s="15"/>
      <c r="C72" s="10" t="s">
        <v>29</v>
      </c>
      <c r="D72" s="21">
        <v>0.1305</v>
      </c>
      <c r="E72" s="13">
        <v>1.6299999999999999E-2</v>
      </c>
      <c r="F72" s="13">
        <v>3.5099999999999999E-2</v>
      </c>
      <c r="G72" s="13">
        <v>8.0000000000000004E-4</v>
      </c>
      <c r="H72" s="13">
        <v>7.3000000000000001E-3</v>
      </c>
      <c r="I72" s="13">
        <v>6.7400000000000002E-2</v>
      </c>
      <c r="J72" s="13">
        <v>5.0099999999999999E-2</v>
      </c>
      <c r="K72" s="13">
        <v>-3.44E-2</v>
      </c>
      <c r="L72" s="13">
        <v>-0.18440000000000001</v>
      </c>
      <c r="M72" s="13">
        <v>7.1499999999999994E-2</v>
      </c>
      <c r="N72" s="15"/>
      <c r="O72" s="15"/>
      <c r="P72" s="15"/>
      <c r="Q72" s="15"/>
      <c r="R72" s="15"/>
      <c r="S72" s="15"/>
      <c r="T72" s="15"/>
      <c r="U72" s="15"/>
      <c r="AG72" s="15"/>
      <c r="AH72" s="15"/>
    </row>
    <row r="73" spans="1:34" ht="14" x14ac:dyDescent="0.15">
      <c r="A73" s="15"/>
      <c r="C73" s="10" t="s">
        <v>32</v>
      </c>
      <c r="D73" s="13">
        <v>8.5800000000000001E-2</v>
      </c>
      <c r="E73" s="13">
        <v>0.1061</v>
      </c>
      <c r="F73" s="13">
        <v>1.9800000000000002E-2</v>
      </c>
      <c r="G73" s="13">
        <v>0.20979999999999999</v>
      </c>
      <c r="H73" s="13">
        <v>-0.10730000000000001</v>
      </c>
      <c r="I73" s="13">
        <v>0.20200000000000001</v>
      </c>
      <c r="J73" s="13">
        <v>0.17799999999999999</v>
      </c>
      <c r="K73" s="13">
        <v>6.3100000000000003E-2</v>
      </c>
      <c r="L73" s="13">
        <v>-7.7499999999999999E-2</v>
      </c>
      <c r="M73" s="13">
        <v>0.30399999999999999</v>
      </c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ht="14" x14ac:dyDescent="0.15">
      <c r="C74" s="10" t="s">
        <v>35</v>
      </c>
      <c r="D74" s="5">
        <v>0.35970000000000002</v>
      </c>
      <c r="E74" s="5">
        <v>0.2225</v>
      </c>
      <c r="F74" s="5">
        <v>0.1048</v>
      </c>
      <c r="G74" s="5">
        <v>0.16819999999999999</v>
      </c>
      <c r="H74" s="5">
        <v>5.0799999999999998E-2</v>
      </c>
      <c r="I74" s="5">
        <v>0.42020000000000002</v>
      </c>
      <c r="J74" s="5">
        <v>0.36580000000000001</v>
      </c>
      <c r="K74" s="5">
        <v>0.37190000000000001</v>
      </c>
      <c r="L74" s="5">
        <v>-0.27950000000000003</v>
      </c>
      <c r="M74" s="5">
        <v>0.49880000000000002</v>
      </c>
      <c r="N74" s="1"/>
      <c r="O74" s="1"/>
      <c r="P74" s="1"/>
      <c r="Q74" s="1"/>
      <c r="R74" s="1"/>
    </row>
    <row r="75" spans="1:34" ht="14" x14ac:dyDescent="0.15">
      <c r="A75" s="15"/>
      <c r="C75" s="10" t="s">
        <v>38</v>
      </c>
      <c r="D75" s="13">
        <v>6.6000000000000003E-2</v>
      </c>
      <c r="E75" s="13">
        <v>9.2999999999999999E-2</v>
      </c>
      <c r="F75" s="13">
        <v>2.1000000000000001E-2</v>
      </c>
      <c r="G75" s="13">
        <v>0.10299999999999999</v>
      </c>
      <c r="H75" s="13">
        <v>-0.106</v>
      </c>
      <c r="I75" s="13">
        <v>0.2611</v>
      </c>
      <c r="J75" s="13">
        <v>-3.3300000000000003E-2</v>
      </c>
      <c r="K75" s="13">
        <v>0.25119999999999998</v>
      </c>
      <c r="L75" s="13">
        <v>-0.11840000000000001</v>
      </c>
      <c r="M75" s="13">
        <v>0.15859999999999999</v>
      </c>
      <c r="N75" s="15"/>
      <c r="O75" s="15"/>
      <c r="P75" s="15"/>
      <c r="Q75" s="15"/>
      <c r="R75" s="15"/>
      <c r="S75" s="15"/>
      <c r="T75" s="15"/>
      <c r="U75" s="15"/>
      <c r="AG75" s="15"/>
      <c r="AH75" s="15"/>
    </row>
    <row r="76" spans="1:34" ht="13" x14ac:dyDescent="0.15">
      <c r="C76" s="4" t="s">
        <v>104</v>
      </c>
      <c r="D76" s="5">
        <v>4.0099999999999997E-2</v>
      </c>
      <c r="E76" s="5">
        <v>6.4199999999999993E-2</v>
      </c>
      <c r="F76" s="5">
        <v>3.7199999999999997E-2</v>
      </c>
      <c r="G76" s="5">
        <v>9.1499999999999998E-2</v>
      </c>
      <c r="H76" s="5">
        <v>-0.1203</v>
      </c>
      <c r="I76" s="5">
        <v>0.28199999999999997</v>
      </c>
      <c r="J76" s="5">
        <v>-3.2000000000000001E-2</v>
      </c>
      <c r="K76" s="5">
        <v>0.2334</v>
      </c>
      <c r="L76" s="5">
        <v>-9.4899999999999998E-2</v>
      </c>
      <c r="M76" s="5">
        <v>0.2223</v>
      </c>
      <c r="N76" s="1"/>
      <c r="O76" s="1"/>
      <c r="P76" s="1"/>
      <c r="Q76" s="1"/>
      <c r="R76" s="1"/>
    </row>
    <row r="77" spans="1:34" ht="13" x14ac:dyDescent="0.15">
      <c r="C77" s="4" t="s">
        <v>65</v>
      </c>
      <c r="D77" s="5">
        <v>7.6899999999999996E-2</v>
      </c>
      <c r="E77" s="5">
        <v>1.1599999999999999E-2</v>
      </c>
      <c r="F77" s="5">
        <v>8.9099999999999999E-2</v>
      </c>
      <c r="G77" s="5">
        <v>7.22E-2</v>
      </c>
      <c r="H77" s="5">
        <v>-0.1391</v>
      </c>
      <c r="I77" s="5">
        <v>0.1963</v>
      </c>
      <c r="J77" s="5">
        <v>-0.16209999999999999</v>
      </c>
      <c r="K77" s="5">
        <v>0.24229999999999999</v>
      </c>
      <c r="L77" s="5">
        <v>-1.47E-2</v>
      </c>
      <c r="M77" s="5">
        <v>6.8699999999999997E-2</v>
      </c>
      <c r="N77" s="1"/>
      <c r="O77" s="1"/>
      <c r="P77" s="1"/>
      <c r="Q77" s="1"/>
      <c r="R77" s="1"/>
    </row>
    <row r="78" spans="1:34" ht="13" x14ac:dyDescent="0.15">
      <c r="C78" s="22" t="s">
        <v>62</v>
      </c>
      <c r="D78" s="5">
        <v>4.4299999999999999E-2</v>
      </c>
      <c r="E78" s="5">
        <v>-1.72E-2</v>
      </c>
      <c r="F78" s="5">
        <v>4.8500000000000001E-2</v>
      </c>
      <c r="G78" s="5">
        <v>3.3000000000000002E-2</v>
      </c>
      <c r="H78" s="5">
        <v>-1.4800000000000001E-2</v>
      </c>
      <c r="I78" s="5">
        <v>8.7499999999999994E-2</v>
      </c>
      <c r="J78" s="5">
        <v>0.1154</v>
      </c>
      <c r="K78" s="5">
        <v>0.06</v>
      </c>
      <c r="L78" s="5">
        <v>-0.126</v>
      </c>
      <c r="M78" s="5">
        <v>3.8399999999999997E-2</v>
      </c>
      <c r="N78" s="1"/>
      <c r="O78" s="1"/>
      <c r="P78" s="1"/>
      <c r="Q78" s="1"/>
      <c r="R78" s="1"/>
    </row>
    <row r="79" spans="1:34" ht="14" x14ac:dyDescent="0.15">
      <c r="C79" s="10" t="s">
        <v>41</v>
      </c>
      <c r="D79" s="5">
        <v>7.1999999999999998E-3</v>
      </c>
      <c r="E79" s="5">
        <v>-1.34E-2</v>
      </c>
      <c r="F79" s="5">
        <v>0.19040000000000001</v>
      </c>
      <c r="G79" s="5">
        <v>0.1191</v>
      </c>
      <c r="H79" s="5">
        <v>-8.77E-2</v>
      </c>
      <c r="I79" s="5">
        <v>0.17280000000000001</v>
      </c>
      <c r="J79" s="5">
        <v>-0.1158</v>
      </c>
      <c r="K79" s="5">
        <v>0.184</v>
      </c>
      <c r="L79" s="5">
        <v>4.6699999999999998E-2</v>
      </c>
      <c r="M79" s="5">
        <v>7.9000000000000001E-2</v>
      </c>
      <c r="N79" s="1"/>
      <c r="O79" s="1"/>
      <c r="P79" s="1"/>
      <c r="Q79" s="1"/>
      <c r="R79" s="1"/>
    </row>
    <row r="80" spans="1:34" ht="13" x14ac:dyDescent="0.15">
      <c r="C80" s="16" t="s">
        <v>107</v>
      </c>
      <c r="D80" s="5">
        <v>4.0300000000000002E-2</v>
      </c>
      <c r="E80" s="5">
        <v>-2.5000000000000001E-3</v>
      </c>
      <c r="F80" s="5">
        <v>8.1500000000000003E-2</v>
      </c>
      <c r="G80" s="5">
        <v>4.8300000000000003E-2</v>
      </c>
      <c r="H80" s="5">
        <v>-3.39E-2</v>
      </c>
      <c r="I80" s="5">
        <v>9.5500000000000002E-2</v>
      </c>
      <c r="J80" s="5">
        <v>1.6500000000000001E-2</v>
      </c>
      <c r="K80" s="5">
        <v>3.1800000000000002E-2</v>
      </c>
      <c r="L80" s="5">
        <v>-9.4100000000000003E-2</v>
      </c>
      <c r="M80" s="5">
        <v>0.11799999999999999</v>
      </c>
      <c r="N80" s="1"/>
      <c r="O80" s="1"/>
      <c r="P80" s="1"/>
      <c r="Q80" s="1"/>
      <c r="R80" s="1"/>
    </row>
    <row r="81" spans="2:18" ht="14" x14ac:dyDescent="0.15">
      <c r="C81" s="10" t="s">
        <v>44</v>
      </c>
      <c r="D81" s="5">
        <v>0.2833</v>
      </c>
      <c r="E81" s="5">
        <v>0.1216</v>
      </c>
      <c r="F81" s="5">
        <v>0.1421</v>
      </c>
      <c r="G81" s="5">
        <v>6.4500000000000002E-2</v>
      </c>
      <c r="H81" s="5">
        <v>-2.5000000000000001E-3</v>
      </c>
      <c r="I81" s="5">
        <v>0.33279999999999998</v>
      </c>
      <c r="J81" s="5">
        <v>0.1075</v>
      </c>
      <c r="K81" s="5">
        <v>0.36059999999999998</v>
      </c>
      <c r="L81" s="5">
        <v>-0.1459</v>
      </c>
      <c r="M81" s="5">
        <v>0.22270000000000001</v>
      </c>
      <c r="N81" s="1"/>
      <c r="O81" s="1"/>
      <c r="P81" s="1"/>
      <c r="Q81" s="1"/>
      <c r="R81" s="1"/>
    </row>
    <row r="82" spans="2:18" ht="13" x14ac:dyDescent="0.15">
      <c r="C82" s="4" t="s">
        <v>110</v>
      </c>
      <c r="D82" s="5">
        <v>3.2300000000000002E-2</v>
      </c>
      <c r="E82" s="5">
        <v>1.78E-2</v>
      </c>
      <c r="F82" s="5">
        <v>1.3100000000000001E-2</v>
      </c>
      <c r="G82" s="5">
        <v>1.2999999999999999E-2</v>
      </c>
      <c r="H82" s="5">
        <v>1.47E-2</v>
      </c>
      <c r="I82" s="5">
        <v>5.8900000000000001E-2</v>
      </c>
      <c r="J82" s="5">
        <v>7.0699999999999999E-2</v>
      </c>
      <c r="K82" s="5">
        <v>-2.4E-2</v>
      </c>
      <c r="L82" s="5">
        <v>-9.3100000000000002E-2</v>
      </c>
      <c r="M82" s="5">
        <v>4.3499999999999997E-2</v>
      </c>
      <c r="N82" s="1"/>
      <c r="O82" s="1"/>
      <c r="P82" s="1"/>
      <c r="Q82" s="1"/>
      <c r="R82" s="1"/>
    </row>
    <row r="83" spans="2:18" ht="13" x14ac:dyDescent="0.15">
      <c r="C83" s="4" t="s">
        <v>113</v>
      </c>
      <c r="D83" s="5">
        <v>4.9399999999999999E-2</v>
      </c>
      <c r="E83" s="5">
        <v>-8.6999999999999994E-3</v>
      </c>
      <c r="F83" s="5">
        <v>7.51E-2</v>
      </c>
      <c r="G83" s="5">
        <v>0.224</v>
      </c>
      <c r="H83" s="5">
        <v>-8.7099999999999997E-2</v>
      </c>
      <c r="I83" s="5">
        <v>0.2767</v>
      </c>
      <c r="J83" s="5">
        <v>0.159</v>
      </c>
      <c r="K83" s="5">
        <v>0.21820000000000001</v>
      </c>
      <c r="L83" s="5">
        <v>-0.18140000000000001</v>
      </c>
      <c r="M83" s="5">
        <v>0.2379</v>
      </c>
      <c r="N83" s="1"/>
      <c r="O83" s="1"/>
      <c r="P83" s="1"/>
      <c r="Q83" s="1"/>
      <c r="R83" s="1"/>
    </row>
    <row r="84" spans="2:18" ht="14" x14ac:dyDescent="0.15">
      <c r="C84" s="10" t="s">
        <v>73</v>
      </c>
      <c r="D84" s="5">
        <v>0.17530000000000001</v>
      </c>
      <c r="E84" s="5">
        <v>0.33500000000000002</v>
      </c>
      <c r="F84" s="5">
        <v>-1.04E-2</v>
      </c>
      <c r="G84" s="5">
        <v>0.39589999999999997</v>
      </c>
      <c r="H84" s="5">
        <v>-3.2599999999999997E-2</v>
      </c>
      <c r="I84" s="5">
        <v>0.2283</v>
      </c>
      <c r="J84" s="5">
        <v>6.3799999999999996E-2</v>
      </c>
      <c r="K84" s="5">
        <v>0.218</v>
      </c>
      <c r="L84" s="5">
        <v>-0.25659999999999999</v>
      </c>
      <c r="M84" s="5">
        <v>0.13980000000000001</v>
      </c>
      <c r="N84" s="1"/>
      <c r="O84" s="1"/>
      <c r="P84" s="1"/>
      <c r="Q84" s="1"/>
      <c r="R84" s="1"/>
    </row>
    <row r="85" spans="2:18" ht="13" x14ac:dyDescent="0.15">
      <c r="B85" s="1"/>
      <c r="C85" s="4" t="s">
        <v>78</v>
      </c>
      <c r="D85" s="5">
        <v>0.41060000000000002</v>
      </c>
      <c r="E85" s="5">
        <v>4.5699999999999998E-2</v>
      </c>
      <c r="F85" s="5">
        <v>1.52E-2</v>
      </c>
      <c r="G85" s="5">
        <v>0.21879999999999999</v>
      </c>
      <c r="H85" s="5">
        <v>-2.63E-2</v>
      </c>
      <c r="I85" s="5">
        <v>9.5500000000000002E-2</v>
      </c>
      <c r="J85" s="5">
        <v>6.0100000000000001E-2</v>
      </c>
      <c r="K85" s="5">
        <v>0.35820000000000002</v>
      </c>
      <c r="L85" s="5">
        <v>-1.9199999999999998E-2</v>
      </c>
      <c r="M85" s="5">
        <v>0.16719999999999999</v>
      </c>
      <c r="N85" s="1"/>
      <c r="O85" s="1"/>
      <c r="P85" s="1"/>
      <c r="Q85" s="1"/>
      <c r="R85" s="1"/>
    </row>
    <row r="86" spans="2:18" ht="13" x14ac:dyDescent="0.15">
      <c r="B86" s="1"/>
      <c r="C86" s="16" t="s">
        <v>81</v>
      </c>
      <c r="D86" s="5">
        <v>4.2999999999999997E-2</v>
      </c>
      <c r="E86" s="5">
        <v>7.9000000000000001E-2</v>
      </c>
      <c r="F86" s="5">
        <v>2.3E-2</v>
      </c>
      <c r="G86" s="5">
        <v>9.8000000000000004E-2</v>
      </c>
      <c r="H86" s="5">
        <v>-0.125</v>
      </c>
      <c r="I86" s="5">
        <v>0.28199999999999997</v>
      </c>
      <c r="J86" s="5">
        <v>-3.2099999999999997E-2</v>
      </c>
      <c r="K86" s="5">
        <v>0.2334</v>
      </c>
      <c r="L86" s="5">
        <v>-8.14E-2</v>
      </c>
      <c r="M86" s="5">
        <v>0.20250000000000001</v>
      </c>
      <c r="N86" s="1"/>
      <c r="O86" s="1"/>
      <c r="P86" s="1"/>
      <c r="Q86" s="1"/>
      <c r="R86" s="1"/>
    </row>
    <row r="87" spans="2:18" ht="13" x14ac:dyDescent="0.15">
      <c r="B87" s="1"/>
      <c r="C87" s="4" t="s">
        <v>84</v>
      </c>
      <c r="D87" s="5">
        <v>0.217</v>
      </c>
      <c r="E87" s="5">
        <v>0.17199999999999999</v>
      </c>
      <c r="F87" s="5">
        <v>3.2000000000000001E-2</v>
      </c>
      <c r="G87" s="5">
        <v>0.17499999999999999</v>
      </c>
      <c r="H87" s="5">
        <v>-7.3999999999999996E-2</v>
      </c>
      <c r="I87" s="5">
        <v>0.2223</v>
      </c>
      <c r="J87" s="5">
        <v>-0.1087</v>
      </c>
      <c r="K87" s="5">
        <v>6.3899999999999998E-2</v>
      </c>
      <c r="L87" s="5">
        <v>-0.32590000000000002</v>
      </c>
      <c r="M87" s="5">
        <v>0.15409999999999999</v>
      </c>
      <c r="N87" s="1"/>
      <c r="O87" s="1"/>
      <c r="P87" s="1"/>
      <c r="Q87" s="1"/>
      <c r="R87" s="1"/>
    </row>
    <row r="88" spans="2:18" ht="13" x14ac:dyDescent="0.15">
      <c r="B88" s="1"/>
      <c r="C88" s="16" t="s">
        <v>87</v>
      </c>
      <c r="D88" s="5">
        <v>8.8700000000000001E-2</v>
      </c>
      <c r="E88" s="5">
        <v>-0.2417</v>
      </c>
      <c r="F88" s="5">
        <v>0.25280000000000002</v>
      </c>
      <c r="G88" s="5">
        <v>-9.5600000000000004E-2</v>
      </c>
      <c r="H88" s="5">
        <v>0.21970000000000001</v>
      </c>
      <c r="I88" s="5">
        <v>-5.7500000000000002E-2</v>
      </c>
      <c r="J88" s="5">
        <v>0.1053</v>
      </c>
      <c r="K88" s="5">
        <v>5.5199999999999999E-2</v>
      </c>
      <c r="L88" s="5">
        <v>-6.8999999999999999E-3</v>
      </c>
      <c r="M88" s="5">
        <v>0.20180000000000001</v>
      </c>
      <c r="N88" s="1"/>
      <c r="O88" s="1"/>
      <c r="P88" s="1"/>
      <c r="Q88" s="1"/>
      <c r="R88" s="1"/>
    </row>
    <row r="89" spans="2:18" ht="13" x14ac:dyDescent="0.15">
      <c r="B89" s="1"/>
      <c r="C89" s="4" t="s">
        <v>90</v>
      </c>
      <c r="D89" s="5">
        <v>0.1138</v>
      </c>
      <c r="E89" s="5">
        <v>-5.2299999999999999E-2</v>
      </c>
      <c r="F89" s="5">
        <v>0.14510000000000001</v>
      </c>
      <c r="G89" s="5">
        <v>0.2059</v>
      </c>
      <c r="H89" s="5">
        <v>-0.1026</v>
      </c>
      <c r="I89" s="5">
        <v>0.20599999999999999</v>
      </c>
      <c r="J89" s="5">
        <v>8.5400000000000004E-2</v>
      </c>
      <c r="K89" s="5">
        <v>4.8599999999999997E-2</v>
      </c>
      <c r="L89" s="5">
        <v>-0.14849999999999999</v>
      </c>
      <c r="M89" s="5">
        <v>6.1100000000000002E-2</v>
      </c>
      <c r="N89" s="1"/>
      <c r="O89" s="1"/>
      <c r="P89" s="1"/>
      <c r="Q89" s="1"/>
      <c r="R89" s="1"/>
    </row>
    <row r="90" spans="2:18" ht="13" x14ac:dyDescent="0.15">
      <c r="B90" s="1"/>
      <c r="C90" s="4" t="s">
        <v>93</v>
      </c>
      <c r="D90" s="5">
        <v>0.19450000000000001</v>
      </c>
      <c r="E90" s="5">
        <v>4.8999999999999998E-3</v>
      </c>
      <c r="F90" s="5">
        <v>9.3100000000000002E-2</v>
      </c>
      <c r="G90" s="5">
        <v>0.25459999999999999</v>
      </c>
      <c r="H90" s="5">
        <v>-0.1119</v>
      </c>
      <c r="I90" s="5">
        <v>0.21440000000000001</v>
      </c>
      <c r="J90" s="5">
        <v>0.1777</v>
      </c>
      <c r="K90" s="5">
        <v>2.12E-2</v>
      </c>
      <c r="L90" s="5">
        <v>-0.1593</v>
      </c>
      <c r="M90" s="5">
        <v>4.1200000000000001E-2</v>
      </c>
      <c r="N90" s="1"/>
      <c r="O90" s="1"/>
      <c r="P90" s="1"/>
      <c r="Q90" s="1"/>
      <c r="R90" s="1"/>
    </row>
    <row r="91" spans="2:18" ht="13" x14ac:dyDescent="0.15">
      <c r="B91" s="1"/>
      <c r="C91" s="4" t="s">
        <v>96</v>
      </c>
      <c r="D91" s="5">
        <v>0.15090000000000001</v>
      </c>
      <c r="E91" s="5">
        <v>4.8300000000000003E-2</v>
      </c>
      <c r="F91" s="5">
        <v>7.6E-3</v>
      </c>
      <c r="G91" s="5">
        <v>7.4999999999999997E-3</v>
      </c>
      <c r="H91" s="5">
        <v>-1.2999999999999999E-2</v>
      </c>
      <c r="I91" s="5">
        <v>0.10589999999999999</v>
      </c>
      <c r="J91" s="5">
        <v>7.9299999999999995E-2</v>
      </c>
      <c r="K91" s="5">
        <v>-0.03</v>
      </c>
      <c r="L91" s="5">
        <v>-0.1721</v>
      </c>
      <c r="M91" s="5">
        <v>9.3399999999999997E-2</v>
      </c>
      <c r="N91" s="1"/>
      <c r="O91" s="1"/>
      <c r="P91" s="1"/>
      <c r="Q91" s="1"/>
      <c r="R91" s="1"/>
    </row>
    <row r="92" spans="2:18" ht="13" x14ac:dyDescent="0.15">
      <c r="B92" s="1"/>
      <c r="C92" s="4" t="s">
        <v>99</v>
      </c>
      <c r="D92" s="5">
        <v>0.17480000000000001</v>
      </c>
      <c r="E92" s="5">
        <v>5.0700000000000002E-2</v>
      </c>
      <c r="F92" s="5">
        <v>0.1416</v>
      </c>
      <c r="G92" s="5">
        <v>0.33660000000000001</v>
      </c>
      <c r="H92" s="5">
        <v>-1.8800000000000001E-2</v>
      </c>
      <c r="I92" s="5">
        <v>0.49619999999999997</v>
      </c>
      <c r="J92" s="5">
        <v>0.42370000000000002</v>
      </c>
      <c r="K92" s="5">
        <v>0.33950000000000002</v>
      </c>
      <c r="L92" s="5">
        <v>-0.28410000000000002</v>
      </c>
      <c r="M92" s="5">
        <v>0.59009999999999996</v>
      </c>
      <c r="N92" s="1"/>
      <c r="O92" s="1"/>
      <c r="P92" s="1"/>
      <c r="Q92" s="1"/>
      <c r="R92" s="1"/>
    </row>
    <row r="93" spans="2:18" ht="14" x14ac:dyDescent="0.15">
      <c r="B93" s="1"/>
      <c r="C93" s="10" t="s">
        <v>47</v>
      </c>
      <c r="D93" s="5">
        <v>0.1065</v>
      </c>
      <c r="E93" s="5">
        <v>-9.0399999999999994E-2</v>
      </c>
      <c r="F93" s="5">
        <v>0.2026</v>
      </c>
      <c r="G93" s="5">
        <v>8.4500000000000006E-2</v>
      </c>
      <c r="H93" s="5">
        <v>-9.74E-2</v>
      </c>
      <c r="I93" s="5">
        <v>0.21049999999999999</v>
      </c>
      <c r="J93" s="5">
        <v>3.4700000000000002E-2</v>
      </c>
      <c r="K93" s="5">
        <v>0.24909999999999999</v>
      </c>
      <c r="L93" s="5">
        <v>-6.54E-2</v>
      </c>
      <c r="M93" s="5">
        <v>0.1235</v>
      </c>
      <c r="N93" s="1"/>
      <c r="O93" s="1"/>
      <c r="P93" s="1"/>
      <c r="Q93" s="1"/>
      <c r="R93" s="1"/>
    </row>
    <row r="94" spans="2:18" ht="14" x14ac:dyDescent="0.15">
      <c r="B94" s="1"/>
      <c r="C94" s="10" t="s">
        <v>50</v>
      </c>
      <c r="D94" s="5">
        <v>6.6100000000000006E-2</v>
      </c>
      <c r="E94" s="5">
        <v>5.4999999999999997E-3</v>
      </c>
      <c r="F94" s="5">
        <v>2.5899999999999999E-2</v>
      </c>
      <c r="G94" s="5">
        <v>-1.03E-2</v>
      </c>
      <c r="H94" s="5">
        <v>1.18E-2</v>
      </c>
      <c r="I94" s="5">
        <v>9.7000000000000003E-3</v>
      </c>
      <c r="J94" s="5">
        <v>8.6E-3</v>
      </c>
      <c r="K94" s="5">
        <v>-1.66E-2</v>
      </c>
      <c r="L94" s="5">
        <v>0.1232</v>
      </c>
      <c r="M94" s="5">
        <v>4.9399999999999999E-2</v>
      </c>
      <c r="N94" s="1"/>
      <c r="O94" s="1"/>
      <c r="P94" s="1"/>
      <c r="Q94" s="1"/>
      <c r="R94" s="1"/>
    </row>
    <row r="95" spans="2:18" ht="14" x14ac:dyDescent="0.15">
      <c r="B95" s="1"/>
      <c r="C95" s="10" t="s">
        <v>53</v>
      </c>
      <c r="D95" s="5">
        <v>-4.0000000000000002E-4</v>
      </c>
      <c r="E95" s="5">
        <v>-4.0000000000000001E-3</v>
      </c>
      <c r="F95" s="5">
        <v>-2.8299999999999999E-2</v>
      </c>
      <c r="G95" s="5">
        <v>0.1173</v>
      </c>
      <c r="H95" s="5">
        <v>-0.25359999999999999</v>
      </c>
      <c r="I95" s="5">
        <v>0.13519999999999999</v>
      </c>
      <c r="J95" s="5">
        <v>-0.2442</v>
      </c>
      <c r="K95" s="5">
        <v>0.38540000000000002</v>
      </c>
      <c r="L95" s="5">
        <v>1.0699999999999999E-2</v>
      </c>
      <c r="M95" s="5">
        <v>0.26490000000000002</v>
      </c>
      <c r="N95" s="1"/>
      <c r="O95" s="1"/>
      <c r="P95" s="1"/>
      <c r="Q95" s="1"/>
      <c r="R95" s="1"/>
    </row>
    <row r="96" spans="2:18" ht="14" x14ac:dyDescent="0.15">
      <c r="B96" s="1"/>
      <c r="C96" s="10" t="s">
        <v>56</v>
      </c>
      <c r="D96" s="5">
        <v>4.8899999999999999E-2</v>
      </c>
      <c r="E96" s="5">
        <v>-4.41E-2</v>
      </c>
      <c r="F96" s="5">
        <v>0.21310000000000001</v>
      </c>
      <c r="G96" s="5">
        <v>0.14649999999999999</v>
      </c>
      <c r="H96" s="5">
        <v>-0.1101</v>
      </c>
      <c r="I96" s="5">
        <v>0.25519999999999998</v>
      </c>
      <c r="J96" s="5">
        <v>0.1996</v>
      </c>
      <c r="K96" s="5">
        <v>0.1482</v>
      </c>
      <c r="L96" s="5">
        <v>-0.2044</v>
      </c>
      <c r="M96" s="5">
        <v>0.16930000000000001</v>
      </c>
      <c r="N96" s="1"/>
      <c r="O96" s="1"/>
      <c r="P96" s="1"/>
      <c r="Q96" s="1"/>
      <c r="R96" s="1"/>
    </row>
    <row r="97" spans="2:18" ht="14" x14ac:dyDescent="0.15">
      <c r="B97" s="1"/>
      <c r="C97" s="10" t="s">
        <v>59</v>
      </c>
      <c r="D97" s="5">
        <v>2.6499999999999999E-2</v>
      </c>
      <c r="E97" s="5">
        <v>9.5600000000000004E-2</v>
      </c>
      <c r="F97" s="5">
        <v>6.8699999999999997E-2</v>
      </c>
      <c r="G97" s="5">
        <v>0.12509999999999999</v>
      </c>
      <c r="H97" s="5">
        <v>-0.18809999999999999</v>
      </c>
      <c r="I97" s="5">
        <v>0.246</v>
      </c>
      <c r="J97" s="5">
        <v>2.8299999999999999E-2</v>
      </c>
      <c r="K97" s="5">
        <v>0.15179999999999999</v>
      </c>
      <c r="L97" s="5">
        <v>-0.13100000000000001</v>
      </c>
      <c r="M97" s="5">
        <v>0.19339999999999999</v>
      </c>
      <c r="N97" s="1"/>
      <c r="O97" s="1"/>
      <c r="P97" s="1"/>
      <c r="Q97" s="1"/>
      <c r="R97" s="1"/>
    </row>
    <row r="98" spans="2:18" ht="14" x14ac:dyDescent="0.15">
      <c r="B98" s="1"/>
      <c r="C98" s="10" t="s">
        <v>116</v>
      </c>
      <c r="D98" s="5">
        <v>5.9499999999999997E-2</v>
      </c>
      <c r="E98" s="5">
        <v>-7.1999999999999998E-3</v>
      </c>
      <c r="F98" s="5">
        <v>6.6400000000000001E-2</v>
      </c>
      <c r="G98" s="5">
        <v>0.224</v>
      </c>
      <c r="H98" s="5">
        <v>-9.35E-2</v>
      </c>
      <c r="I98" s="5">
        <v>0.2828</v>
      </c>
      <c r="J98" s="5">
        <v>0.15989999999999999</v>
      </c>
      <c r="K98" s="5">
        <v>0.222</v>
      </c>
      <c r="L98" s="5">
        <v>-0.1827</v>
      </c>
      <c r="M98" s="5">
        <v>0.2379</v>
      </c>
      <c r="N98" s="1"/>
      <c r="O98" s="1"/>
      <c r="P98" s="1"/>
      <c r="Q98" s="1"/>
      <c r="R98" s="1"/>
    </row>
    <row r="99" spans="2:18" ht="14" x14ac:dyDescent="0.15">
      <c r="B99" s="1"/>
      <c r="C99" s="10" t="s">
        <v>119</v>
      </c>
      <c r="D99" s="5">
        <v>8.8200000000000001E-2</v>
      </c>
      <c r="E99" s="5">
        <v>1.6899999999999998E-2</v>
      </c>
      <c r="F99" s="5">
        <v>9.9000000000000008E-3</v>
      </c>
      <c r="G99" s="5">
        <v>2.5700000000000001E-2</v>
      </c>
      <c r="H99" s="5">
        <v>8.9999999999999993E-3</v>
      </c>
      <c r="I99" s="5">
        <v>8.5000000000000006E-2</v>
      </c>
      <c r="J99" s="5">
        <v>0.1</v>
      </c>
      <c r="K99" s="5">
        <v>-3.1899999999999998E-2</v>
      </c>
      <c r="L99" s="5">
        <v>-0.14799999999999999</v>
      </c>
      <c r="M99" s="5">
        <v>3.39E-2</v>
      </c>
      <c r="N99" s="1"/>
      <c r="O99" s="1"/>
      <c r="P99" s="1"/>
      <c r="Q99" s="1"/>
      <c r="R99" s="1"/>
    </row>
    <row r="100" spans="2:18" ht="14" x14ac:dyDescent="0.15">
      <c r="B100" s="1"/>
      <c r="C100" s="10" t="s">
        <v>136</v>
      </c>
      <c r="D100" s="5">
        <v>8.6400000000000005E-2</v>
      </c>
      <c r="E100" s="5">
        <v>8.6900000000000005E-2</v>
      </c>
      <c r="F100" s="5">
        <v>1.5E-3</v>
      </c>
      <c r="G100" s="5">
        <v>0.1106</v>
      </c>
      <c r="H100" s="5">
        <v>-7.2900000000000006E-2</v>
      </c>
      <c r="I100" s="5">
        <v>0.29409999999999997</v>
      </c>
      <c r="J100" s="5">
        <v>3.7999999999999999E-2</v>
      </c>
      <c r="K100" s="5">
        <v>0.26669999999999999</v>
      </c>
      <c r="L100" s="5">
        <v>-0.15379999999999999</v>
      </c>
      <c r="M100" s="5">
        <v>0.1699</v>
      </c>
      <c r="N100" s="1"/>
      <c r="O100" s="1"/>
      <c r="P100" s="1"/>
      <c r="Q100" s="1"/>
      <c r="R100" s="1"/>
    </row>
    <row r="101" spans="2:18" ht="14" x14ac:dyDescent="0.15">
      <c r="B101" s="1"/>
      <c r="C101" s="10" t="s">
        <v>128</v>
      </c>
      <c r="D101" s="5">
        <v>8.6599999999999996E-2</v>
      </c>
      <c r="E101" s="5">
        <v>-7.4000000000000003E-3</v>
      </c>
      <c r="F101" s="5">
        <v>6.3799999999999996E-2</v>
      </c>
      <c r="G101" s="5">
        <v>7.2999999999999995E-2</v>
      </c>
      <c r="H101" s="5">
        <v>-3.6900000000000002E-2</v>
      </c>
      <c r="I101" s="5">
        <v>0.17269999999999999</v>
      </c>
      <c r="J101" s="5">
        <v>0.113</v>
      </c>
      <c r="K101" s="5">
        <v>-1.49E-2</v>
      </c>
      <c r="L101" s="5">
        <v>-0.17910000000000001</v>
      </c>
      <c r="M101" s="5">
        <v>9.4600000000000004E-2</v>
      </c>
      <c r="N101" s="1"/>
      <c r="O101" s="1"/>
      <c r="P101" s="1"/>
      <c r="Q101" s="1"/>
      <c r="R101" s="1"/>
    </row>
    <row r="102" spans="2:18" ht="14" x14ac:dyDescent="0.15">
      <c r="B102" s="1"/>
      <c r="C102" s="10" t="s">
        <v>122</v>
      </c>
      <c r="D102" s="5">
        <v>2.7099999999999999E-2</v>
      </c>
      <c r="E102" s="5">
        <v>0.11940000000000001</v>
      </c>
      <c r="F102" s="5">
        <v>8.8800000000000004E-2</v>
      </c>
      <c r="G102" s="5">
        <v>0.1273</v>
      </c>
      <c r="H102" s="5">
        <v>-0.08</v>
      </c>
      <c r="I102" s="5">
        <v>0.30449999999999999</v>
      </c>
      <c r="J102" s="5">
        <v>-4.9599999999999998E-2</v>
      </c>
      <c r="K102" s="5">
        <v>0.31879999999999997</v>
      </c>
      <c r="L102" s="5">
        <v>-6.6799999999999998E-2</v>
      </c>
      <c r="M102" s="5">
        <v>0.2014</v>
      </c>
      <c r="N102" s="1"/>
      <c r="O102" s="1"/>
      <c r="P102" s="1"/>
      <c r="Q102" s="1"/>
      <c r="R102" s="1"/>
    </row>
    <row r="103" spans="2:18" ht="13" x14ac:dyDescent="0.15">
      <c r="B103" s="1"/>
      <c r="C103" s="4" t="s">
        <v>145</v>
      </c>
      <c r="D103" s="5">
        <v>4.3200000000000002E-2</v>
      </c>
      <c r="E103" s="5">
        <v>9.8100000000000007E-2</v>
      </c>
      <c r="F103" s="5">
        <v>4.3700000000000003E-2</v>
      </c>
      <c r="G103" s="5">
        <v>0.1249</v>
      </c>
      <c r="H103" s="5">
        <v>-0.12709999999999999</v>
      </c>
      <c r="I103" s="5">
        <v>0.25469999999999998</v>
      </c>
      <c r="J103" s="5">
        <v>-1.0200000000000001E-2</v>
      </c>
      <c r="K103" s="5">
        <v>0.22159999999999999</v>
      </c>
      <c r="L103" s="5">
        <v>-0.12470000000000001</v>
      </c>
      <c r="M103" s="5">
        <v>0.18779999999999999</v>
      </c>
      <c r="N103" s="1"/>
      <c r="O103" s="1"/>
      <c r="P103" s="1"/>
      <c r="Q103" s="1"/>
      <c r="R103" s="1"/>
    </row>
    <row r="104" spans="2:18" ht="13" x14ac:dyDescent="0.15">
      <c r="B104" s="1"/>
      <c r="C104" s="4" t="s">
        <v>125</v>
      </c>
      <c r="D104" s="5">
        <v>0.28670000000000001</v>
      </c>
      <c r="E104" s="5">
        <v>0.1222</v>
      </c>
      <c r="F104" s="5">
        <v>0.14549999999999999</v>
      </c>
      <c r="G104" s="5">
        <v>6.3700000000000007E-2</v>
      </c>
      <c r="H104" s="5">
        <v>-1.5E-3</v>
      </c>
      <c r="I104" s="5">
        <v>0.33100000000000002</v>
      </c>
      <c r="J104" s="5">
        <v>8.0299999999999996E-2</v>
      </c>
      <c r="K104" s="5">
        <v>0.37890000000000001</v>
      </c>
      <c r="L104" s="5">
        <v>-0.13170000000000001</v>
      </c>
      <c r="M104" s="5">
        <v>0.21410000000000001</v>
      </c>
      <c r="N104" s="1"/>
      <c r="O104" s="1"/>
      <c r="P104" s="1"/>
      <c r="Q104" s="1"/>
      <c r="R104" s="1"/>
    </row>
    <row r="105" spans="2:18" ht="13" x14ac:dyDescent="0.15">
      <c r="B105" s="1"/>
      <c r="C105" s="4" t="s">
        <v>133</v>
      </c>
      <c r="D105" s="5">
        <v>0.29499999999999998</v>
      </c>
      <c r="E105" s="5">
        <v>0.128</v>
      </c>
      <c r="F105" s="5">
        <v>0.14000000000000001</v>
      </c>
      <c r="G105" s="5">
        <v>6.4000000000000001E-2</v>
      </c>
      <c r="H105" s="5">
        <v>-0.01</v>
      </c>
      <c r="I105" s="5">
        <v>0.34279999999999999</v>
      </c>
      <c r="J105" s="5">
        <v>8.0299999999999996E-2</v>
      </c>
      <c r="K105" s="5">
        <v>0.37890000000000001</v>
      </c>
      <c r="L105" s="5">
        <v>-0.13170000000000001</v>
      </c>
      <c r="M105" s="5">
        <v>0.21410000000000001</v>
      </c>
      <c r="N105" s="1"/>
      <c r="O105" s="1"/>
      <c r="P105" s="1"/>
      <c r="Q105" s="1"/>
      <c r="R105" s="1"/>
    </row>
    <row r="106" spans="2:18" ht="13" x14ac:dyDescent="0.15">
      <c r="B106" s="1"/>
      <c r="C106" s="4" t="s">
        <v>139</v>
      </c>
      <c r="D106" s="5">
        <v>4.0800000000000003E-2</v>
      </c>
      <c r="E106" s="5">
        <v>-1.4999999999999999E-2</v>
      </c>
      <c r="F106" s="5">
        <v>6.83E-2</v>
      </c>
      <c r="G106" s="5">
        <v>0.27089999999999997</v>
      </c>
      <c r="H106" s="5">
        <v>-9.8199999999999996E-2</v>
      </c>
      <c r="I106" s="5">
        <v>0.33860000000000001</v>
      </c>
      <c r="J106" s="5">
        <v>0.16120000000000001</v>
      </c>
      <c r="K106" s="5">
        <v>0.31819999999999998</v>
      </c>
      <c r="L106" s="5">
        <v>-0.21479999999999999</v>
      </c>
      <c r="M106" s="5">
        <v>0.1482</v>
      </c>
      <c r="N106" s="1"/>
      <c r="O106" s="1"/>
      <c r="P106" s="1"/>
      <c r="Q106" s="1"/>
      <c r="R106" s="1"/>
    </row>
    <row r="107" spans="2:18" ht="13" x14ac:dyDescent="0.15">
      <c r="B107" s="1"/>
      <c r="C107" s="4" t="s">
        <v>142</v>
      </c>
      <c r="D107" s="5">
        <v>7.1999999999999995E-2</v>
      </c>
      <c r="E107" s="5">
        <v>9.6000000000000002E-2</v>
      </c>
      <c r="F107" s="5">
        <v>1.7299999999999999E-2</v>
      </c>
      <c r="G107" s="5">
        <v>0.10580000000000001</v>
      </c>
      <c r="H107" s="5">
        <v>-0.1077</v>
      </c>
      <c r="I107" s="5">
        <v>0.26819999999999999</v>
      </c>
      <c r="J107" s="5">
        <v>-1.9900000000000001E-2</v>
      </c>
      <c r="K107" s="5">
        <v>0.24909999999999999</v>
      </c>
      <c r="L107" s="5">
        <v>-0.10639999999999999</v>
      </c>
      <c r="M107" s="5">
        <v>0.158</v>
      </c>
      <c r="N107" s="1"/>
      <c r="O107" s="1"/>
      <c r="P107" s="1"/>
      <c r="Q107" s="1"/>
      <c r="R107" s="1"/>
    </row>
    <row r="108" spans="2:18" ht="13" x14ac:dyDescent="0.15">
      <c r="B108" s="1"/>
      <c r="C108" s="1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1"/>
      <c r="O108" s="1"/>
      <c r="P108" s="1"/>
      <c r="Q108" s="1"/>
      <c r="R108" s="1"/>
    </row>
    <row r="109" spans="2:18" ht="13" x14ac:dyDescent="0.15">
      <c r="B109" s="1"/>
      <c r="C109" s="1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1"/>
      <c r="O109" s="1"/>
      <c r="P109" s="1"/>
      <c r="Q109" s="1"/>
      <c r="R109" s="1"/>
    </row>
    <row r="110" spans="2:18" ht="13" x14ac:dyDescent="0.15">
      <c r="B110" s="1"/>
      <c r="C110" s="1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1"/>
      <c r="O110" s="1"/>
      <c r="P110" s="1"/>
      <c r="Q110" s="1"/>
      <c r="R110" s="1"/>
    </row>
    <row r="111" spans="2:18" ht="13" x14ac:dyDescent="0.15">
      <c r="B111" s="1"/>
      <c r="C111" s="1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1"/>
      <c r="O111" s="1"/>
      <c r="P111" s="1"/>
      <c r="Q111" s="1"/>
      <c r="R111" s="1"/>
    </row>
    <row r="112" spans="2:18" ht="13" x14ac:dyDescent="0.15">
      <c r="B112" s="1"/>
      <c r="C112" s="1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1"/>
      <c r="O112" s="1"/>
      <c r="P112" s="1"/>
      <c r="Q112" s="1"/>
      <c r="R112" s="1"/>
    </row>
    <row r="113" spans="2:18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2:18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2:18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2:18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2:18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2:18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2:18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2:18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2:18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2:18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2:18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2:18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2:18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2:18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2:18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2:18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2:18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2:18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2:18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2:18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2:18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2:18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2:18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2:18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2:18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2:18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2:18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2:18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2:18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2:18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2:18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2:18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2:18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2:18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2:18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2:18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2:18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2:18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2:18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2:18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2:18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2:18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2:18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2:18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2:18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2:18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2:18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2:18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2:18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2:18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2:18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2:18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2:18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2:18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2:18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2:18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2:18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2:18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2:18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2:18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2:18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2:18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2:18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2:18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2:18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2:18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2:18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2:18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2:18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2:18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2:18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2:18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2:18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2:18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2:18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2:18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2:18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2:18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2:18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2:18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2:18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2:18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2:18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2:18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2:18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2:18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2:18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2:18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2:18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2:18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2:18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2:18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2:18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2:18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2:18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2:18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2:18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2:18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2:18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2:18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2:18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2:18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2:18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2:18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2:18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2:18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2:18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2:18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2:18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2:18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2:18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2:18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2:18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2:18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2:18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2:18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2:18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2:18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2:18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2:18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2:18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2:18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2:18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2:18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2:18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2:18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2:18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2:18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2:18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2:18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2:18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2:18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2:18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2:18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2:18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2:18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2:18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2:18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2:18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2:18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2:18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2:18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2:18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2:18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2:18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2:18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2:18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2:18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2:18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2:18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2:18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2:18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2:18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2:18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2:18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2:18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2:18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2:18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2:18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2:18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2:18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2:18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2:18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2:18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2:18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2:18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2:18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2:18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2:18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2:18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2:18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2:18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2:18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2:18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2:18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2:18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2:18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2:18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2:18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2:18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2:18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2:18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2:18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2:18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2:18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2:18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2:18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2:18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2:18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2:18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2:18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2:18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2:18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2:18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2:18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2:18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2:18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2:18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2:18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2:18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2:18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2:18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2:18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2:18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2:18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2:18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2:18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2:18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2:18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2:18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2:18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2:18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2:18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2:18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2:18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2:18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2:18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2:18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2:18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2:18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2:18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2:18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2:18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2:18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2:18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2:18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2:18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2:18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2:18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2:18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2:18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2:18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2:18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2:18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2:18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2:18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2:18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2:18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2:18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2:18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2:18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2:18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2:18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2:18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2:18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2:18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2:18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2:18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2:18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2:18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2:18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2:18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2:18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2:18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2:18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2:18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2:18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2:18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2:18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2:18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2:18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2:18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2:18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2:18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2:18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2:18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2:18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2:18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2:18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2:18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2:18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2:18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2:18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2:18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2:18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2:18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2:18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2:18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2:18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2:18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2:18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2:18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2:18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2:18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2:18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2:18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2:18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2:18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2:18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2:18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2:18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2:18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2:18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2:18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2:18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2:18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2:18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2:18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2:18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2:18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2:18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2:18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2:18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2:18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2:18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2:18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2:18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2:18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2:18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2:18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2:18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2:18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2:18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2:18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2:18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2:18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2:18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2:18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2:18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2:18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2:18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2:18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2:18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2:18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2:18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2:18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2:18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2:18" ht="13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2:18" ht="13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2:18" ht="13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2:18" ht="13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2:18" ht="13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2:18" ht="13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2:18" ht="13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2:18" ht="13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2:18" ht="13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2:18" ht="13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2:18" ht="13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2:18" ht="13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2:18" ht="13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2:18" ht="13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2:18" ht="13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2:18" ht="13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2:18" ht="13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2:18" ht="13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2:18" ht="13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2:18" ht="13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2:18" ht="13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2:18" ht="13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2:18" ht="13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2:18" ht="13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2:18" ht="13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2:18" ht="13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2:18" ht="13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2:18" ht="13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2:18" ht="13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2:18" ht="13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2:18" ht="13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2:18" ht="13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2:18" ht="13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2:18" ht="13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</sheetData>
  <mergeCells count="14">
    <mergeCell ref="C65:C66"/>
    <mergeCell ref="D65:M65"/>
    <mergeCell ref="U2:AD2"/>
    <mergeCell ref="AE2:AE3"/>
    <mergeCell ref="AG2:AG3"/>
    <mergeCell ref="B2:B3"/>
    <mergeCell ref="C2:C3"/>
    <mergeCell ref="D2:M2"/>
    <mergeCell ref="R2:R3"/>
    <mergeCell ref="S2:S3"/>
    <mergeCell ref="N2:N3"/>
    <mergeCell ref="O2:O3"/>
    <mergeCell ref="P2:P3"/>
    <mergeCell ref="Q2:Q3"/>
  </mergeCells>
  <conditionalFormatting sqref="D4:M48">
    <cfRule type="cellIs" dxfId="17" priority="1" operator="lessThan">
      <formula>0</formula>
    </cfRule>
    <cfRule type="cellIs" dxfId="16" priority="2" operator="greaterThan">
      <formula>0</formula>
    </cfRule>
    <cfRule type="cellIs" dxfId="15" priority="3" operator="equal">
      <formula>0</formula>
    </cfRule>
  </conditionalFormatting>
  <conditionalFormatting sqref="D67:M107">
    <cfRule type="cellIs" dxfId="14" priority="6" operator="lessThan">
      <formula>0</formula>
    </cfRule>
    <cfRule type="cellIs" dxfId="13" priority="7" operator="greaterThan">
      <formula>0</formula>
    </cfRule>
  </conditionalFormatting>
  <conditionalFormatting sqref="S4:S48">
    <cfRule type="cellIs" dxfId="12" priority="8" operator="lessThan">
      <formula>0</formula>
    </cfRule>
    <cfRule type="cellIs" dxfId="11" priority="9" operator="greaterThan">
      <formula>0</formula>
    </cfRule>
  </conditionalFormatting>
  <conditionalFormatting sqref="U4:AE48 AE49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G4">
    <cfRule type="cellIs" dxfId="8" priority="10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947-8A81-1D40-AE4F-EB5AE1719856}">
  <dimension ref="A1:AF97"/>
  <sheetViews>
    <sheetView tabSelected="1" topLeftCell="M1" zoomScale="130" zoomScaleNormal="130" workbookViewId="0">
      <selection activeCell="Q6" sqref="Q6"/>
    </sheetView>
  </sheetViews>
  <sheetFormatPr baseColWidth="10" defaultRowHeight="13" x14ac:dyDescent="0.15"/>
  <cols>
    <col min="1" max="1" width="17" customWidth="1"/>
    <col min="2" max="2" width="57.1640625" bestFit="1" customWidth="1"/>
    <col min="3" max="3" width="57.5" bestFit="1" customWidth="1"/>
    <col min="4" max="7" width="8.6640625" bestFit="1" customWidth="1"/>
    <col min="8" max="8" width="11.1640625" bestFit="1" customWidth="1"/>
    <col min="9" max="12" width="8.6640625" bestFit="1" customWidth="1"/>
    <col min="13" max="13" width="40.6640625" bestFit="1" customWidth="1"/>
    <col min="14" max="14" width="41.33203125" bestFit="1" customWidth="1"/>
    <col min="15" max="15" width="18" bestFit="1" customWidth="1"/>
    <col min="16" max="16" width="12.1640625" bestFit="1" customWidth="1"/>
    <col min="17" max="17" width="15.1640625" bestFit="1" customWidth="1"/>
    <col min="18" max="18" width="15.5" bestFit="1" customWidth="1"/>
    <col min="19" max="19" width="16.33203125" bestFit="1" customWidth="1"/>
    <col min="20" max="20" width="16.33203125" customWidth="1"/>
    <col min="31" max="31" width="23" bestFit="1" customWidth="1"/>
  </cols>
  <sheetData>
    <row r="1" spans="1:32" ht="56" x14ac:dyDescent="0.15">
      <c r="A1" s="35" t="s">
        <v>157</v>
      </c>
      <c r="B1" s="35" t="s">
        <v>0</v>
      </c>
      <c r="C1" s="35" t="s">
        <v>1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N1" s="35" t="s">
        <v>3</v>
      </c>
      <c r="O1" s="64" t="s">
        <v>162</v>
      </c>
      <c r="P1" s="36"/>
      <c r="Q1" s="38" t="s">
        <v>194</v>
      </c>
      <c r="R1" s="35" t="s">
        <v>6</v>
      </c>
      <c r="S1" s="37" t="s">
        <v>7</v>
      </c>
      <c r="T1" s="39" t="s">
        <v>8</v>
      </c>
      <c r="U1" s="57" t="s">
        <v>147</v>
      </c>
      <c r="V1" s="41">
        <v>2014</v>
      </c>
      <c r="W1" s="41">
        <v>2015</v>
      </c>
      <c r="X1" s="41">
        <v>2016</v>
      </c>
      <c r="Y1" s="41">
        <v>2017</v>
      </c>
      <c r="Z1" s="41">
        <v>2018</v>
      </c>
      <c r="AA1" s="41">
        <v>2019</v>
      </c>
      <c r="AB1" s="41">
        <v>2020</v>
      </c>
      <c r="AC1" s="41">
        <v>2021</v>
      </c>
      <c r="AD1" s="41">
        <v>2022</v>
      </c>
      <c r="AE1" s="41">
        <v>2023</v>
      </c>
      <c r="AF1" s="40" t="s">
        <v>10</v>
      </c>
    </row>
    <row r="2" spans="1:32" x14ac:dyDescent="0.15">
      <c r="A2" s="54" t="s">
        <v>158</v>
      </c>
      <c r="B2" s="26" t="s">
        <v>12</v>
      </c>
      <c r="C2" s="27" t="s">
        <v>13</v>
      </c>
      <c r="D2" s="60" t="s">
        <v>148</v>
      </c>
      <c r="E2" s="43">
        <v>7.0000000000000007E-2</v>
      </c>
      <c r="F2" s="43">
        <v>0.1091</v>
      </c>
      <c r="G2" s="43">
        <v>0.21179999999999999</v>
      </c>
      <c r="H2" s="44">
        <v>-4.6800000000000001E-2</v>
      </c>
      <c r="I2" s="43">
        <v>0.31469999999999998</v>
      </c>
      <c r="J2" s="43">
        <v>0.21260000000000001</v>
      </c>
      <c r="K2" s="43">
        <v>0.26860000000000001</v>
      </c>
      <c r="L2" s="44">
        <v>-0.1953</v>
      </c>
      <c r="M2" s="43">
        <v>0.26950000000000002</v>
      </c>
      <c r="N2" s="27" t="s">
        <v>14</v>
      </c>
      <c r="O2" s="54" t="s">
        <v>163</v>
      </c>
      <c r="P2" s="49">
        <v>5.0000000000000001E-4</v>
      </c>
      <c r="Q2" s="27">
        <v>5</v>
      </c>
      <c r="R2" s="27" t="s">
        <v>15</v>
      </c>
      <c r="S2" s="27">
        <v>4.2949999999999999</v>
      </c>
      <c r="T2" s="52">
        <v>0.1341</v>
      </c>
      <c r="U2" s="59">
        <v>2.1911847180522299</v>
      </c>
      <c r="V2" s="42">
        <v>-1.0000000000001674E-4</v>
      </c>
      <c r="W2" s="42">
        <v>6.3100000000000003E-2</v>
      </c>
      <c r="X2" s="42">
        <v>2.0000000000000573E-4</v>
      </c>
      <c r="Y2" s="42">
        <v>-1.0000000000001674E-4</v>
      </c>
      <c r="Z2" s="42">
        <v>3.599999999999999E-3</v>
      </c>
      <c r="AA2" s="42">
        <v>5.8999999999999608E-3</v>
      </c>
      <c r="AB2" s="42">
        <v>5.2999999999999992E-3</v>
      </c>
      <c r="AC2" s="42">
        <v>4.0999999999999925E-3</v>
      </c>
      <c r="AD2" s="42">
        <v>3.2000000000000084E-3</v>
      </c>
      <c r="AE2" s="42">
        <v>4.599999999999993E-3</v>
      </c>
      <c r="AF2" s="42">
        <v>8.9799999999999932E-3</v>
      </c>
    </row>
    <row r="3" spans="1:32" ht="28" x14ac:dyDescent="0.15">
      <c r="A3" s="54" t="s">
        <v>158</v>
      </c>
      <c r="B3" s="28" t="s">
        <v>16</v>
      </c>
      <c r="C3" s="29" t="s">
        <v>17</v>
      </c>
      <c r="D3" s="45">
        <v>-5.04E-2</v>
      </c>
      <c r="E3" s="45">
        <v>-0.15010000000000001</v>
      </c>
      <c r="F3" s="46">
        <v>8.7300000000000003E-2</v>
      </c>
      <c r="G3" s="46">
        <v>0.14069999999999999</v>
      </c>
      <c r="H3" s="45">
        <v>-7.1499999999999994E-2</v>
      </c>
      <c r="I3" s="46">
        <v>0.11559999999999999</v>
      </c>
      <c r="J3" s="46">
        <v>1.7100000000000001E-2</v>
      </c>
      <c r="K3" s="45">
        <v>-0.1036</v>
      </c>
      <c r="L3" s="45">
        <v>-0.1115</v>
      </c>
      <c r="M3" s="46">
        <v>0.1208</v>
      </c>
      <c r="N3" s="29" t="s">
        <v>18</v>
      </c>
      <c r="O3" s="54" t="s">
        <v>164</v>
      </c>
      <c r="P3" s="50">
        <v>5.0000000000000001E-3</v>
      </c>
      <c r="Q3" s="30">
        <v>3</v>
      </c>
      <c r="R3" s="30" t="s">
        <v>19</v>
      </c>
      <c r="S3" s="31">
        <v>3.4140000000000001</v>
      </c>
      <c r="T3" s="53">
        <v>-5.9999999999999995E-4</v>
      </c>
      <c r="U3" s="59">
        <v>-5.8607280991743949E-2</v>
      </c>
      <c r="V3" s="42">
        <v>-3.9000000000000007E-3</v>
      </c>
      <c r="W3" s="42">
        <v>-5.1000000000000212E-3</v>
      </c>
      <c r="X3" s="42">
        <v>-9.099999999999997E-3</v>
      </c>
      <c r="Y3" s="42">
        <v>-1.0900000000000021E-2</v>
      </c>
      <c r="Z3" s="42">
        <v>-9.1999999999999929E-3</v>
      </c>
      <c r="AA3" s="42">
        <v>-9.999999999999995E-3</v>
      </c>
      <c r="AB3" s="42">
        <v>-9.6000000000000009E-3</v>
      </c>
      <c r="AC3" s="42">
        <v>-6.1999999999999972E-3</v>
      </c>
      <c r="AD3" s="42">
        <v>-5.7999999999999996E-3</v>
      </c>
      <c r="AE3" s="42">
        <v>-5.1999999999999963E-3</v>
      </c>
      <c r="AF3" s="42">
        <v>-7.5000000000000023E-3</v>
      </c>
    </row>
    <row r="4" spans="1:32" ht="14" x14ac:dyDescent="0.15">
      <c r="A4" s="54" t="s">
        <v>158</v>
      </c>
      <c r="B4" s="32" t="s">
        <v>20</v>
      </c>
      <c r="C4" s="29" t="s">
        <v>21</v>
      </c>
      <c r="D4" s="47">
        <v>3.7400000000000003E-2</v>
      </c>
      <c r="E4" s="47">
        <v>3.3999999999999998E-3</v>
      </c>
      <c r="F4" s="47">
        <v>2.3400000000000001E-2</v>
      </c>
      <c r="G4" s="47">
        <v>9.5999999999999992E-3</v>
      </c>
      <c r="H4" s="48">
        <v>-6.6E-3</v>
      </c>
      <c r="I4" s="47">
        <v>2.6100000000000002E-2</v>
      </c>
      <c r="J4" s="47">
        <v>9.7000000000000003E-3</v>
      </c>
      <c r="K4" s="48">
        <v>-3.0999999999999999E-3</v>
      </c>
      <c r="L4" s="48">
        <v>-8.2299999999999998E-2</v>
      </c>
      <c r="M4" s="47">
        <v>6.1899999999999997E-2</v>
      </c>
      <c r="N4" s="29" t="s">
        <v>22</v>
      </c>
      <c r="O4" s="54" t="s">
        <v>165</v>
      </c>
      <c r="P4" s="51">
        <v>2E-3</v>
      </c>
      <c r="Q4" s="29">
        <v>2</v>
      </c>
      <c r="R4" s="30" t="s">
        <v>19</v>
      </c>
      <c r="S4" s="33">
        <v>3.63</v>
      </c>
      <c r="T4" s="52">
        <v>8.0000000000000002E-3</v>
      </c>
      <c r="U4" s="59">
        <v>7.5368331792103449E-2</v>
      </c>
      <c r="V4" s="42">
        <v>-2.2000000000000006E-3</v>
      </c>
      <c r="W4" s="42">
        <v>-2.3999999999999998E-3</v>
      </c>
      <c r="X4" s="42">
        <v>-2.5999999999999981E-3</v>
      </c>
      <c r="Y4" s="42">
        <v>-2E-3</v>
      </c>
      <c r="Z4" s="42">
        <v>-1.8999999999999998E-3</v>
      </c>
      <c r="AA4" s="42">
        <v>-1.5999999999999973E-3</v>
      </c>
      <c r="AB4" s="42">
        <v>-1.4000000000000002E-3</v>
      </c>
      <c r="AC4" s="42">
        <v>-2.3E-3</v>
      </c>
      <c r="AD4" s="42">
        <v>-2.2999999999999965E-3</v>
      </c>
      <c r="AE4" s="42">
        <v>-2.0000000000000018E-3</v>
      </c>
      <c r="AF4" s="42">
        <v>-2.0699999999999998E-3</v>
      </c>
    </row>
    <row r="5" spans="1:32" ht="14" x14ac:dyDescent="0.15">
      <c r="A5" s="54" t="s">
        <v>158</v>
      </c>
      <c r="B5" s="32" t="s">
        <v>23</v>
      </c>
      <c r="C5" s="29" t="s">
        <v>24</v>
      </c>
      <c r="D5" s="48">
        <v>-7.7000000000000002E-3</v>
      </c>
      <c r="E5" s="48">
        <v>-8.6999999999999994E-2</v>
      </c>
      <c r="F5" s="47">
        <v>7.7499999999999999E-2</v>
      </c>
      <c r="G5" s="47">
        <v>0.25840000000000002</v>
      </c>
      <c r="H5" s="48">
        <v>-0.1043</v>
      </c>
      <c r="I5" s="47">
        <v>0.18190000000000001</v>
      </c>
      <c r="J5" s="47">
        <v>6.3799999999999996E-2</v>
      </c>
      <c r="K5" s="47">
        <v>4.65E-2</v>
      </c>
      <c r="L5" s="48">
        <v>-6.0999999999999999E-2</v>
      </c>
      <c r="M5" s="47">
        <v>6.2600000000000003E-2</v>
      </c>
      <c r="N5" s="29" t="s">
        <v>25</v>
      </c>
      <c r="O5" s="54" t="s">
        <v>163</v>
      </c>
      <c r="P5" s="51">
        <v>2E-3</v>
      </c>
      <c r="Q5" s="29">
        <v>4</v>
      </c>
      <c r="R5" s="29" t="s">
        <v>26</v>
      </c>
      <c r="S5" s="29">
        <v>2.5459999999999998</v>
      </c>
      <c r="T5" s="52">
        <v>4.3099999999999999E-2</v>
      </c>
      <c r="U5" s="59">
        <v>0.4445337286169968</v>
      </c>
      <c r="V5" s="42">
        <v>-3.0000000000000001E-3</v>
      </c>
      <c r="W5" s="42">
        <v>-2.2999999999999965E-3</v>
      </c>
      <c r="X5" s="42">
        <v>-1.0000000000000009E-3</v>
      </c>
      <c r="Y5" s="42">
        <v>-3.9999999999995595E-4</v>
      </c>
      <c r="Z5" s="42">
        <v>-1.3000000000000095E-3</v>
      </c>
      <c r="AA5" s="42">
        <v>-1.7000000000000071E-3</v>
      </c>
      <c r="AB5" s="42">
        <v>-1.7000000000000071E-3</v>
      </c>
      <c r="AC5" s="42">
        <v>-3.0000000000000165E-4</v>
      </c>
      <c r="AD5" s="42">
        <v>-1.5999999999999973E-3</v>
      </c>
      <c r="AE5" s="42">
        <v>-1.799999999999996E-3</v>
      </c>
      <c r="AF5" s="42">
        <v>-1.509999999999997E-3</v>
      </c>
    </row>
    <row r="6" spans="1:32" ht="14" x14ac:dyDescent="0.15">
      <c r="A6" s="54" t="s">
        <v>159</v>
      </c>
      <c r="B6" s="32" t="s">
        <v>27</v>
      </c>
      <c r="C6" s="29" t="s">
        <v>28</v>
      </c>
      <c r="D6" s="47">
        <v>0.12889999999999999</v>
      </c>
      <c r="E6" s="47">
        <v>1.4800000000000001E-2</v>
      </c>
      <c r="F6" s="47">
        <v>3.3500000000000002E-2</v>
      </c>
      <c r="G6" s="48">
        <v>-6.9999999999999999E-4</v>
      </c>
      <c r="H6" s="47">
        <v>5.7000000000000002E-3</v>
      </c>
      <c r="I6" s="47">
        <v>6.5600000000000006E-2</v>
      </c>
      <c r="J6" s="47">
        <v>4.8599999999999997E-2</v>
      </c>
      <c r="K6" s="48">
        <v>-3.5900000000000001E-2</v>
      </c>
      <c r="L6" s="48">
        <v>-0.1855</v>
      </c>
      <c r="M6" s="47">
        <v>7.0599999999999996E-2</v>
      </c>
      <c r="N6" s="29" t="s">
        <v>29</v>
      </c>
      <c r="O6" s="54" t="s">
        <v>166</v>
      </c>
      <c r="P6" s="51">
        <v>8.9999999999999998E-4</v>
      </c>
      <c r="Q6" s="29">
        <v>2</v>
      </c>
      <c r="R6" s="30" t="s">
        <v>19</v>
      </c>
      <c r="S6" s="29">
        <v>2.044</v>
      </c>
      <c r="T6" s="52">
        <v>1.46E-2</v>
      </c>
      <c r="U6" s="59">
        <v>0.11777714609061252</v>
      </c>
      <c r="V6" s="42">
        <v>-1.6000000000000181E-3</v>
      </c>
      <c r="W6" s="42">
        <v>-1.4999999999999979E-3</v>
      </c>
      <c r="X6" s="42">
        <v>-1.5999999999999973E-3</v>
      </c>
      <c r="Y6" s="42">
        <v>-1.5E-3</v>
      </c>
      <c r="Z6" s="42">
        <v>-1.5999999999999999E-3</v>
      </c>
      <c r="AA6" s="42">
        <v>-1.799999999999996E-3</v>
      </c>
      <c r="AB6" s="42">
        <v>-1.5000000000000013E-3</v>
      </c>
      <c r="AC6" s="42">
        <v>-1.5000000000000013E-3</v>
      </c>
      <c r="AD6" s="42">
        <v>-1.0999999999999899E-3</v>
      </c>
      <c r="AE6" s="42">
        <v>-8.9999999999999802E-4</v>
      </c>
      <c r="AF6" s="42">
        <v>-1.4599999999999999E-3</v>
      </c>
    </row>
    <row r="7" spans="1:32" ht="14" x14ac:dyDescent="0.15">
      <c r="A7" s="54" t="s">
        <v>159</v>
      </c>
      <c r="B7" s="32" t="s">
        <v>30</v>
      </c>
      <c r="C7" s="29" t="s">
        <v>31</v>
      </c>
      <c r="D7" s="47">
        <v>8.4699999999999998E-2</v>
      </c>
      <c r="E7" s="47">
        <v>0.1065</v>
      </c>
      <c r="F7" s="47">
        <v>2.0799999999999999E-2</v>
      </c>
      <c r="G7" s="47">
        <v>0.2099</v>
      </c>
      <c r="H7" s="48">
        <v>-0.1071</v>
      </c>
      <c r="I7" s="47">
        <v>0.2026</v>
      </c>
      <c r="J7" s="47">
        <v>0.1789</v>
      </c>
      <c r="K7" s="47">
        <v>6.3100000000000003E-2</v>
      </c>
      <c r="L7" s="48">
        <v>-7.6600000000000001E-2</v>
      </c>
      <c r="M7" s="47">
        <v>0.30509999999999998</v>
      </c>
      <c r="N7" s="29" t="s">
        <v>32</v>
      </c>
      <c r="O7" s="54" t="s">
        <v>167</v>
      </c>
      <c r="P7" s="51">
        <v>8.9999999999999998E-4</v>
      </c>
      <c r="Q7" s="29">
        <v>5</v>
      </c>
      <c r="R7" s="29" t="s">
        <v>26</v>
      </c>
      <c r="S7" s="29">
        <v>1.9610000000000001</v>
      </c>
      <c r="T7" s="52">
        <v>9.8799999999999999E-2</v>
      </c>
      <c r="U7" s="59">
        <v>1.4041411649776241</v>
      </c>
      <c r="V7" s="42">
        <v>-1.1000000000000038E-3</v>
      </c>
      <c r="W7" s="42">
        <v>3.9999999999999758E-4</v>
      </c>
      <c r="X7" s="42">
        <v>9.9999999999999742E-4</v>
      </c>
      <c r="Y7" s="42">
        <v>1.0000000000001674E-4</v>
      </c>
      <c r="Z7" s="42">
        <v>2.0000000000000573E-4</v>
      </c>
      <c r="AA7" s="42">
        <v>5.9999999999998943E-4</v>
      </c>
      <c r="AB7" s="42">
        <v>9.000000000000119E-4</v>
      </c>
      <c r="AC7" s="42">
        <v>0</v>
      </c>
      <c r="AD7" s="42">
        <v>8.9999999999999802E-4</v>
      </c>
      <c r="AE7" s="42">
        <v>1.0999999999999899E-3</v>
      </c>
      <c r="AF7" s="42">
        <v>4.1000000000000032E-4</v>
      </c>
    </row>
    <row r="8" spans="1:32" ht="14" x14ac:dyDescent="0.15">
      <c r="A8" s="54" t="s">
        <v>159</v>
      </c>
      <c r="B8" s="32" t="s">
        <v>33</v>
      </c>
      <c r="C8" s="29" t="s">
        <v>34</v>
      </c>
      <c r="D8" s="47">
        <v>0.3528</v>
      </c>
      <c r="E8" s="47">
        <v>0.21540000000000001</v>
      </c>
      <c r="F8" s="47">
        <v>9.9400000000000002E-2</v>
      </c>
      <c r="G8" s="47">
        <v>0.16450000000000001</v>
      </c>
      <c r="H8" s="47">
        <v>4.65E-2</v>
      </c>
      <c r="I8" s="47">
        <v>0.41399999999999998</v>
      </c>
      <c r="J8" s="47">
        <v>0.36170000000000002</v>
      </c>
      <c r="K8" s="47">
        <v>0.36880000000000002</v>
      </c>
      <c r="L8" s="48">
        <v>-0.28110000000000002</v>
      </c>
      <c r="M8" s="47">
        <v>0.495</v>
      </c>
      <c r="N8" s="29" t="s">
        <v>35</v>
      </c>
      <c r="O8" s="54" t="s">
        <v>168</v>
      </c>
      <c r="P8" s="51">
        <v>2.3E-3</v>
      </c>
      <c r="Q8" s="29">
        <v>5</v>
      </c>
      <c r="R8" s="27" t="s">
        <v>15</v>
      </c>
      <c r="S8" s="29">
        <v>1.135</v>
      </c>
      <c r="T8" s="52">
        <v>0.22370000000000001</v>
      </c>
      <c r="U8" s="59">
        <v>5.2397588330258316</v>
      </c>
      <c r="V8" s="42">
        <v>-6.9000000000000172E-3</v>
      </c>
      <c r="W8" s="42">
        <v>-7.0999999999999952E-3</v>
      </c>
      <c r="X8" s="42">
        <v>-5.400000000000002E-3</v>
      </c>
      <c r="Y8" s="42">
        <v>-3.6999999999999811E-3</v>
      </c>
      <c r="Z8" s="42">
        <v>-4.2999999999999983E-3</v>
      </c>
      <c r="AA8" s="42">
        <v>-6.2000000000000388E-3</v>
      </c>
      <c r="AB8" s="42">
        <v>-4.0999999999999925E-3</v>
      </c>
      <c r="AC8" s="42">
        <v>-3.0999999999999917E-3</v>
      </c>
      <c r="AD8" s="42">
        <v>-1.5999999999999903E-3</v>
      </c>
      <c r="AE8" s="42">
        <v>-3.8000000000000256E-3</v>
      </c>
      <c r="AF8" s="42">
        <v>-4.6200000000000034E-3</v>
      </c>
    </row>
    <row r="9" spans="1:32" ht="14" x14ac:dyDescent="0.15">
      <c r="A9" s="54" t="s">
        <v>159</v>
      </c>
      <c r="B9" s="32" t="s">
        <v>36</v>
      </c>
      <c r="C9" s="29" t="s">
        <v>37</v>
      </c>
      <c r="D9" s="47">
        <v>6.4000000000000001E-2</v>
      </c>
      <c r="E9" s="47">
        <v>9.2999999999999999E-2</v>
      </c>
      <c r="F9" s="47">
        <v>2.1000000000000001E-2</v>
      </c>
      <c r="G9" s="47">
        <v>0.10299999999999999</v>
      </c>
      <c r="H9" s="48">
        <v>-0.106</v>
      </c>
      <c r="I9" s="47">
        <v>0.26390000000000002</v>
      </c>
      <c r="J9" s="48">
        <v>-3.1899999999999998E-2</v>
      </c>
      <c r="K9" s="47">
        <v>0.2535</v>
      </c>
      <c r="L9" s="48">
        <v>-0.11650000000000001</v>
      </c>
      <c r="M9" s="47">
        <v>0.16059999999999999</v>
      </c>
      <c r="N9" s="29" t="s">
        <v>38</v>
      </c>
      <c r="O9" s="54" t="s">
        <v>163</v>
      </c>
      <c r="P9" s="51">
        <v>1.5E-3</v>
      </c>
      <c r="Q9" s="29">
        <v>4</v>
      </c>
      <c r="R9" s="29" t="s">
        <v>26</v>
      </c>
      <c r="S9" s="29">
        <v>0.85299999999999998</v>
      </c>
      <c r="T9" s="52">
        <v>7.0499999999999993E-2</v>
      </c>
      <c r="U9" s="59">
        <v>0.84139498305829563</v>
      </c>
      <c r="V9" s="42">
        <v>-2.0000000000000018E-3</v>
      </c>
      <c r="W9" s="42">
        <v>0</v>
      </c>
      <c r="X9" s="42">
        <v>0</v>
      </c>
      <c r="Y9" s="42">
        <v>0</v>
      </c>
      <c r="Z9" s="42">
        <v>0</v>
      </c>
      <c r="AA9" s="42">
        <v>2.8000000000000247E-3</v>
      </c>
      <c r="AB9" s="42">
        <v>1.4000000000000054E-3</v>
      </c>
      <c r="AC9" s="42">
        <v>2.3000000000000242E-3</v>
      </c>
      <c r="AD9" s="42">
        <v>1.8999999999999989E-3</v>
      </c>
      <c r="AE9" s="42">
        <v>2.0000000000000018E-3</v>
      </c>
      <c r="AF9" s="42">
        <v>8.4000000000000535E-4</v>
      </c>
    </row>
    <row r="10" spans="1:32" ht="14" x14ac:dyDescent="0.15">
      <c r="A10" s="54" t="s">
        <v>158</v>
      </c>
      <c r="B10" s="32" t="s">
        <v>39</v>
      </c>
      <c r="C10" s="29" t="s">
        <v>40</v>
      </c>
      <c r="D10" s="47">
        <v>3.3E-3</v>
      </c>
      <c r="E10" s="48">
        <v>-1.4500000000000001E-2</v>
      </c>
      <c r="F10" s="47">
        <v>0.1903</v>
      </c>
      <c r="G10" s="47">
        <v>0.11940000000000001</v>
      </c>
      <c r="H10" s="48">
        <v>-8.8300000000000003E-2</v>
      </c>
      <c r="I10" s="47">
        <v>0.17180000000000001</v>
      </c>
      <c r="J10" s="48">
        <v>-0.1164</v>
      </c>
      <c r="K10" s="47">
        <v>0.18310000000000001</v>
      </c>
      <c r="L10" s="47">
        <v>4.6199999999999998E-2</v>
      </c>
      <c r="M10" s="47">
        <v>7.8E-2</v>
      </c>
      <c r="N10" s="29" t="s">
        <v>41</v>
      </c>
      <c r="O10" s="54" t="s">
        <v>169</v>
      </c>
      <c r="P10" s="51">
        <v>6.9999999999999999E-4</v>
      </c>
      <c r="Q10" s="29">
        <v>4</v>
      </c>
      <c r="R10" s="29" t="s">
        <v>26</v>
      </c>
      <c r="S10" s="29">
        <v>14.407</v>
      </c>
      <c r="T10" s="52">
        <v>5.7299999999999997E-2</v>
      </c>
      <c r="U10" s="59">
        <v>0.65937775423038159</v>
      </c>
      <c r="V10" s="42">
        <v>-3.8999999999999998E-3</v>
      </c>
      <c r="W10" s="42">
        <v>-1.1000000000000003E-3</v>
      </c>
      <c r="X10" s="42">
        <v>-1.0000000000001674E-4</v>
      </c>
      <c r="Y10" s="42">
        <v>3.0000000000000859E-4</v>
      </c>
      <c r="Z10" s="42">
        <v>-6.0000000000000331E-4</v>
      </c>
      <c r="AA10" s="42">
        <v>-1.0000000000000009E-3</v>
      </c>
      <c r="AB10" s="42">
        <v>-6.0000000000000331E-4</v>
      </c>
      <c r="AC10" s="42">
        <v>-8.9999999999998415E-4</v>
      </c>
      <c r="AD10" s="42">
        <v>-5.0000000000000044E-4</v>
      </c>
      <c r="AE10" s="42">
        <v>-1.0000000000000009E-3</v>
      </c>
      <c r="AF10" s="42">
        <v>-9.4000000000000019E-4</v>
      </c>
    </row>
    <row r="11" spans="1:32" ht="15" customHeight="1" x14ac:dyDescent="0.15">
      <c r="A11" s="54" t="s">
        <v>159</v>
      </c>
      <c r="B11" s="32" t="s">
        <v>42</v>
      </c>
      <c r="C11" s="29" t="s">
        <v>43</v>
      </c>
      <c r="D11" s="47">
        <v>0.2828</v>
      </c>
      <c r="E11" s="47">
        <v>0.1211</v>
      </c>
      <c r="F11" s="47">
        <v>0.1429</v>
      </c>
      <c r="G11" s="47">
        <v>6.6699999999999995E-2</v>
      </c>
      <c r="H11" s="48">
        <v>-8.9999999999999998E-4</v>
      </c>
      <c r="I11" s="47">
        <v>0.3342</v>
      </c>
      <c r="J11" s="47">
        <v>0.1085</v>
      </c>
      <c r="K11" s="47">
        <v>0.3619</v>
      </c>
      <c r="L11" s="48">
        <v>-0.14549999999999999</v>
      </c>
      <c r="M11" s="47">
        <v>0.22</v>
      </c>
      <c r="N11" s="29" t="s">
        <v>44</v>
      </c>
      <c r="O11" s="54" t="s">
        <v>163</v>
      </c>
      <c r="P11" s="51">
        <v>3.5000000000000001E-3</v>
      </c>
      <c r="Q11" s="29">
        <v>5</v>
      </c>
      <c r="R11" s="29" t="s">
        <v>26</v>
      </c>
      <c r="S11" s="29">
        <v>0.67900000000000005</v>
      </c>
      <c r="T11" s="52">
        <v>0.1492</v>
      </c>
      <c r="U11" s="59">
        <v>2.6782101795724933</v>
      </c>
      <c r="V11" s="42">
        <v>-5.0000000000000044E-4</v>
      </c>
      <c r="W11" s="42">
        <v>-5.0000000000000044E-4</v>
      </c>
      <c r="X11" s="42">
        <v>7.9999999999999516E-4</v>
      </c>
      <c r="Y11" s="42">
        <v>2.1999999999999936E-3</v>
      </c>
      <c r="Z11" s="42">
        <v>1.6000000000000001E-3</v>
      </c>
      <c r="AA11" s="42">
        <v>1.4000000000000123E-3</v>
      </c>
      <c r="AB11" s="42">
        <v>1.0000000000000009E-3</v>
      </c>
      <c r="AC11" s="42">
        <v>1.3000000000000234E-3</v>
      </c>
      <c r="AD11" s="42">
        <v>4.0000000000001146E-4</v>
      </c>
      <c r="AE11" s="42">
        <v>-2.7000000000000079E-3</v>
      </c>
      <c r="AF11" s="42">
        <v>5.0000000000000283E-4</v>
      </c>
    </row>
    <row r="12" spans="1:32" ht="14" x14ac:dyDescent="0.15">
      <c r="A12" s="54" t="s">
        <v>159</v>
      </c>
      <c r="B12" s="32" t="s">
        <v>45</v>
      </c>
      <c r="C12" s="29" t="s">
        <v>46</v>
      </c>
      <c r="D12" s="47">
        <v>0.1061</v>
      </c>
      <c r="E12" s="48">
        <v>-9.1399999999999995E-2</v>
      </c>
      <c r="F12" s="47">
        <v>0.2016</v>
      </c>
      <c r="G12" s="47">
        <v>8.3099999999999993E-2</v>
      </c>
      <c r="H12" s="48">
        <v>-9.9199999999999997E-2</v>
      </c>
      <c r="I12" s="47">
        <v>0.20949999999999999</v>
      </c>
      <c r="J12" s="47">
        <v>3.4700000000000002E-2</v>
      </c>
      <c r="K12" s="47">
        <v>0.2477</v>
      </c>
      <c r="L12" s="48">
        <v>-6.6199999999999995E-2</v>
      </c>
      <c r="M12" s="47">
        <v>0.12230000000000001</v>
      </c>
      <c r="N12" s="29" t="s">
        <v>47</v>
      </c>
      <c r="O12" s="54" t="s">
        <v>163</v>
      </c>
      <c r="P12" s="51">
        <v>3.3E-3</v>
      </c>
      <c r="Q12" s="29">
        <v>5</v>
      </c>
      <c r="R12" s="29" t="s">
        <v>26</v>
      </c>
      <c r="S12" s="29">
        <v>0.71199999999999997</v>
      </c>
      <c r="T12" s="52">
        <v>7.4800000000000005E-2</v>
      </c>
      <c r="U12" s="59">
        <v>0.92804562684840719</v>
      </c>
      <c r="V12" s="42">
        <v>-3.9999999999999758E-4</v>
      </c>
      <c r="W12" s="42">
        <v>-1.0000000000000009E-3</v>
      </c>
      <c r="X12" s="42">
        <v>-1.0000000000000009E-3</v>
      </c>
      <c r="Y12" s="42">
        <v>-1.4000000000000123E-3</v>
      </c>
      <c r="Z12" s="42">
        <v>-1.799999999999996E-3</v>
      </c>
      <c r="AA12" s="42">
        <v>-1.0000000000000009E-3</v>
      </c>
      <c r="AB12" s="42">
        <v>0</v>
      </c>
      <c r="AC12" s="42">
        <v>-1.3999999999999846E-3</v>
      </c>
      <c r="AD12" s="42">
        <v>-7.9999999999999516E-4</v>
      </c>
      <c r="AE12" s="42">
        <v>-1.1999999999999927E-3</v>
      </c>
      <c r="AF12" s="42">
        <v>-9.9999999999999807E-4</v>
      </c>
    </row>
    <row r="13" spans="1:32" ht="14" x14ac:dyDescent="0.15">
      <c r="A13" s="54" t="s">
        <v>160</v>
      </c>
      <c r="B13" s="32" t="s">
        <v>48</v>
      </c>
      <c r="C13" s="29" t="s">
        <v>49</v>
      </c>
      <c r="D13" s="47">
        <v>6.4699999999999994E-2</v>
      </c>
      <c r="E13" s="47">
        <v>3.8999999999999998E-3</v>
      </c>
      <c r="F13" s="47">
        <v>2.4400000000000002E-2</v>
      </c>
      <c r="G13" s="48">
        <v>-1.17E-2</v>
      </c>
      <c r="H13" s="47">
        <v>1.01E-2</v>
      </c>
      <c r="I13" s="47">
        <v>8.2000000000000007E-3</v>
      </c>
      <c r="J13" s="47">
        <v>7.0000000000000001E-3</v>
      </c>
      <c r="K13" s="48">
        <v>-1.8100000000000002E-2</v>
      </c>
      <c r="L13" s="48">
        <v>-0.1246</v>
      </c>
      <c r="M13" s="47">
        <v>4.7899999999999998E-2</v>
      </c>
      <c r="N13" s="29" t="s">
        <v>50</v>
      </c>
      <c r="O13" s="54" t="s">
        <v>170</v>
      </c>
      <c r="P13" s="51">
        <v>1.6000000000000001E-3</v>
      </c>
      <c r="Q13" s="29">
        <v>2</v>
      </c>
      <c r="R13" s="30" t="s">
        <v>19</v>
      </c>
      <c r="S13" s="29">
        <v>0.218</v>
      </c>
      <c r="T13" s="52">
        <v>1.1999999999999999E-3</v>
      </c>
      <c r="U13" s="59">
        <v>-4.3681804785844491E-4</v>
      </c>
      <c r="V13" s="42">
        <v>-1.4000000000000123E-3</v>
      </c>
      <c r="W13" s="42">
        <v>-1.5999999999999999E-3</v>
      </c>
      <c r="X13" s="42">
        <v>-1.4999999999999979E-3</v>
      </c>
      <c r="Y13" s="42">
        <v>-1.4000000000000002E-3</v>
      </c>
      <c r="Z13" s="42">
        <v>-1.7000000000000001E-3</v>
      </c>
      <c r="AA13" s="42">
        <v>-1.4999999999999996E-3</v>
      </c>
      <c r="AB13" s="42">
        <v>-1.5999999999999999E-3</v>
      </c>
      <c r="AC13" s="42">
        <v>-1.5000000000000013E-3</v>
      </c>
      <c r="AD13" s="42">
        <v>-0.24780000000000002</v>
      </c>
      <c r="AE13" s="42">
        <v>-1.5000000000000013E-3</v>
      </c>
      <c r="AF13" s="42">
        <v>-2.615E-2</v>
      </c>
    </row>
    <row r="14" spans="1:32" ht="14" x14ac:dyDescent="0.15">
      <c r="A14" s="54" t="s">
        <v>160</v>
      </c>
      <c r="B14" s="32" t="s">
        <v>51</v>
      </c>
      <c r="C14" s="29" t="s">
        <v>52</v>
      </c>
      <c r="D14" s="47">
        <v>1.2999999999999999E-3</v>
      </c>
      <c r="E14" s="47">
        <v>3.8E-3</v>
      </c>
      <c r="F14" s="48">
        <v>-3.0700000000000002E-2</v>
      </c>
      <c r="G14" s="47">
        <v>0.11840000000000001</v>
      </c>
      <c r="H14" s="48">
        <v>-0.25629999999999997</v>
      </c>
      <c r="I14" s="47">
        <v>0.14219999999999999</v>
      </c>
      <c r="J14" s="48">
        <v>-0.2475</v>
      </c>
      <c r="K14" s="47">
        <v>0.3901</v>
      </c>
      <c r="L14" s="47">
        <v>1.5100000000000001E-2</v>
      </c>
      <c r="M14" s="47">
        <v>0.2697</v>
      </c>
      <c r="N14" s="29" t="s">
        <v>53</v>
      </c>
      <c r="O14" s="54" t="s">
        <v>171</v>
      </c>
      <c r="P14" s="51">
        <v>4.7000000000000002E-3</v>
      </c>
      <c r="Q14" s="29">
        <v>5</v>
      </c>
      <c r="R14" s="29" t="s">
        <v>26</v>
      </c>
      <c r="S14" s="29">
        <v>1.9059999999999999</v>
      </c>
      <c r="T14" s="52">
        <v>4.0599999999999997E-2</v>
      </c>
      <c r="U14" s="59">
        <v>0.24786961771347271</v>
      </c>
      <c r="V14" s="42">
        <v>1.6999999999999999E-3</v>
      </c>
      <c r="W14" s="42">
        <v>7.7999999999999996E-3</v>
      </c>
      <c r="X14" s="42">
        <v>-2.4000000000000028E-3</v>
      </c>
      <c r="Y14" s="42">
        <v>1.1000000000000038E-3</v>
      </c>
      <c r="Z14" s="42">
        <v>-2.6999999999999802E-3</v>
      </c>
      <c r="AA14" s="42">
        <v>7.0000000000000062E-3</v>
      </c>
      <c r="AB14" s="42">
        <v>-3.2999999999999974E-3</v>
      </c>
      <c r="AC14" s="42">
        <v>4.699999999999982E-3</v>
      </c>
      <c r="AD14" s="42">
        <v>4.4000000000000011E-3</v>
      </c>
      <c r="AE14" s="42">
        <v>4.799999999999971E-3</v>
      </c>
      <c r="AF14" s="42">
        <v>2.3099999999999983E-3</v>
      </c>
    </row>
    <row r="15" spans="1:32" ht="14" x14ac:dyDescent="0.15">
      <c r="A15" s="54" t="s">
        <v>158</v>
      </c>
      <c r="B15" s="32" t="s">
        <v>54</v>
      </c>
      <c r="C15" s="29" t="s">
        <v>55</v>
      </c>
      <c r="D15" s="47">
        <v>4.4200000000000003E-2</v>
      </c>
      <c r="E15" s="48">
        <v>-4.8500000000000001E-2</v>
      </c>
      <c r="F15" s="47">
        <v>0.2077</v>
      </c>
      <c r="G15" s="47">
        <v>0.14130000000000001</v>
      </c>
      <c r="H15" s="48">
        <v>-0.1142</v>
      </c>
      <c r="I15" s="47">
        <v>0.24970000000000001</v>
      </c>
      <c r="J15" s="47">
        <v>0.1943</v>
      </c>
      <c r="K15" s="47">
        <v>0.14299999999999999</v>
      </c>
      <c r="L15" s="48">
        <v>-0.20799999999999999</v>
      </c>
      <c r="M15" s="47">
        <v>0.1641</v>
      </c>
      <c r="N15" s="29" t="s">
        <v>56</v>
      </c>
      <c r="O15" s="54" t="s">
        <v>172</v>
      </c>
      <c r="P15" s="51">
        <v>2.5000000000000001E-3</v>
      </c>
      <c r="Q15" s="29">
        <v>5</v>
      </c>
      <c r="R15" s="29" t="s">
        <v>15</v>
      </c>
      <c r="S15" s="33">
        <v>7.0000000000000007E-2</v>
      </c>
      <c r="T15" s="52">
        <v>7.7399999999999997E-2</v>
      </c>
      <c r="U15" s="59">
        <v>0.90795419562258228</v>
      </c>
      <c r="V15" s="42">
        <v>-4.6999999999999958E-3</v>
      </c>
      <c r="W15" s="42">
        <v>-4.4000000000000011E-3</v>
      </c>
      <c r="X15" s="42">
        <v>-5.4000000000000159E-3</v>
      </c>
      <c r="Y15" s="42">
        <v>-5.1999999999999824E-3</v>
      </c>
      <c r="Z15" s="42">
        <v>-4.0999999999999925E-3</v>
      </c>
      <c r="AA15" s="42">
        <v>-5.4999999999999771E-3</v>
      </c>
      <c r="AB15" s="42">
        <v>-5.2999999999999992E-3</v>
      </c>
      <c r="AC15" s="42">
        <v>-5.2000000000000102E-3</v>
      </c>
      <c r="AD15" s="42">
        <v>-3.5999999999999921E-3</v>
      </c>
      <c r="AE15" s="42">
        <v>-5.2000000000000102E-3</v>
      </c>
      <c r="AF15" s="42">
        <v>-4.859999999999998E-3</v>
      </c>
    </row>
    <row r="16" spans="1:32" ht="14" x14ac:dyDescent="0.15">
      <c r="A16" s="54" t="s">
        <v>160</v>
      </c>
      <c r="B16" s="32" t="s">
        <v>57</v>
      </c>
      <c r="C16" s="29" t="s">
        <v>58</v>
      </c>
      <c r="D16" s="47">
        <v>2.4899999999999999E-2</v>
      </c>
      <c r="E16" s="47">
        <v>9.3799999999999994E-2</v>
      </c>
      <c r="F16" s="47">
        <v>6.7500000000000004E-2</v>
      </c>
      <c r="G16" s="47">
        <v>0.1234</v>
      </c>
      <c r="H16" s="48">
        <v>-0.187</v>
      </c>
      <c r="I16" s="47">
        <v>0.24790000000000001</v>
      </c>
      <c r="J16" s="47">
        <v>2.9600000000000001E-2</v>
      </c>
      <c r="K16" s="47">
        <v>0.1525</v>
      </c>
      <c r="L16" s="48">
        <v>-0.1288</v>
      </c>
      <c r="M16" s="47">
        <v>0.19539999999999999</v>
      </c>
      <c r="N16" s="29" t="s">
        <v>59</v>
      </c>
      <c r="O16" s="54" t="s">
        <v>173</v>
      </c>
      <c r="P16" s="51">
        <v>1.6000000000000001E-3</v>
      </c>
      <c r="Q16" s="29">
        <v>5</v>
      </c>
      <c r="R16" s="29" t="s">
        <v>26</v>
      </c>
      <c r="S16" s="33">
        <v>6.7</v>
      </c>
      <c r="T16" s="52">
        <v>6.1899999999999997E-2</v>
      </c>
      <c r="U16" s="59">
        <v>0.68551503921254198</v>
      </c>
      <c r="V16" s="42">
        <v>-1.6000000000000007E-3</v>
      </c>
      <c r="W16" s="42">
        <v>-1.8000000000000099E-3</v>
      </c>
      <c r="X16" s="42">
        <v>-1.1999999999999927E-3</v>
      </c>
      <c r="Y16" s="42">
        <v>-1.6999999999999932E-3</v>
      </c>
      <c r="Z16" s="42">
        <v>1.0999999999999899E-3</v>
      </c>
      <c r="AA16" s="42">
        <v>1.9000000000000128E-3</v>
      </c>
      <c r="AB16" s="42">
        <v>1.3000000000000025E-3</v>
      </c>
      <c r="AC16" s="42">
        <v>7.0000000000000617E-4</v>
      </c>
      <c r="AD16" s="42">
        <v>2.2000000000000075E-3</v>
      </c>
      <c r="AE16" s="42">
        <v>2.0000000000000018E-3</v>
      </c>
      <c r="AF16" s="42">
        <v>2.9000000000000239E-4</v>
      </c>
    </row>
    <row r="17" spans="1:32" x14ac:dyDescent="0.15">
      <c r="A17" s="54" t="s">
        <v>158</v>
      </c>
      <c r="B17" s="26" t="s">
        <v>60</v>
      </c>
      <c r="C17" s="27" t="s">
        <v>61</v>
      </c>
      <c r="D17" s="43">
        <v>4.2599999999999999E-2</v>
      </c>
      <c r="E17" s="44">
        <v>-1.8599999999999998E-2</v>
      </c>
      <c r="F17" s="43">
        <v>4.6800000000000001E-2</v>
      </c>
      <c r="G17" s="43">
        <v>3.1800000000000002E-2</v>
      </c>
      <c r="H17" s="44">
        <v>-1.6199999999999999E-2</v>
      </c>
      <c r="I17" s="43">
        <v>8.5500000000000007E-2</v>
      </c>
      <c r="J17" s="43">
        <v>0.113</v>
      </c>
      <c r="K17" s="43">
        <v>5.9200000000000003E-2</v>
      </c>
      <c r="L17" s="44">
        <v>-0.1268</v>
      </c>
      <c r="M17" s="43">
        <v>3.78E-2</v>
      </c>
      <c r="N17" s="27" t="s">
        <v>62</v>
      </c>
      <c r="O17" s="54" t="s">
        <v>165</v>
      </c>
      <c r="P17" s="49">
        <v>1E-3</v>
      </c>
      <c r="Q17" s="27">
        <v>3</v>
      </c>
      <c r="R17" s="27" t="s">
        <v>19</v>
      </c>
      <c r="S17" s="27">
        <v>2.7480000000000002</v>
      </c>
      <c r="T17" s="52">
        <v>2.5499999999999998E-2</v>
      </c>
      <c r="U17" s="59">
        <v>0.26084060756834648</v>
      </c>
      <c r="V17" s="42">
        <v>-1.7000000000000001E-3</v>
      </c>
      <c r="W17" s="42">
        <v>-1.3999999999999985E-3</v>
      </c>
      <c r="X17" s="42">
        <v>-1.7000000000000001E-3</v>
      </c>
      <c r="Y17" s="42">
        <v>-1.1999999999999997E-3</v>
      </c>
      <c r="Z17" s="42">
        <v>-1.3999999999999985E-3</v>
      </c>
      <c r="AA17" s="42">
        <v>-1.9999999999999879E-3</v>
      </c>
      <c r="AB17" s="42">
        <v>-2.3999999999999994E-3</v>
      </c>
      <c r="AC17" s="42">
        <v>-7.9999999999999516E-4</v>
      </c>
      <c r="AD17" s="42">
        <v>-7.9999999999999516E-4</v>
      </c>
      <c r="AE17" s="42">
        <v>-5.9999999999999637E-4</v>
      </c>
      <c r="AF17" s="42">
        <v>-1.3999999999999972E-3</v>
      </c>
    </row>
    <row r="18" spans="1:32" x14ac:dyDescent="0.15">
      <c r="A18" s="54" t="s">
        <v>158</v>
      </c>
      <c r="B18" s="26" t="s">
        <v>63</v>
      </c>
      <c r="C18" s="27" t="s">
        <v>64</v>
      </c>
      <c r="D18" s="43">
        <v>7.0000000000000007E-2</v>
      </c>
      <c r="E18" s="43">
        <v>7.9000000000000008E-3</v>
      </c>
      <c r="F18" s="43">
        <v>8.4699999999999998E-2</v>
      </c>
      <c r="G18" s="43">
        <v>6.7000000000000004E-2</v>
      </c>
      <c r="H18" s="44">
        <v>-0.14410000000000001</v>
      </c>
      <c r="I18" s="43">
        <v>0.18740000000000001</v>
      </c>
      <c r="J18" s="44">
        <v>-0.17230000000000001</v>
      </c>
      <c r="K18" s="43">
        <v>0.2319</v>
      </c>
      <c r="L18" s="44">
        <v>-1.8700000000000001E-2</v>
      </c>
      <c r="M18" s="43">
        <v>6.1899999999999997E-2</v>
      </c>
      <c r="N18" s="27" t="s">
        <v>65</v>
      </c>
      <c r="O18" s="54" t="s">
        <v>169</v>
      </c>
      <c r="P18" s="49">
        <v>4.0000000000000001E-3</v>
      </c>
      <c r="Q18" s="27">
        <v>5</v>
      </c>
      <c r="R18" s="27" t="s">
        <v>26</v>
      </c>
      <c r="S18" s="27">
        <v>1.0109999999999999</v>
      </c>
      <c r="T18" s="52">
        <v>3.7600000000000001E-2</v>
      </c>
      <c r="U18" s="59">
        <v>0.34781158037299043</v>
      </c>
      <c r="V18" s="42">
        <v>-6.8999999999999895E-3</v>
      </c>
      <c r="W18" s="42">
        <v>-3.6999999999999984E-3</v>
      </c>
      <c r="X18" s="42">
        <v>-4.4000000000000011E-3</v>
      </c>
      <c r="Y18" s="42">
        <v>-5.1999999999999963E-3</v>
      </c>
      <c r="Z18" s="42">
        <v>-5.0000000000000044E-3</v>
      </c>
      <c r="AA18" s="42">
        <v>-8.8999999999999913E-3</v>
      </c>
      <c r="AB18" s="42">
        <v>-1.0200000000000015E-2</v>
      </c>
      <c r="AC18" s="42">
        <v>-1.0399999999999993E-2</v>
      </c>
      <c r="AD18" s="42">
        <v>-4.0000000000000018E-3</v>
      </c>
      <c r="AE18" s="42">
        <v>-6.8000000000000005E-3</v>
      </c>
      <c r="AF18" s="42">
        <v>-6.5499999999999985E-3</v>
      </c>
    </row>
    <row r="19" spans="1:32" x14ac:dyDescent="0.15">
      <c r="A19" s="54" t="s">
        <v>159</v>
      </c>
      <c r="B19" s="26" t="s">
        <v>66</v>
      </c>
      <c r="C19" s="27" t="s">
        <v>67</v>
      </c>
      <c r="D19" s="43">
        <v>0.13059999999999999</v>
      </c>
      <c r="E19" s="43">
        <v>8.3999999999999995E-3</v>
      </c>
      <c r="F19" s="43">
        <v>0.1145</v>
      </c>
      <c r="G19" s="43">
        <v>0.21510000000000001</v>
      </c>
      <c r="H19" s="44">
        <v>-4.5699999999999998E-2</v>
      </c>
      <c r="I19" s="43">
        <v>0.31369999999999998</v>
      </c>
      <c r="J19" s="43">
        <v>0.1837</v>
      </c>
      <c r="K19" s="43">
        <v>0.28599999999999998</v>
      </c>
      <c r="L19" s="44">
        <v>-0.18240000000000001</v>
      </c>
      <c r="M19" s="43">
        <v>0.2606</v>
      </c>
      <c r="N19" s="27" t="s">
        <v>68</v>
      </c>
      <c r="O19" s="54" t="s">
        <v>174</v>
      </c>
      <c r="P19" s="49">
        <v>1.5E-3</v>
      </c>
      <c r="Q19" s="27">
        <v>5</v>
      </c>
      <c r="R19" s="27" t="s">
        <v>15</v>
      </c>
      <c r="S19" s="27">
        <v>4.3049999999999997</v>
      </c>
      <c r="T19" s="52">
        <v>0.1285</v>
      </c>
      <c r="U19" s="59">
        <v>2.0367975287294975</v>
      </c>
      <c r="V19" s="42">
        <v>7.0000000000000617E-4</v>
      </c>
      <c r="W19" s="42">
        <v>8.9999999999999976E-4</v>
      </c>
      <c r="X19" s="42">
        <v>2.2000000000000075E-3</v>
      </c>
      <c r="Y19" s="42">
        <v>4.1000000000000203E-3</v>
      </c>
      <c r="Z19" s="42">
        <v>3.7000000000000019E-3</v>
      </c>
      <c r="AA19" s="42">
        <v>6.6999999999999837E-3</v>
      </c>
      <c r="AB19" s="42">
        <v>6.2000000000000111E-3</v>
      </c>
      <c r="AC19" s="42">
        <v>4.3999999999999595E-3</v>
      </c>
      <c r="AD19" s="42">
        <v>2.6999999999999802E-3</v>
      </c>
      <c r="AE19" s="42">
        <v>3.9000000000000146E-3</v>
      </c>
      <c r="AF19" s="42">
        <v>3.5499999999999985E-3</v>
      </c>
    </row>
    <row r="20" spans="1:32" x14ac:dyDescent="0.15">
      <c r="A20" s="54" t="s">
        <v>158</v>
      </c>
      <c r="B20" s="26" t="s">
        <v>69</v>
      </c>
      <c r="C20" s="27" t="s">
        <v>70</v>
      </c>
      <c r="D20" s="43">
        <v>0.13239999999999999</v>
      </c>
      <c r="E20" s="43">
        <v>9.9000000000000008E-3</v>
      </c>
      <c r="F20" s="43">
        <v>0.1154</v>
      </c>
      <c r="G20" s="43">
        <v>0.214</v>
      </c>
      <c r="H20" s="44">
        <v>-4.7199999999999999E-2</v>
      </c>
      <c r="I20" s="43">
        <v>0.31019999999999998</v>
      </c>
      <c r="J20" s="43">
        <v>0.1802</v>
      </c>
      <c r="K20" s="43">
        <v>0.28360000000000002</v>
      </c>
      <c r="L20" s="44">
        <v>-0.1835</v>
      </c>
      <c r="M20" s="43">
        <v>0.25919999999999999</v>
      </c>
      <c r="N20" s="27" t="s">
        <v>68</v>
      </c>
      <c r="O20" s="54" t="s">
        <v>174</v>
      </c>
      <c r="P20" s="49">
        <v>6.9999999999999999E-4</v>
      </c>
      <c r="Q20" s="27">
        <v>5</v>
      </c>
      <c r="R20" s="27" t="s">
        <v>26</v>
      </c>
      <c r="S20" s="27">
        <v>78.685000000000002</v>
      </c>
      <c r="T20" s="52">
        <v>0.12740000000000001</v>
      </c>
      <c r="U20" s="59">
        <v>2.0109471056117965</v>
      </c>
      <c r="V20" s="42">
        <v>2.5000000000000022E-3</v>
      </c>
      <c r="W20" s="42">
        <v>2.4000000000000011E-3</v>
      </c>
      <c r="X20" s="42">
        <v>3.1000000000000055E-3</v>
      </c>
      <c r="Y20" s="42">
        <v>3.0000000000000027E-3</v>
      </c>
      <c r="Z20" s="42">
        <v>2.2000000000000006E-3</v>
      </c>
      <c r="AA20" s="42">
        <v>3.1999999999999806E-3</v>
      </c>
      <c r="AB20" s="42">
        <v>2.7000000000000079E-3</v>
      </c>
      <c r="AC20" s="42">
        <v>2.0000000000000018E-3</v>
      </c>
      <c r="AD20" s="42">
        <v>1.5999999999999903E-3</v>
      </c>
      <c r="AE20" s="42">
        <v>2.5000000000000022E-3</v>
      </c>
      <c r="AF20" s="42">
        <v>2.5199999999999992E-3</v>
      </c>
    </row>
    <row r="21" spans="1:32" ht="14" x14ac:dyDescent="0.15">
      <c r="A21" s="54" t="s">
        <v>160</v>
      </c>
      <c r="B21" s="26" t="s">
        <v>71</v>
      </c>
      <c r="C21" s="27" t="s">
        <v>72</v>
      </c>
      <c r="D21" s="43">
        <v>0.1699</v>
      </c>
      <c r="E21" s="43">
        <v>0.32900000000000001</v>
      </c>
      <c r="F21" s="44">
        <v>-1.11E-2</v>
      </c>
      <c r="G21" s="43">
        <v>0.39140000000000003</v>
      </c>
      <c r="H21" s="44">
        <v>-3.5799999999999998E-2</v>
      </c>
      <c r="I21" s="43">
        <v>0.22359999999999999</v>
      </c>
      <c r="J21" s="43">
        <v>5.9200000000000003E-2</v>
      </c>
      <c r="K21" s="43">
        <v>0.21279999999999999</v>
      </c>
      <c r="L21" s="44">
        <v>-0.25969999999999999</v>
      </c>
      <c r="M21" s="43">
        <v>0.13500000000000001</v>
      </c>
      <c r="N21" s="29" t="s">
        <v>73</v>
      </c>
      <c r="O21" s="54" t="s">
        <v>175</v>
      </c>
      <c r="P21" s="49">
        <v>5.1000000000000004E-3</v>
      </c>
      <c r="Q21" s="27">
        <v>5</v>
      </c>
      <c r="R21" s="27" t="s">
        <v>26</v>
      </c>
      <c r="S21" s="27">
        <v>0.748</v>
      </c>
      <c r="T21" s="52">
        <v>0.12139999999999999</v>
      </c>
      <c r="U21" s="59">
        <v>1.7243033509260357</v>
      </c>
      <c r="V21" s="42">
        <v>-5.4000000000000159E-3</v>
      </c>
      <c r="W21" s="42">
        <v>-6.0000000000000053E-3</v>
      </c>
      <c r="X21" s="42">
        <v>-7.0000000000000097E-4</v>
      </c>
      <c r="Y21" s="42">
        <v>-4.4999999999999485E-3</v>
      </c>
      <c r="Z21" s="42">
        <v>-3.2000000000000015E-3</v>
      </c>
      <c r="AA21" s="42">
        <v>-4.7000000000000097E-3</v>
      </c>
      <c r="AB21" s="42">
        <v>-4.599999999999993E-3</v>
      </c>
      <c r="AC21" s="42">
        <v>-5.2000000000000102E-3</v>
      </c>
      <c r="AD21" s="42">
        <v>-3.0999999999999917E-3</v>
      </c>
      <c r="AE21" s="42">
        <v>-4.7999999999999987E-3</v>
      </c>
      <c r="AF21" s="42">
        <v>-4.2199999999999972E-3</v>
      </c>
    </row>
    <row r="22" spans="1:32" ht="14" x14ac:dyDescent="0.15">
      <c r="A22" s="54" t="s">
        <v>159</v>
      </c>
      <c r="B22" s="26" t="s">
        <v>74</v>
      </c>
      <c r="C22" s="27" t="s">
        <v>75</v>
      </c>
      <c r="D22" s="43">
        <v>0.35089999999999999</v>
      </c>
      <c r="E22" s="43">
        <v>0.2152</v>
      </c>
      <c r="F22" s="43">
        <v>9.9299999999999999E-2</v>
      </c>
      <c r="G22" s="43">
        <v>0.1636</v>
      </c>
      <c r="H22" s="43">
        <v>4.6300000000000001E-2</v>
      </c>
      <c r="I22" s="43">
        <v>0.41389999999999999</v>
      </c>
      <c r="J22" s="43">
        <v>0.36120000000000002</v>
      </c>
      <c r="K22" s="43">
        <v>0.36890000000000001</v>
      </c>
      <c r="L22" s="44">
        <v>-0.28139999999999998</v>
      </c>
      <c r="M22" s="43">
        <v>0.49530000000000002</v>
      </c>
      <c r="N22" s="29" t="s">
        <v>35</v>
      </c>
      <c r="O22" s="54" t="s">
        <v>168</v>
      </c>
      <c r="P22" s="49">
        <v>2.2000000000000001E-3</v>
      </c>
      <c r="Q22" s="27">
        <v>5</v>
      </c>
      <c r="R22" s="27" t="s">
        <v>15</v>
      </c>
      <c r="S22" s="27">
        <v>2.5630000000000002</v>
      </c>
      <c r="T22" s="52">
        <v>0.2233</v>
      </c>
      <c r="U22" s="59">
        <v>5.2197801354250108</v>
      </c>
      <c r="V22" s="42">
        <v>-8.80000000000003E-3</v>
      </c>
      <c r="W22" s="42">
        <v>-7.3000000000000009E-3</v>
      </c>
      <c r="X22" s="42">
        <v>-5.5000000000000049E-3</v>
      </c>
      <c r="Y22" s="42">
        <v>-4.599999999999993E-3</v>
      </c>
      <c r="Z22" s="42">
        <v>-4.4999999999999971E-3</v>
      </c>
      <c r="AA22" s="42">
        <v>-6.3000000000000278E-3</v>
      </c>
      <c r="AB22" s="42">
        <v>-4.599999999999993E-3</v>
      </c>
      <c r="AC22" s="42">
        <v>-3.0000000000000027E-3</v>
      </c>
      <c r="AD22" s="42">
        <v>-1.8999999999999573E-3</v>
      </c>
      <c r="AE22" s="42">
        <v>-3.5000000000000031E-3</v>
      </c>
      <c r="AF22" s="42">
        <v>-5.000000000000001E-3</v>
      </c>
    </row>
    <row r="23" spans="1:32" x14ac:dyDescent="0.15">
      <c r="A23" s="54" t="s">
        <v>161</v>
      </c>
      <c r="B23" s="26" t="s">
        <v>76</v>
      </c>
      <c r="C23" s="27" t="s">
        <v>77</v>
      </c>
      <c r="D23" s="43">
        <v>0.39419999999999999</v>
      </c>
      <c r="E23" s="43">
        <v>2.6800000000000001E-2</v>
      </c>
      <c r="F23" s="44">
        <v>-1E-3</v>
      </c>
      <c r="G23" s="43">
        <v>0.1996</v>
      </c>
      <c r="H23" s="44">
        <v>-4.24E-2</v>
      </c>
      <c r="I23" s="43">
        <v>7.7299999999999994E-2</v>
      </c>
      <c r="J23" s="43">
        <v>4.2999999999999997E-2</v>
      </c>
      <c r="K23" s="43">
        <v>0.3347</v>
      </c>
      <c r="L23" s="44">
        <v>-3.4500000000000003E-2</v>
      </c>
      <c r="M23" s="43">
        <v>0.15190000000000001</v>
      </c>
      <c r="N23" s="27" t="s">
        <v>78</v>
      </c>
      <c r="O23" s="54" t="s">
        <v>163</v>
      </c>
      <c r="P23" s="49">
        <v>8.5000000000000006E-3</v>
      </c>
      <c r="Q23" s="27">
        <v>5</v>
      </c>
      <c r="R23" s="27" t="s">
        <v>15</v>
      </c>
      <c r="S23" s="27">
        <v>1.0569999999999999</v>
      </c>
      <c r="T23" s="52">
        <v>0.115</v>
      </c>
      <c r="U23" s="59">
        <v>1.7401144707605112</v>
      </c>
      <c r="V23" s="42">
        <v>-1.6400000000000026E-2</v>
      </c>
      <c r="W23" s="42">
        <v>-1.8899999999999997E-2</v>
      </c>
      <c r="X23" s="42">
        <v>-1.6199999999999999E-2</v>
      </c>
      <c r="Y23" s="42">
        <v>-1.9199999999999995E-2</v>
      </c>
      <c r="Z23" s="42">
        <v>-1.61E-2</v>
      </c>
      <c r="AA23" s="42">
        <v>-1.8200000000000008E-2</v>
      </c>
      <c r="AB23" s="42">
        <v>-1.7100000000000004E-2</v>
      </c>
      <c r="AC23" s="42">
        <v>-2.3500000000000021E-2</v>
      </c>
      <c r="AD23" s="42">
        <v>-1.5300000000000005E-2</v>
      </c>
      <c r="AE23" s="42">
        <v>-1.529999999999998E-2</v>
      </c>
      <c r="AF23" s="42">
        <v>-1.7620000000000004E-2</v>
      </c>
    </row>
    <row r="24" spans="1:32" ht="14" x14ac:dyDescent="0.15">
      <c r="A24" s="54" t="s">
        <v>161</v>
      </c>
      <c r="B24" s="26" t="s">
        <v>79</v>
      </c>
      <c r="C24" s="27" t="s">
        <v>80</v>
      </c>
      <c r="D24" s="43">
        <v>4.9000000000000002E-2</v>
      </c>
      <c r="E24" s="43">
        <v>8.5000000000000006E-2</v>
      </c>
      <c r="F24" s="43">
        <v>2.7E-2</v>
      </c>
      <c r="G24" s="43">
        <v>0.1</v>
      </c>
      <c r="H24" s="44">
        <v>-0.122</v>
      </c>
      <c r="I24" s="43">
        <v>0.28649999999999998</v>
      </c>
      <c r="J24" s="44">
        <v>-2.93E-2</v>
      </c>
      <c r="K24" s="43">
        <v>0.24079999999999999</v>
      </c>
      <c r="L24" s="44">
        <v>-7.4700000000000003E-2</v>
      </c>
      <c r="M24" s="43">
        <v>0.2059</v>
      </c>
      <c r="N24" s="29" t="s">
        <v>81</v>
      </c>
      <c r="O24" s="54" t="s">
        <v>171</v>
      </c>
      <c r="P24" s="49">
        <v>1.8E-3</v>
      </c>
      <c r="Q24" s="27">
        <v>5</v>
      </c>
      <c r="R24" s="27" t="s">
        <v>26</v>
      </c>
      <c r="S24" s="27">
        <v>0.46300000000000002</v>
      </c>
      <c r="T24" s="52">
        <v>7.6799999999999993E-2</v>
      </c>
      <c r="U24" s="59">
        <v>0.95188098545583721</v>
      </c>
      <c r="V24" s="42">
        <v>6.0000000000000053E-3</v>
      </c>
      <c r="W24" s="42">
        <v>6.0000000000000053E-3</v>
      </c>
      <c r="X24" s="42">
        <v>4.0000000000000001E-3</v>
      </c>
      <c r="Y24" s="42">
        <v>2.0000000000000018E-3</v>
      </c>
      <c r="Z24" s="42">
        <v>3.0000000000000027E-3</v>
      </c>
      <c r="AA24" s="42">
        <v>4.500000000000004E-3</v>
      </c>
      <c r="AB24" s="42">
        <v>2.7999999999999969E-3</v>
      </c>
      <c r="AC24" s="42">
        <v>7.3999999999999899E-3</v>
      </c>
      <c r="AD24" s="42">
        <v>6.6999999999999976E-3</v>
      </c>
      <c r="AE24" s="42">
        <v>3.3999999999999864E-3</v>
      </c>
      <c r="AF24" s="42">
        <v>4.579999999999999E-3</v>
      </c>
    </row>
    <row r="25" spans="1:32" x14ac:dyDescent="0.15">
      <c r="A25" s="54" t="s">
        <v>159</v>
      </c>
      <c r="B25" s="26" t="s">
        <v>82</v>
      </c>
      <c r="C25" s="27" t="s">
        <v>83</v>
      </c>
      <c r="D25" s="43">
        <v>0.216</v>
      </c>
      <c r="E25" s="43">
        <v>0.17599999999999999</v>
      </c>
      <c r="F25" s="43">
        <v>0.03</v>
      </c>
      <c r="G25" s="43">
        <v>0.17499999999999999</v>
      </c>
      <c r="H25" s="44">
        <v>-7.1999999999999995E-2</v>
      </c>
      <c r="I25" s="43">
        <v>0.2248</v>
      </c>
      <c r="J25" s="44">
        <v>-0.107</v>
      </c>
      <c r="K25" s="43">
        <v>6.4500000000000002E-2</v>
      </c>
      <c r="L25" s="44">
        <v>-0.32600000000000001</v>
      </c>
      <c r="M25" s="43">
        <v>0.15310000000000001</v>
      </c>
      <c r="N25" s="27" t="s">
        <v>84</v>
      </c>
      <c r="O25" s="54" t="s">
        <v>169</v>
      </c>
      <c r="P25" s="49">
        <v>4.1000000000000003E-3</v>
      </c>
      <c r="Q25" s="27">
        <v>5</v>
      </c>
      <c r="R25" s="27" t="s">
        <v>26</v>
      </c>
      <c r="S25" s="27">
        <v>6.9000000000000006E-2</v>
      </c>
      <c r="T25" s="52">
        <v>5.3400000000000003E-2</v>
      </c>
      <c r="U25" s="59">
        <v>0.45329284446886331</v>
      </c>
      <c r="V25" s="42">
        <v>-1.0000000000000009E-3</v>
      </c>
      <c r="W25" s="42">
        <v>4.0000000000000036E-3</v>
      </c>
      <c r="X25" s="42">
        <v>-2.0000000000000018E-3</v>
      </c>
      <c r="Y25" s="42">
        <v>0</v>
      </c>
      <c r="Z25" s="42">
        <v>2.0000000000000018E-3</v>
      </c>
      <c r="AA25" s="42">
        <v>2.5000000000000022E-3</v>
      </c>
      <c r="AB25" s="42">
        <v>1.7000000000000071E-3</v>
      </c>
      <c r="AC25" s="42">
        <v>6.0000000000000331E-4</v>
      </c>
      <c r="AD25" s="42">
        <v>-9.9999999999988987E-5</v>
      </c>
      <c r="AE25" s="42">
        <v>-9.9999999999997313E-4</v>
      </c>
      <c r="AF25" s="42">
        <v>6.7000000000000534E-4</v>
      </c>
    </row>
    <row r="26" spans="1:32" x14ac:dyDescent="0.15">
      <c r="A26" s="54" t="s">
        <v>158</v>
      </c>
      <c r="B26" s="26" t="s">
        <v>85</v>
      </c>
      <c r="C26" s="27" t="s">
        <v>86</v>
      </c>
      <c r="D26" s="43">
        <v>8.9200000000000002E-2</v>
      </c>
      <c r="E26" s="44">
        <v>-0.24329999999999999</v>
      </c>
      <c r="F26" s="43">
        <v>0.25180000000000002</v>
      </c>
      <c r="G26" s="44">
        <v>-9.4700000000000006E-2</v>
      </c>
      <c r="H26" s="43">
        <v>0.2195</v>
      </c>
      <c r="I26" s="44">
        <v>-5.8000000000000003E-2</v>
      </c>
      <c r="J26" s="43">
        <v>0.10589999999999999</v>
      </c>
      <c r="K26" s="43">
        <v>5.5E-2</v>
      </c>
      <c r="L26" s="44">
        <v>-6.6E-3</v>
      </c>
      <c r="M26" s="43">
        <v>0.1996</v>
      </c>
      <c r="N26" s="27" t="s">
        <v>87</v>
      </c>
      <c r="O26" s="54" t="s">
        <v>169</v>
      </c>
      <c r="P26" s="49">
        <v>5.8999999999999999E-3</v>
      </c>
      <c r="Q26" s="27">
        <v>5</v>
      </c>
      <c r="R26" s="27" t="s">
        <v>26</v>
      </c>
      <c r="S26" s="27">
        <v>1.0680000000000001</v>
      </c>
      <c r="T26" s="52">
        <v>5.1799999999999999E-2</v>
      </c>
      <c r="U26" s="59">
        <v>0.49183390136670924</v>
      </c>
      <c r="V26" s="42">
        <v>5.0000000000000044E-4</v>
      </c>
      <c r="W26" s="42">
        <v>-1.5999999999999903E-3</v>
      </c>
      <c r="X26" s="42">
        <v>-1.0000000000000009E-3</v>
      </c>
      <c r="Y26" s="42">
        <v>8.9999999999999802E-4</v>
      </c>
      <c r="Z26" s="42">
        <v>-2.0000000000000573E-4</v>
      </c>
      <c r="AA26" s="42">
        <v>-5.0000000000000044E-4</v>
      </c>
      <c r="AB26" s="42">
        <v>5.9999999999998943E-4</v>
      </c>
      <c r="AC26" s="42">
        <v>-1.9999999999999879E-4</v>
      </c>
      <c r="AD26" s="42">
        <v>2.9999999999999992E-4</v>
      </c>
      <c r="AE26" s="42">
        <v>-2.2000000000000075E-3</v>
      </c>
      <c r="AF26" s="42">
        <v>-3.400000000000016E-4</v>
      </c>
    </row>
    <row r="27" spans="1:32" x14ac:dyDescent="0.15">
      <c r="A27" s="54" t="s">
        <v>161</v>
      </c>
      <c r="B27" s="26" t="s">
        <v>88</v>
      </c>
      <c r="C27" s="27" t="s">
        <v>89</v>
      </c>
      <c r="D27" s="43">
        <v>0.1047</v>
      </c>
      <c r="E27" s="44">
        <v>-5.9400000000000001E-2</v>
      </c>
      <c r="F27" s="43">
        <v>0.1384</v>
      </c>
      <c r="G27" s="43">
        <v>0.19789999999999999</v>
      </c>
      <c r="H27" s="44">
        <v>-0.1101</v>
      </c>
      <c r="I27" s="43">
        <v>0.1963</v>
      </c>
      <c r="J27" s="43">
        <v>7.6999999999999999E-2</v>
      </c>
      <c r="K27" s="43">
        <v>4.3700000000000003E-2</v>
      </c>
      <c r="L27" s="44">
        <v>-0.152</v>
      </c>
      <c r="M27" s="43">
        <v>5.6099999999999997E-2</v>
      </c>
      <c r="N27" s="27" t="s">
        <v>90</v>
      </c>
      <c r="O27" s="54" t="s">
        <v>163</v>
      </c>
      <c r="P27" s="49">
        <v>5.4999999999999997E-3</v>
      </c>
      <c r="Q27" s="27">
        <v>4</v>
      </c>
      <c r="R27" s="27" t="s">
        <v>15</v>
      </c>
      <c r="S27" s="27">
        <v>0.86099999999999999</v>
      </c>
      <c r="T27" s="52">
        <v>4.9299999999999997E-2</v>
      </c>
      <c r="U27" s="59">
        <v>0.51858243270923299</v>
      </c>
      <c r="V27" s="42">
        <v>-9.099999999999997E-3</v>
      </c>
      <c r="W27" s="42">
        <v>-7.1000000000000021E-3</v>
      </c>
      <c r="X27" s="42">
        <v>-6.7000000000000115E-3</v>
      </c>
      <c r="Y27" s="42">
        <v>-8.0000000000000071E-3</v>
      </c>
      <c r="Z27" s="42">
        <v>-7.5000000000000067E-3</v>
      </c>
      <c r="AA27" s="42">
        <v>-9.6999999999999864E-3</v>
      </c>
      <c r="AB27" s="42">
        <v>-8.4000000000000047E-3</v>
      </c>
      <c r="AC27" s="42">
        <v>-4.8999999999999946E-3</v>
      </c>
      <c r="AD27" s="42">
        <v>-3.5000000000000031E-3</v>
      </c>
      <c r="AE27" s="42">
        <v>-5.0000000000000044E-3</v>
      </c>
      <c r="AF27" s="42">
        <v>-6.9900000000000014E-3</v>
      </c>
    </row>
    <row r="28" spans="1:32" x14ac:dyDescent="0.15">
      <c r="A28" s="54" t="s">
        <v>159</v>
      </c>
      <c r="B28" s="26" t="s">
        <v>91</v>
      </c>
      <c r="C28" s="27" t="s">
        <v>92</v>
      </c>
      <c r="D28" s="43">
        <v>0.18770000000000001</v>
      </c>
      <c r="E28" s="44">
        <v>-2.9999999999999997E-4</v>
      </c>
      <c r="F28" s="43">
        <v>8.7499999999999994E-2</v>
      </c>
      <c r="G28" s="43">
        <v>0.24809999999999999</v>
      </c>
      <c r="H28" s="44">
        <v>-0.1163</v>
      </c>
      <c r="I28" s="43">
        <v>0.2084</v>
      </c>
      <c r="J28" s="43">
        <v>0.17269999999999999</v>
      </c>
      <c r="K28" s="43">
        <v>1.8100000000000002E-2</v>
      </c>
      <c r="L28" s="44">
        <v>-0.1608</v>
      </c>
      <c r="M28" s="43">
        <v>3.9399999999999998E-2</v>
      </c>
      <c r="N28" s="27" t="s">
        <v>93</v>
      </c>
      <c r="O28" s="54" t="s">
        <v>163</v>
      </c>
      <c r="P28" s="49">
        <v>2E-3</v>
      </c>
      <c r="Q28" s="27">
        <v>4</v>
      </c>
      <c r="R28" s="27" t="s">
        <v>15</v>
      </c>
      <c r="S28" s="27">
        <v>0.85099999999999998</v>
      </c>
      <c r="T28" s="52">
        <v>6.8500000000000005E-2</v>
      </c>
      <c r="U28" s="59">
        <v>0.79224022033036889</v>
      </c>
      <c r="V28" s="42">
        <v>-6.8000000000000005E-3</v>
      </c>
      <c r="W28" s="42">
        <v>-5.1999999999999998E-3</v>
      </c>
      <c r="X28" s="42">
        <v>-5.6000000000000077E-3</v>
      </c>
      <c r="Y28" s="42">
        <v>-6.5000000000000058E-3</v>
      </c>
      <c r="Z28" s="42">
        <v>-4.4000000000000011E-3</v>
      </c>
      <c r="AA28" s="42">
        <v>-6.0000000000000053E-3</v>
      </c>
      <c r="AB28" s="42">
        <v>-5.0000000000000044E-3</v>
      </c>
      <c r="AC28" s="42">
        <v>-3.0999999999999986E-3</v>
      </c>
      <c r="AD28" s="42">
        <v>-1.5000000000000013E-3</v>
      </c>
      <c r="AE28" s="42">
        <v>-1.800000000000003E-3</v>
      </c>
      <c r="AF28" s="42">
        <v>-4.5900000000000021E-3</v>
      </c>
    </row>
    <row r="29" spans="1:32" x14ac:dyDescent="0.15">
      <c r="A29" s="54" t="s">
        <v>158</v>
      </c>
      <c r="B29" s="26" t="s">
        <v>94</v>
      </c>
      <c r="C29" s="27" t="s">
        <v>95</v>
      </c>
      <c r="D29" s="43">
        <v>0.1487</v>
      </c>
      <c r="E29" s="43">
        <v>4.6199999999999998E-2</v>
      </c>
      <c r="F29" s="43">
        <v>5.4999999999999997E-3</v>
      </c>
      <c r="G29" s="43">
        <v>5.3E-3</v>
      </c>
      <c r="H29" s="44">
        <v>-1.55E-2</v>
      </c>
      <c r="I29" s="43">
        <v>0.10489999999999999</v>
      </c>
      <c r="J29" s="43">
        <v>7.6300000000000007E-2</v>
      </c>
      <c r="K29" s="44">
        <v>-3.1800000000000002E-2</v>
      </c>
      <c r="L29" s="44">
        <v>-0.1739</v>
      </c>
      <c r="M29" s="43">
        <v>9.1499999999999998E-2</v>
      </c>
      <c r="N29" s="27" t="s">
        <v>96</v>
      </c>
      <c r="O29" s="54" t="s">
        <v>165</v>
      </c>
      <c r="P29" s="49">
        <v>2E-3</v>
      </c>
      <c r="Q29" s="27">
        <v>3</v>
      </c>
      <c r="R29" s="27" t="s">
        <v>19</v>
      </c>
      <c r="S29" s="27">
        <v>0.85199999999999998</v>
      </c>
      <c r="T29" s="52">
        <v>2.5700000000000001E-2</v>
      </c>
      <c r="U29" s="59">
        <v>0.24163106270803114</v>
      </c>
      <c r="V29" s="42">
        <v>-2.2000000000000075E-3</v>
      </c>
      <c r="W29" s="42">
        <v>-2.1000000000000046E-3</v>
      </c>
      <c r="X29" s="42">
        <v>-2.1000000000000003E-3</v>
      </c>
      <c r="Y29" s="42">
        <v>-2.1999999999999997E-3</v>
      </c>
      <c r="Z29" s="42">
        <v>-2.5000000000000005E-3</v>
      </c>
      <c r="AA29" s="42">
        <v>-1.0000000000000009E-3</v>
      </c>
      <c r="AB29" s="42">
        <v>-2.9999999999999888E-3</v>
      </c>
      <c r="AC29" s="42">
        <v>-1.800000000000003E-3</v>
      </c>
      <c r="AD29" s="42">
        <v>-1.799999999999996E-3</v>
      </c>
      <c r="AE29" s="42">
        <v>-1.8999999999999989E-3</v>
      </c>
      <c r="AF29" s="42">
        <v>-2.0600000000000002E-3</v>
      </c>
    </row>
    <row r="30" spans="1:32" x14ac:dyDescent="0.15">
      <c r="A30" s="54" t="s">
        <v>158</v>
      </c>
      <c r="B30" s="26" t="s">
        <v>97</v>
      </c>
      <c r="C30" s="27" t="s">
        <v>98</v>
      </c>
      <c r="D30" s="43">
        <v>0.17119999999999999</v>
      </c>
      <c r="E30" s="43">
        <v>4.7500000000000001E-2</v>
      </c>
      <c r="F30" s="43">
        <v>0.14130000000000001</v>
      </c>
      <c r="G30" s="43">
        <v>0.33610000000000001</v>
      </c>
      <c r="H30" s="44">
        <v>-1.8599999999999998E-2</v>
      </c>
      <c r="I30" s="43">
        <v>0.4975</v>
      </c>
      <c r="J30" s="43">
        <v>0.42430000000000001</v>
      </c>
      <c r="K30" s="43">
        <v>0.33939999999999998</v>
      </c>
      <c r="L30" s="44">
        <v>-0.28399999999999997</v>
      </c>
      <c r="M30" s="43">
        <v>0.59019999999999995</v>
      </c>
      <c r="N30" s="27" t="s">
        <v>99</v>
      </c>
      <c r="O30" s="54" t="s">
        <v>174</v>
      </c>
      <c r="P30" s="49">
        <v>1.4E-3</v>
      </c>
      <c r="Q30" s="27">
        <v>5</v>
      </c>
      <c r="R30" s="27" t="s">
        <v>15</v>
      </c>
      <c r="S30" s="27">
        <v>0.83899999999999997</v>
      </c>
      <c r="T30" s="52">
        <v>0.22450000000000001</v>
      </c>
      <c r="U30" s="59">
        <v>4.9719106544682896</v>
      </c>
      <c r="V30" s="42">
        <v>-3.6000000000000199E-3</v>
      </c>
      <c r="W30" s="42">
        <v>-3.2000000000000015E-3</v>
      </c>
      <c r="X30" s="42">
        <v>-2.9999999999999472E-4</v>
      </c>
      <c r="Y30" s="42">
        <v>-5.0000000000000044E-4</v>
      </c>
      <c r="Z30" s="42">
        <v>2.0000000000000226E-4</v>
      </c>
      <c r="AA30" s="42">
        <v>1.3000000000000234E-3</v>
      </c>
      <c r="AB30" s="42">
        <v>5.9999999999998943E-4</v>
      </c>
      <c r="AC30" s="42">
        <v>-1.000000000000445E-4</v>
      </c>
      <c r="AD30" s="42">
        <v>1.000000000000445E-4</v>
      </c>
      <c r="AE30" s="42">
        <v>9.9999999999988987E-5</v>
      </c>
      <c r="AF30" s="42">
        <v>-5.400000000000012E-4</v>
      </c>
    </row>
    <row r="31" spans="1:32" x14ac:dyDescent="0.15">
      <c r="A31" s="54" t="s">
        <v>158</v>
      </c>
      <c r="B31" s="26" t="s">
        <v>100</v>
      </c>
      <c r="C31" s="27" t="s">
        <v>101</v>
      </c>
      <c r="D31" s="43">
        <v>0.13200000000000001</v>
      </c>
      <c r="E31" s="43">
        <v>1.01E-2</v>
      </c>
      <c r="F31" s="43">
        <v>0.1154</v>
      </c>
      <c r="G31" s="43">
        <v>0.21410000000000001</v>
      </c>
      <c r="H31" s="44">
        <v>-4.4699999999999997E-2</v>
      </c>
      <c r="I31" s="43">
        <v>0.31369999999999998</v>
      </c>
      <c r="J31" s="43">
        <v>0.183</v>
      </c>
      <c r="K31" s="43">
        <v>0.28639999999999999</v>
      </c>
      <c r="L31" s="44">
        <v>-0.1817</v>
      </c>
      <c r="M31" s="43">
        <v>0.26179999999999998</v>
      </c>
      <c r="N31" s="27" t="s">
        <v>68</v>
      </c>
      <c r="O31" s="54" t="s">
        <v>174</v>
      </c>
      <c r="P31" s="49">
        <v>5.0000000000000001E-4</v>
      </c>
      <c r="Q31" s="27">
        <v>5</v>
      </c>
      <c r="R31" s="27" t="s">
        <v>15</v>
      </c>
      <c r="S31" s="27">
        <v>19.690000000000001</v>
      </c>
      <c r="T31" s="52">
        <v>0.129</v>
      </c>
      <c r="U31" s="59">
        <v>2.053484537804585</v>
      </c>
      <c r="V31" s="42">
        <v>2.1000000000000185E-3</v>
      </c>
      <c r="W31" s="42">
        <v>2.5999999999999999E-3</v>
      </c>
      <c r="X31" s="42">
        <v>3.1000000000000055E-3</v>
      </c>
      <c r="Y31" s="42">
        <v>3.1000000000000194E-3</v>
      </c>
      <c r="Z31" s="42">
        <v>4.7000000000000028E-3</v>
      </c>
      <c r="AA31" s="42">
        <v>6.6999999999999837E-3</v>
      </c>
      <c r="AB31" s="42">
        <v>5.5000000000000049E-3</v>
      </c>
      <c r="AC31" s="42">
        <v>4.799999999999971E-3</v>
      </c>
      <c r="AD31" s="42">
        <v>3.3999999999999864E-3</v>
      </c>
      <c r="AE31" s="42">
        <v>5.0999999999999934E-3</v>
      </c>
      <c r="AF31" s="42">
        <v>4.1099999999999982E-3</v>
      </c>
    </row>
    <row r="32" spans="1:32" ht="14" x14ac:dyDescent="0.15">
      <c r="A32" s="54" t="s">
        <v>158</v>
      </c>
      <c r="B32" s="32" t="s">
        <v>102</v>
      </c>
      <c r="C32" s="29" t="s">
        <v>103</v>
      </c>
      <c r="D32" s="47">
        <v>4.4699999999999997E-2</v>
      </c>
      <c r="E32" s="47">
        <v>6.8199999999999997E-2</v>
      </c>
      <c r="F32" s="47">
        <v>4.7300000000000002E-2</v>
      </c>
      <c r="G32" s="47">
        <v>9.6799999999999997E-2</v>
      </c>
      <c r="H32" s="48">
        <v>-0.1154</v>
      </c>
      <c r="I32" s="47">
        <v>0.28860000000000002</v>
      </c>
      <c r="J32" s="48">
        <v>-2.8899999999999999E-2</v>
      </c>
      <c r="K32" s="47">
        <v>0.23980000000000001</v>
      </c>
      <c r="L32" s="48">
        <v>-9.0399999999999994E-2</v>
      </c>
      <c r="M32" s="47">
        <v>0.22789999999999999</v>
      </c>
      <c r="N32" s="29" t="s">
        <v>104</v>
      </c>
      <c r="O32" s="54" t="s">
        <v>171</v>
      </c>
      <c r="P32" s="51">
        <v>1E-3</v>
      </c>
      <c r="Q32" s="29">
        <v>5</v>
      </c>
      <c r="R32" s="29" t="s">
        <v>26</v>
      </c>
      <c r="S32" s="29">
        <v>3.875</v>
      </c>
      <c r="T32" s="52">
        <v>7.7899999999999997E-2</v>
      </c>
      <c r="U32" s="59">
        <v>0.9648835324850511</v>
      </c>
      <c r="V32" s="42">
        <v>4.5999999999999999E-3</v>
      </c>
      <c r="W32" s="42">
        <v>4.0000000000000036E-3</v>
      </c>
      <c r="X32" s="42">
        <v>1.0100000000000005E-2</v>
      </c>
      <c r="Y32" s="42">
        <v>5.2999999999999992E-3</v>
      </c>
      <c r="Z32" s="42">
        <v>4.9000000000000016E-3</v>
      </c>
      <c r="AA32" s="42">
        <v>6.6000000000000503E-3</v>
      </c>
      <c r="AB32" s="42">
        <v>3.1000000000000021E-3</v>
      </c>
      <c r="AC32" s="42">
        <v>6.4000000000000168E-3</v>
      </c>
      <c r="AD32" s="42">
        <v>4.500000000000004E-3</v>
      </c>
      <c r="AE32" s="42">
        <v>5.5999999999999939E-3</v>
      </c>
      <c r="AF32" s="42">
        <v>5.5100000000000079E-3</v>
      </c>
    </row>
    <row r="33" spans="1:32" x14ac:dyDescent="0.15">
      <c r="A33" s="54" t="s">
        <v>158</v>
      </c>
      <c r="B33" s="26" t="s">
        <v>105</v>
      </c>
      <c r="C33" s="34" t="s">
        <v>106</v>
      </c>
      <c r="D33" s="43">
        <v>3.7900000000000003E-2</v>
      </c>
      <c r="E33" s="44">
        <v>-5.5999999999999999E-3</v>
      </c>
      <c r="F33" s="43">
        <v>8.0500000000000002E-2</v>
      </c>
      <c r="G33" s="43">
        <v>4.7699999999999999E-2</v>
      </c>
      <c r="H33" s="44">
        <v>-3.5200000000000002E-2</v>
      </c>
      <c r="I33" s="43">
        <v>9.3700000000000006E-2</v>
      </c>
      <c r="J33" s="43">
        <v>9.1999999999999998E-3</v>
      </c>
      <c r="K33" s="43">
        <v>2.9700000000000001E-2</v>
      </c>
      <c r="L33" s="44">
        <v>-9.7199999999999995E-2</v>
      </c>
      <c r="M33" s="43">
        <v>0.1133</v>
      </c>
      <c r="N33" s="27" t="s">
        <v>107</v>
      </c>
      <c r="O33" s="54" t="s">
        <v>166</v>
      </c>
      <c r="P33" s="49">
        <v>5.0000000000000001E-3</v>
      </c>
      <c r="Q33" s="27">
        <v>3</v>
      </c>
      <c r="R33" s="27" t="s">
        <v>26</v>
      </c>
      <c r="S33" s="27">
        <v>5.8280000000000003</v>
      </c>
      <c r="T33" s="52">
        <v>2.7400000000000001E-2</v>
      </c>
      <c r="U33" s="59">
        <v>0.28767292352882268</v>
      </c>
      <c r="V33" s="42">
        <v>-2.3999999999999994E-3</v>
      </c>
      <c r="W33" s="42">
        <v>-3.0999999999999999E-3</v>
      </c>
      <c r="X33" s="42">
        <v>-1.0000000000000009E-3</v>
      </c>
      <c r="Y33" s="42">
        <v>-6.0000000000000331E-4</v>
      </c>
      <c r="Z33" s="42">
        <v>-1.3000000000000025E-3</v>
      </c>
      <c r="AA33" s="42">
        <v>-1.799999999999996E-3</v>
      </c>
      <c r="AB33" s="42">
        <v>-7.3000000000000009E-3</v>
      </c>
      <c r="AC33" s="42">
        <v>-2.1000000000000012E-3</v>
      </c>
      <c r="AD33" s="42">
        <v>-3.0999999999999917E-3</v>
      </c>
      <c r="AE33" s="42">
        <v>-4.6999999999999958E-3</v>
      </c>
      <c r="AF33" s="42">
        <v>-2.7399999999999989E-3</v>
      </c>
    </row>
    <row r="34" spans="1:32" x14ac:dyDescent="0.15">
      <c r="A34" s="54" t="s">
        <v>158</v>
      </c>
      <c r="B34" s="26" t="s">
        <v>108</v>
      </c>
      <c r="C34" s="27" t="s">
        <v>109</v>
      </c>
      <c r="D34" s="43">
        <v>2.9899999999999999E-2</v>
      </c>
      <c r="E34" s="43">
        <v>1.5900000000000001E-2</v>
      </c>
      <c r="F34" s="43">
        <v>1.14E-2</v>
      </c>
      <c r="G34" s="43">
        <v>1.18E-2</v>
      </c>
      <c r="H34" s="43">
        <v>1.34E-2</v>
      </c>
      <c r="I34" s="43">
        <v>5.8099999999999999E-2</v>
      </c>
      <c r="J34" s="43">
        <v>7.0300000000000001E-2</v>
      </c>
      <c r="K34" s="44">
        <v>-2.4299999999999999E-2</v>
      </c>
      <c r="L34" s="44">
        <v>-9.4799999999999995E-2</v>
      </c>
      <c r="M34" s="43">
        <v>4.4999999999999998E-2</v>
      </c>
      <c r="N34" s="34" t="s">
        <v>110</v>
      </c>
      <c r="O34" s="54" t="s">
        <v>176</v>
      </c>
      <c r="P34" s="49">
        <v>6.9999999999999999E-4</v>
      </c>
      <c r="Q34" s="27">
        <v>2</v>
      </c>
      <c r="R34" s="27" t="s">
        <v>26</v>
      </c>
      <c r="S34" s="27">
        <v>4.6710000000000003</v>
      </c>
      <c r="T34" s="52">
        <v>1.37E-2</v>
      </c>
      <c r="U34" s="59">
        <v>0.13410671875368552</v>
      </c>
      <c r="V34" s="42">
        <v>-2.4000000000000028E-3</v>
      </c>
      <c r="W34" s="42">
        <v>-1.8999999999999989E-3</v>
      </c>
      <c r="X34" s="42">
        <v>-1.7000000000000001E-3</v>
      </c>
      <c r="Y34" s="42">
        <v>-1.1999999999999997E-3</v>
      </c>
      <c r="Z34" s="42">
        <v>-1.2999999999999991E-3</v>
      </c>
      <c r="AA34" s="42">
        <v>-8.000000000000021E-4</v>
      </c>
      <c r="AB34" s="42">
        <v>-3.9999999999999758E-4</v>
      </c>
      <c r="AC34" s="42">
        <v>-2.9999999999999818E-4</v>
      </c>
      <c r="AD34" s="42">
        <v>-1.6999999999999932E-3</v>
      </c>
      <c r="AE34" s="42">
        <v>1.5000000000000013E-3</v>
      </c>
      <c r="AF34" s="42">
        <v>-1.019999999999999E-3</v>
      </c>
    </row>
    <row r="35" spans="1:32" x14ac:dyDescent="0.15">
      <c r="A35" s="54" t="s">
        <v>158</v>
      </c>
      <c r="B35" s="26" t="s">
        <v>111</v>
      </c>
      <c r="C35" s="27" t="s">
        <v>112</v>
      </c>
      <c r="D35" s="43">
        <v>4.6699999999999998E-2</v>
      </c>
      <c r="E35" s="44">
        <v>-1.0200000000000001E-2</v>
      </c>
      <c r="F35" s="43">
        <v>7.51E-2</v>
      </c>
      <c r="G35" s="43">
        <v>0.22409999999999999</v>
      </c>
      <c r="H35" s="44">
        <v>-8.6300000000000002E-2</v>
      </c>
      <c r="I35" s="43">
        <v>0.2792</v>
      </c>
      <c r="J35" s="43">
        <v>0.161</v>
      </c>
      <c r="K35" s="43">
        <v>0.21929999999999999</v>
      </c>
      <c r="L35" s="44">
        <v>-0.1802</v>
      </c>
      <c r="M35" s="43">
        <v>0.23960000000000001</v>
      </c>
      <c r="N35" s="27" t="s">
        <v>113</v>
      </c>
      <c r="O35" s="54" t="s">
        <v>163</v>
      </c>
      <c r="P35" s="49">
        <v>1.9E-3</v>
      </c>
      <c r="Q35" s="27">
        <v>4</v>
      </c>
      <c r="R35" s="27" t="s">
        <v>15</v>
      </c>
      <c r="S35" s="27">
        <v>4.4859999999999998</v>
      </c>
      <c r="T35" s="52">
        <v>9.6799999999999997E-2</v>
      </c>
      <c r="U35" s="59">
        <v>1.2925023217389864</v>
      </c>
      <c r="V35" s="42">
        <v>-2.700000000000001E-3</v>
      </c>
      <c r="W35" s="42">
        <v>-1.5000000000000013E-3</v>
      </c>
      <c r="X35" s="42">
        <v>0</v>
      </c>
      <c r="Y35" s="42">
        <v>9.9999999999988987E-5</v>
      </c>
      <c r="Z35" s="42">
        <v>7.9999999999999516E-4</v>
      </c>
      <c r="AA35" s="42">
        <v>2.5000000000000022E-3</v>
      </c>
      <c r="AB35" s="42">
        <v>2.0000000000000018E-3</v>
      </c>
      <c r="AC35" s="42">
        <v>1.0999999999999899E-3</v>
      </c>
      <c r="AD35" s="42">
        <v>1.2000000000000066E-3</v>
      </c>
      <c r="AE35" s="42">
        <v>1.7000000000000071E-3</v>
      </c>
      <c r="AF35" s="42">
        <v>5.1999999999999898E-4</v>
      </c>
    </row>
    <row r="36" spans="1:32" x14ac:dyDescent="0.15">
      <c r="A36" s="54" t="s">
        <v>159</v>
      </c>
      <c r="B36" s="26" t="s">
        <v>114</v>
      </c>
      <c r="C36" s="27" t="s">
        <v>115</v>
      </c>
      <c r="D36" s="43">
        <v>5.79E-2</v>
      </c>
      <c r="E36" s="44">
        <v>-6.4000000000000003E-3</v>
      </c>
      <c r="F36" s="43">
        <v>6.6699999999999995E-2</v>
      </c>
      <c r="G36" s="43">
        <v>0.22320000000000001</v>
      </c>
      <c r="H36" s="44">
        <v>-9.2100000000000001E-2</v>
      </c>
      <c r="I36" s="43">
        <v>0.2853</v>
      </c>
      <c r="J36" s="43">
        <v>0.16189999999999999</v>
      </c>
      <c r="K36" s="43">
        <v>0.22370000000000001</v>
      </c>
      <c r="L36" s="44">
        <v>-0.18229999999999999</v>
      </c>
      <c r="M36" s="43">
        <v>0.23960000000000001</v>
      </c>
      <c r="N36" s="27" t="s">
        <v>116</v>
      </c>
      <c r="O36" s="54" t="s">
        <v>177</v>
      </c>
      <c r="P36" s="49">
        <v>2E-3</v>
      </c>
      <c r="Q36" s="27">
        <v>4</v>
      </c>
      <c r="R36" s="27" t="s">
        <v>15</v>
      </c>
      <c r="S36" s="27">
        <v>4.2610000000000001</v>
      </c>
      <c r="T36" s="52">
        <v>9.7799999999999998E-2</v>
      </c>
      <c r="U36" s="59">
        <v>1.3065228859835671</v>
      </c>
      <c r="V36" s="42">
        <v>-1.5999999999999973E-3</v>
      </c>
      <c r="W36" s="42">
        <v>7.999999999999995E-4</v>
      </c>
      <c r="X36" s="42">
        <v>2.9999999999999472E-4</v>
      </c>
      <c r="Y36" s="42">
        <v>-7.9999999999999516E-4</v>
      </c>
      <c r="Z36" s="42">
        <v>1.3999999999999985E-3</v>
      </c>
      <c r="AA36" s="42">
        <v>2.5000000000000022E-3</v>
      </c>
      <c r="AB36" s="42">
        <v>2.0000000000000018E-3</v>
      </c>
      <c r="AC36" s="42">
        <v>1.7000000000000071E-3</v>
      </c>
      <c r="AD36" s="42">
        <v>4.0000000000001146E-4</v>
      </c>
      <c r="AE36" s="42">
        <v>1.7000000000000071E-3</v>
      </c>
      <c r="AF36" s="42">
        <v>8.4000000000000285E-4</v>
      </c>
    </row>
    <row r="37" spans="1:32" x14ac:dyDescent="0.15">
      <c r="A37" s="54" t="s">
        <v>158</v>
      </c>
      <c r="B37" s="26" t="s">
        <v>117</v>
      </c>
      <c r="C37" s="27" t="s">
        <v>118</v>
      </c>
      <c r="D37" s="43">
        <v>8.6900000000000005E-2</v>
      </c>
      <c r="E37" s="43">
        <v>1.5800000000000002E-2</v>
      </c>
      <c r="F37" s="43">
        <v>9.2999999999999992E-3</v>
      </c>
      <c r="G37" s="43">
        <v>2.47E-2</v>
      </c>
      <c r="H37" s="43">
        <v>8.0999999999999996E-3</v>
      </c>
      <c r="I37" s="43">
        <v>8.4599999999999995E-2</v>
      </c>
      <c r="J37" s="43">
        <v>9.9699999999999997E-2</v>
      </c>
      <c r="K37" s="44">
        <v>-3.1899999999999998E-2</v>
      </c>
      <c r="L37" s="44">
        <v>-0.15079999999999999</v>
      </c>
      <c r="M37" s="43">
        <v>3.7199999999999997E-2</v>
      </c>
      <c r="N37" s="27" t="s">
        <v>119</v>
      </c>
      <c r="O37" s="54" t="s">
        <v>176</v>
      </c>
      <c r="P37" s="49">
        <v>6.9999999999999999E-4</v>
      </c>
      <c r="Q37" s="27">
        <v>3</v>
      </c>
      <c r="R37" s="27" t="s">
        <v>26</v>
      </c>
      <c r="S37" s="27">
        <v>4.1669999999999998</v>
      </c>
      <c r="T37" s="52">
        <v>1.84E-2</v>
      </c>
      <c r="U37" s="59">
        <v>0.17072518280670645</v>
      </c>
      <c r="V37" s="42">
        <v>-1.2999999999999956E-3</v>
      </c>
      <c r="W37" s="42">
        <v>-1.0999999999999968E-3</v>
      </c>
      <c r="X37" s="42">
        <v>-6.0000000000000157E-4</v>
      </c>
      <c r="Y37" s="42">
        <v>-1.0000000000000009E-3</v>
      </c>
      <c r="Z37" s="42">
        <v>-8.9999999999999976E-4</v>
      </c>
      <c r="AA37" s="42">
        <v>-4.0000000000001146E-4</v>
      </c>
      <c r="AB37" s="42">
        <v>-3.0000000000000859E-4</v>
      </c>
      <c r="AC37" s="42">
        <v>0</v>
      </c>
      <c r="AD37" s="42">
        <v>-2.7999999999999969E-3</v>
      </c>
      <c r="AE37" s="42">
        <v>3.2999999999999974E-3</v>
      </c>
      <c r="AF37" s="42">
        <v>-5.1000000000000145E-4</v>
      </c>
    </row>
    <row r="38" spans="1:32" x14ac:dyDescent="0.15">
      <c r="A38" s="54" t="s">
        <v>161</v>
      </c>
      <c r="B38" s="26" t="s">
        <v>120</v>
      </c>
      <c r="C38" s="27" t="s">
        <v>121</v>
      </c>
      <c r="D38" s="43">
        <v>2.4E-2</v>
      </c>
      <c r="E38" s="43">
        <v>0.1172</v>
      </c>
      <c r="F38" s="43">
        <v>8.6499999999999994E-2</v>
      </c>
      <c r="G38" s="43">
        <v>0.12429999999999999</v>
      </c>
      <c r="H38" s="44">
        <v>-8.1900000000000001E-2</v>
      </c>
      <c r="I38" s="43">
        <v>0.30199999999999999</v>
      </c>
      <c r="J38" s="44">
        <v>-5.11E-2</v>
      </c>
      <c r="K38" s="43">
        <v>0.31590000000000001</v>
      </c>
      <c r="L38" s="44">
        <v>-6.9099999999999995E-2</v>
      </c>
      <c r="M38" s="43">
        <v>0.19889999999999999</v>
      </c>
      <c r="N38" s="27" t="s">
        <v>122</v>
      </c>
      <c r="O38" s="54" t="s">
        <v>178</v>
      </c>
      <c r="P38" s="49">
        <v>2.5000000000000001E-3</v>
      </c>
      <c r="Q38" s="27">
        <v>5</v>
      </c>
      <c r="R38" s="27" t="s">
        <v>26</v>
      </c>
      <c r="S38" s="27">
        <v>3.5609999999999999</v>
      </c>
      <c r="T38" s="52">
        <v>9.6699999999999994E-2</v>
      </c>
      <c r="U38" s="59">
        <v>1.3279471720453482</v>
      </c>
      <c r="V38" s="42">
        <v>-3.0999999999999986E-3</v>
      </c>
      <c r="W38" s="42">
        <v>-2.2000000000000075E-3</v>
      </c>
      <c r="X38" s="42">
        <v>-2.3000000000000104E-3</v>
      </c>
      <c r="Y38" s="42">
        <v>-3.0000000000000027E-3</v>
      </c>
      <c r="Z38" s="42">
        <v>-1.8999999999999989E-3</v>
      </c>
      <c r="AA38" s="42">
        <v>-2.5000000000000022E-3</v>
      </c>
      <c r="AB38" s="42">
        <v>-1.5000000000000013E-3</v>
      </c>
      <c r="AC38" s="42">
        <v>-2.8999999999999582E-3</v>
      </c>
      <c r="AD38" s="42">
        <v>-2.2999999999999965E-3</v>
      </c>
      <c r="AE38" s="42">
        <v>-2.5000000000000022E-3</v>
      </c>
      <c r="AF38" s="42">
        <v>-2.4199999999999977E-3</v>
      </c>
    </row>
    <row r="39" spans="1:32" x14ac:dyDescent="0.15">
      <c r="A39" s="54" t="s">
        <v>159</v>
      </c>
      <c r="B39" s="26" t="s">
        <v>123</v>
      </c>
      <c r="C39" s="27" t="s">
        <v>124</v>
      </c>
      <c r="D39" s="43">
        <v>0.28989999999999999</v>
      </c>
      <c r="E39" s="43">
        <v>0.12609999999999999</v>
      </c>
      <c r="F39" s="43">
        <v>0.15129999999999999</v>
      </c>
      <c r="G39" s="43">
        <v>6.9000000000000006E-2</v>
      </c>
      <c r="H39" s="43">
        <v>2.5999999999999999E-3</v>
      </c>
      <c r="I39" s="43">
        <v>0.33739999999999998</v>
      </c>
      <c r="J39" s="43">
        <v>8.5599999999999996E-2</v>
      </c>
      <c r="K39" s="43">
        <v>0.38319999999999999</v>
      </c>
      <c r="L39" s="44">
        <v>-0.1285</v>
      </c>
      <c r="M39" s="43">
        <v>0.21879999999999999</v>
      </c>
      <c r="N39" s="27" t="s">
        <v>125</v>
      </c>
      <c r="O39" s="54" t="s">
        <v>179</v>
      </c>
      <c r="P39" s="49">
        <v>6.9999999999999999E-4</v>
      </c>
      <c r="Q39" s="27">
        <v>5</v>
      </c>
      <c r="R39" s="27" t="s">
        <v>15</v>
      </c>
      <c r="S39" s="27">
        <v>2.9079999999999999</v>
      </c>
      <c r="T39" s="52">
        <v>0.1535</v>
      </c>
      <c r="U39" s="59">
        <v>2.8233396628471974</v>
      </c>
      <c r="V39" s="42">
        <v>3.1999999999999806E-3</v>
      </c>
      <c r="W39" s="42">
        <v>3.8999999999999868E-3</v>
      </c>
      <c r="X39" s="42">
        <v>5.7999999999999996E-3</v>
      </c>
      <c r="Y39" s="42">
        <v>5.2999999999999992E-3</v>
      </c>
      <c r="Z39" s="42">
        <v>4.0999999999999995E-3</v>
      </c>
      <c r="AA39" s="42">
        <v>6.3999999999999613E-3</v>
      </c>
      <c r="AB39" s="42">
        <v>5.2999999999999992E-3</v>
      </c>
      <c r="AC39" s="42">
        <v>4.2999999999999705E-3</v>
      </c>
      <c r="AD39" s="42">
        <v>3.2000000000000084E-3</v>
      </c>
      <c r="AE39" s="42">
        <v>4.699999999999982E-3</v>
      </c>
      <c r="AF39" s="42">
        <v>4.6199999999999887E-3</v>
      </c>
    </row>
    <row r="40" spans="1:32" x14ac:dyDescent="0.15">
      <c r="A40" s="54" t="s">
        <v>158</v>
      </c>
      <c r="B40" s="26" t="s">
        <v>126</v>
      </c>
      <c r="C40" s="27" t="s">
        <v>127</v>
      </c>
      <c r="D40" s="43">
        <v>8.5199999999999998E-2</v>
      </c>
      <c r="E40" s="44">
        <v>-6.4000000000000003E-3</v>
      </c>
      <c r="F40" s="43">
        <v>6.3299999999999995E-2</v>
      </c>
      <c r="G40" s="43">
        <v>7.1300000000000002E-2</v>
      </c>
      <c r="H40" s="44">
        <v>-3.8300000000000001E-2</v>
      </c>
      <c r="I40" s="43">
        <v>0.1706</v>
      </c>
      <c r="J40" s="43">
        <v>0.11070000000000001</v>
      </c>
      <c r="K40" s="44">
        <v>-1.6E-2</v>
      </c>
      <c r="L40" s="44">
        <v>-0.1804</v>
      </c>
      <c r="M40" s="43">
        <v>9.2600000000000002E-2</v>
      </c>
      <c r="N40" s="27" t="s">
        <v>128</v>
      </c>
      <c r="O40" s="54" t="s">
        <v>166</v>
      </c>
      <c r="P40" s="49">
        <v>2E-3</v>
      </c>
      <c r="Q40" s="27">
        <v>3</v>
      </c>
      <c r="R40" s="27" t="s">
        <v>26</v>
      </c>
      <c r="S40" s="27">
        <v>3.9470000000000001</v>
      </c>
      <c r="T40" s="52">
        <v>3.5299999999999998E-2</v>
      </c>
      <c r="U40" s="59">
        <v>0.35329176396995621</v>
      </c>
      <c r="V40" s="42">
        <v>-1.3999999999999985E-3</v>
      </c>
      <c r="W40" s="42">
        <v>1E-3</v>
      </c>
      <c r="X40" s="42">
        <v>-5.0000000000000044E-4</v>
      </c>
      <c r="Y40" s="42">
        <v>-1.6999999999999932E-3</v>
      </c>
      <c r="Z40" s="42">
        <v>-1.3999999999999985E-3</v>
      </c>
      <c r="AA40" s="42">
        <v>-2.0999999999999908E-3</v>
      </c>
      <c r="AB40" s="42">
        <v>-2.2999999999999965E-3</v>
      </c>
      <c r="AC40" s="42">
        <v>-1.1000000000000003E-3</v>
      </c>
      <c r="AD40" s="42">
        <v>-1.2999999999999956E-3</v>
      </c>
      <c r="AE40" s="42">
        <v>-2.0000000000000018E-3</v>
      </c>
      <c r="AF40" s="42">
        <v>-1.2799999999999975E-3</v>
      </c>
    </row>
    <row r="41" spans="1:32" x14ac:dyDescent="0.15">
      <c r="A41" s="54" t="s">
        <v>159</v>
      </c>
      <c r="B41" s="26" t="s">
        <v>129</v>
      </c>
      <c r="C41" s="27" t="s">
        <v>130</v>
      </c>
      <c r="D41" s="43">
        <v>4.5400000000000003E-2</v>
      </c>
      <c r="E41" s="43">
        <v>6.88E-2</v>
      </c>
      <c r="F41" s="43">
        <v>4.2200000000000001E-2</v>
      </c>
      <c r="G41" s="43">
        <v>9.5600000000000004E-2</v>
      </c>
      <c r="H41" s="44">
        <v>-0.13500000000000001</v>
      </c>
      <c r="I41" s="43">
        <v>0.3165</v>
      </c>
      <c r="J41" s="44">
        <v>-2.93E-2</v>
      </c>
      <c r="K41" s="43">
        <v>0.23930000000000001</v>
      </c>
      <c r="L41" s="44">
        <v>-9.0399999999999994E-2</v>
      </c>
      <c r="M41" s="43">
        <v>0.22739999999999999</v>
      </c>
      <c r="N41" s="27" t="s">
        <v>104</v>
      </c>
      <c r="O41" s="54" t="s">
        <v>180</v>
      </c>
      <c r="P41" s="49">
        <v>1.5E-3</v>
      </c>
      <c r="Q41" s="27">
        <v>5</v>
      </c>
      <c r="R41" s="27" t="s">
        <v>26</v>
      </c>
      <c r="S41" s="27">
        <v>2.34</v>
      </c>
      <c r="T41" s="52">
        <v>7.8100000000000003E-2</v>
      </c>
      <c r="U41" s="59">
        <v>0.95126859219359061</v>
      </c>
      <c r="V41" s="42">
        <v>5.3000000000000061E-3</v>
      </c>
      <c r="W41" s="42">
        <v>4.6000000000000069E-3</v>
      </c>
      <c r="X41" s="42">
        <v>5.0000000000000044E-3</v>
      </c>
      <c r="Y41" s="42">
        <v>4.1000000000000064E-3</v>
      </c>
      <c r="Z41" s="42">
        <v>-1.4700000000000005E-2</v>
      </c>
      <c r="AA41" s="42">
        <v>3.4500000000000031E-2</v>
      </c>
      <c r="AB41" s="42">
        <v>2.700000000000001E-3</v>
      </c>
      <c r="AC41" s="42">
        <v>5.9000000000000163E-3</v>
      </c>
      <c r="AD41" s="42">
        <v>4.500000000000004E-3</v>
      </c>
      <c r="AE41" s="42">
        <v>5.0999999999999934E-3</v>
      </c>
      <c r="AF41" s="42">
        <v>5.7000000000000063E-3</v>
      </c>
    </row>
    <row r="42" spans="1:32" x14ac:dyDescent="0.15">
      <c r="A42" s="54" t="s">
        <v>161</v>
      </c>
      <c r="B42" s="26" t="s">
        <v>131</v>
      </c>
      <c r="C42" s="27" t="s">
        <v>132</v>
      </c>
      <c r="D42" s="43">
        <v>0.29799999999999999</v>
      </c>
      <c r="E42" s="43">
        <v>0.13100000000000001</v>
      </c>
      <c r="F42" s="43">
        <v>0.14799999999999999</v>
      </c>
      <c r="G42" s="43">
        <v>7.0000000000000007E-2</v>
      </c>
      <c r="H42" s="44">
        <v>-5.0000000000000001E-3</v>
      </c>
      <c r="I42" s="43">
        <v>0.35039999999999999</v>
      </c>
      <c r="J42" s="43">
        <v>8.6599999999999996E-2</v>
      </c>
      <c r="K42" s="43">
        <v>0.38200000000000001</v>
      </c>
      <c r="L42" s="44">
        <v>-0.12959999999999999</v>
      </c>
      <c r="M42" s="43">
        <v>0.21840000000000001</v>
      </c>
      <c r="N42" s="34" t="s">
        <v>133</v>
      </c>
      <c r="O42" s="54" t="s">
        <v>179</v>
      </c>
      <c r="P42" s="49">
        <v>1.5E-3</v>
      </c>
      <c r="Q42" s="27">
        <v>5</v>
      </c>
      <c r="R42" s="27" t="s">
        <v>15</v>
      </c>
      <c r="S42" s="27">
        <v>2.2799999999999998</v>
      </c>
      <c r="T42" s="52">
        <v>0.155</v>
      </c>
      <c r="U42" s="59">
        <v>2.8586464641343632</v>
      </c>
      <c r="V42" s="42">
        <v>3.0000000000000027E-3</v>
      </c>
      <c r="W42" s="42">
        <v>3.0000000000000027E-3</v>
      </c>
      <c r="X42" s="42">
        <v>7.9999999999999793E-3</v>
      </c>
      <c r="Y42" s="42">
        <v>6.0000000000000053E-3</v>
      </c>
      <c r="Z42" s="42">
        <v>5.0000000000000001E-3</v>
      </c>
      <c r="AA42" s="42">
        <v>7.5999999999999956E-3</v>
      </c>
      <c r="AB42" s="42">
        <v>6.3E-3</v>
      </c>
      <c r="AC42" s="42">
        <v>3.0999999999999917E-3</v>
      </c>
      <c r="AD42" s="42">
        <v>2.1000000000000185E-3</v>
      </c>
      <c r="AE42" s="42">
        <v>4.2999999999999983E-3</v>
      </c>
      <c r="AF42" s="42">
        <v>4.8399999999999997E-3</v>
      </c>
    </row>
    <row r="43" spans="1:32" ht="14" x14ac:dyDescent="0.15">
      <c r="A43" s="54" t="s">
        <v>158</v>
      </c>
      <c r="B43" s="26" t="s">
        <v>134</v>
      </c>
      <c r="C43" s="27" t="s">
        <v>135</v>
      </c>
      <c r="D43" s="43">
        <v>8.4099999999999994E-2</v>
      </c>
      <c r="E43" s="43">
        <v>8.4500000000000006E-2</v>
      </c>
      <c r="F43" s="43">
        <v>8.9999999999999998E-4</v>
      </c>
      <c r="G43" s="43">
        <v>0.1113</v>
      </c>
      <c r="H43" s="44">
        <v>-7.2099999999999997E-2</v>
      </c>
      <c r="I43" s="43">
        <v>0.29630000000000001</v>
      </c>
      <c r="J43" s="43">
        <v>3.8800000000000001E-2</v>
      </c>
      <c r="K43" s="43">
        <v>0.2702</v>
      </c>
      <c r="L43" s="44">
        <v>-0.152</v>
      </c>
      <c r="M43" s="43">
        <v>0.17169999999999999</v>
      </c>
      <c r="N43" s="29" t="s">
        <v>136</v>
      </c>
      <c r="O43" s="54" t="s">
        <v>177</v>
      </c>
      <c r="P43" s="49">
        <v>2E-3</v>
      </c>
      <c r="Q43" s="27">
        <v>4</v>
      </c>
      <c r="R43" s="27" t="s">
        <v>26</v>
      </c>
      <c r="S43" s="27">
        <v>3.9820000000000002</v>
      </c>
      <c r="T43" s="52">
        <v>8.3400000000000002E-2</v>
      </c>
      <c r="U43" s="59">
        <v>1.0622624382081973</v>
      </c>
      <c r="V43" s="42">
        <v>-2.3000000000000104E-3</v>
      </c>
      <c r="W43" s="42">
        <v>-2.3999999999999994E-3</v>
      </c>
      <c r="X43" s="42">
        <v>-6.0000000000000006E-4</v>
      </c>
      <c r="Y43" s="42">
        <v>6.999999999999923E-4</v>
      </c>
      <c r="Z43" s="42">
        <v>8.0000000000000904E-4</v>
      </c>
      <c r="AA43" s="42">
        <v>2.2000000000000353E-3</v>
      </c>
      <c r="AB43" s="42">
        <v>8.000000000000021E-4</v>
      </c>
      <c r="AC43" s="42">
        <v>3.5000000000000031E-3</v>
      </c>
      <c r="AD43" s="42">
        <v>1.799999999999996E-3</v>
      </c>
      <c r="AE43" s="42">
        <v>1.799999999999996E-3</v>
      </c>
      <c r="AF43" s="42">
        <v>6.3000000000000241E-4</v>
      </c>
    </row>
    <row r="44" spans="1:32" x14ac:dyDescent="0.15">
      <c r="A44" s="54" t="s">
        <v>158</v>
      </c>
      <c r="B44" s="26" t="s">
        <v>137</v>
      </c>
      <c r="C44" s="27" t="s">
        <v>138</v>
      </c>
      <c r="D44" s="43">
        <v>3.8300000000000001E-2</v>
      </c>
      <c r="E44" s="44">
        <v>-1.8800000000000001E-2</v>
      </c>
      <c r="F44" s="43">
        <v>6.5299999999999997E-2</v>
      </c>
      <c r="G44" s="43">
        <v>0.26700000000000002</v>
      </c>
      <c r="H44" s="44">
        <v>-0.1007</v>
      </c>
      <c r="I44" s="43">
        <v>0.33300000000000002</v>
      </c>
      <c r="J44" s="43">
        <v>0.156</v>
      </c>
      <c r="K44" s="43">
        <v>0.31059999999999999</v>
      </c>
      <c r="L44" s="44">
        <v>-0.21779999999999999</v>
      </c>
      <c r="M44" s="43">
        <v>0.14119999999999999</v>
      </c>
      <c r="N44" s="27" t="s">
        <v>139</v>
      </c>
      <c r="O44" s="54" t="s">
        <v>179</v>
      </c>
      <c r="P44" s="49">
        <v>6.4999999999999997E-3</v>
      </c>
      <c r="Q44" s="27">
        <v>4</v>
      </c>
      <c r="R44" s="27" t="s">
        <v>26</v>
      </c>
      <c r="S44" s="27">
        <v>2.1960000000000002</v>
      </c>
      <c r="T44" s="52">
        <v>9.74E-2</v>
      </c>
      <c r="U44" s="59">
        <v>1.2293140369629993</v>
      </c>
      <c r="V44" s="42">
        <v>-2.5000000000000022E-3</v>
      </c>
      <c r="W44" s="42">
        <v>-3.8000000000000013E-3</v>
      </c>
      <c r="X44" s="42">
        <v>-3.0000000000000027E-3</v>
      </c>
      <c r="Y44" s="42">
        <v>-3.8999999999999591E-3</v>
      </c>
      <c r="Z44" s="42">
        <v>-2.5000000000000022E-3</v>
      </c>
      <c r="AA44" s="42">
        <v>-5.5999999999999939E-3</v>
      </c>
      <c r="AB44" s="42">
        <v>-5.2000000000000102E-3</v>
      </c>
      <c r="AC44" s="42">
        <v>-7.5999999999999956E-3</v>
      </c>
      <c r="AD44" s="42">
        <v>-3.0000000000000027E-3</v>
      </c>
      <c r="AE44" s="42">
        <v>-7.0000000000000062E-3</v>
      </c>
      <c r="AF44" s="42">
        <v>-4.4099999999999973E-3</v>
      </c>
    </row>
    <row r="45" spans="1:32" x14ac:dyDescent="0.15">
      <c r="A45" s="54" t="s">
        <v>158</v>
      </c>
      <c r="B45" s="26" t="s">
        <v>140</v>
      </c>
      <c r="C45" s="27" t="s">
        <v>141</v>
      </c>
      <c r="D45" s="43">
        <v>7.17E-2</v>
      </c>
      <c r="E45" s="43">
        <v>9.6100000000000005E-2</v>
      </c>
      <c r="F45" s="43">
        <v>1.83E-2</v>
      </c>
      <c r="G45" s="43">
        <v>0.1065</v>
      </c>
      <c r="H45" s="44">
        <v>-0.10630000000000001</v>
      </c>
      <c r="I45" s="43">
        <v>0.26960000000000001</v>
      </c>
      <c r="J45" s="44">
        <v>-2.01E-2</v>
      </c>
      <c r="K45" s="43">
        <v>0.2487</v>
      </c>
      <c r="L45" s="44">
        <v>-0.10589999999999999</v>
      </c>
      <c r="M45" s="43">
        <v>0.15920000000000001</v>
      </c>
      <c r="N45" s="27" t="s">
        <v>142</v>
      </c>
      <c r="O45" s="54" t="s">
        <v>171</v>
      </c>
      <c r="P45" s="49">
        <v>1.9E-3</v>
      </c>
      <c r="Q45" s="27">
        <v>4</v>
      </c>
      <c r="R45" s="27" t="s">
        <v>15</v>
      </c>
      <c r="S45" s="27">
        <v>0.51900000000000002</v>
      </c>
      <c r="T45" s="52">
        <v>7.3800000000000004E-2</v>
      </c>
      <c r="U45" s="59">
        <v>0.90455526360519989</v>
      </c>
      <c r="V45" s="42">
        <v>-2.9999999999999472E-4</v>
      </c>
      <c r="W45" s="42">
        <v>1.0000000000000286E-4</v>
      </c>
      <c r="X45" s="42">
        <v>1.0000000000000009E-3</v>
      </c>
      <c r="Y45" s="42">
        <v>6.999999999999923E-4</v>
      </c>
      <c r="Z45" s="42">
        <v>1.3999999999999985E-3</v>
      </c>
      <c r="AA45" s="42">
        <v>1.4000000000000123E-3</v>
      </c>
      <c r="AB45" s="42">
        <v>-1.9999999999999879E-4</v>
      </c>
      <c r="AC45" s="42">
        <v>-3.999999999999837E-4</v>
      </c>
      <c r="AD45" s="42">
        <v>5.0000000000000044E-4</v>
      </c>
      <c r="AE45" s="42">
        <v>1.2000000000000066E-3</v>
      </c>
      <c r="AF45" s="42">
        <v>5.4000000000000369E-4</v>
      </c>
    </row>
    <row r="46" spans="1:32" x14ac:dyDescent="0.15">
      <c r="A46" s="54" t="s">
        <v>158</v>
      </c>
      <c r="B46" s="26" t="s">
        <v>143</v>
      </c>
      <c r="C46" s="27" t="s">
        <v>144</v>
      </c>
      <c r="D46" s="43">
        <v>4.8899999999999999E-2</v>
      </c>
      <c r="E46" s="43">
        <v>0.1024</v>
      </c>
      <c r="F46" s="43">
        <v>4.6600000000000003E-2</v>
      </c>
      <c r="G46" s="43">
        <v>0.1275</v>
      </c>
      <c r="H46" s="44">
        <v>-0.124</v>
      </c>
      <c r="I46" s="43">
        <v>0.26219999999999999</v>
      </c>
      <c r="J46" s="44">
        <v>-7.6E-3</v>
      </c>
      <c r="K46" s="43">
        <v>0.2273</v>
      </c>
      <c r="L46" s="44">
        <v>-0.1203</v>
      </c>
      <c r="M46" s="43">
        <v>0.19289999999999999</v>
      </c>
      <c r="N46" s="27" t="s">
        <v>145</v>
      </c>
      <c r="O46" s="54" t="s">
        <v>163</v>
      </c>
      <c r="P46" s="49">
        <v>1.1999999999999999E-3</v>
      </c>
      <c r="Q46" s="27">
        <v>4</v>
      </c>
      <c r="R46" s="27" t="s">
        <v>26</v>
      </c>
      <c r="S46" s="27">
        <v>3.5</v>
      </c>
      <c r="T46" s="52">
        <v>7.5600000000000001E-2</v>
      </c>
      <c r="U46" s="59">
        <v>0.9283194123541072</v>
      </c>
      <c r="V46" s="42">
        <v>5.6999999999999967E-3</v>
      </c>
      <c r="W46" s="42">
        <v>4.2999999999999983E-3</v>
      </c>
      <c r="X46" s="42">
        <v>2.8999999999999998E-3</v>
      </c>
      <c r="Y46" s="42">
        <v>2.6000000000000051E-3</v>
      </c>
      <c r="Z46" s="42">
        <v>3.0999999999999917E-3</v>
      </c>
      <c r="AA46" s="42">
        <v>7.5000000000000067E-3</v>
      </c>
      <c r="AB46" s="42">
        <v>2.6000000000000007E-3</v>
      </c>
      <c r="AC46" s="42">
        <v>5.7000000000000106E-3</v>
      </c>
      <c r="AD46" s="42">
        <v>4.4000000000000011E-3</v>
      </c>
      <c r="AE46" s="42">
        <v>5.0999999999999934E-3</v>
      </c>
      <c r="AF46" s="42">
        <v>4.3900000000000007E-3</v>
      </c>
    </row>
    <row r="47" spans="1:32" x14ac:dyDescent="0.15">
      <c r="B47" s="79" t="s">
        <v>191</v>
      </c>
      <c r="D47" s="62">
        <f>AVERAGE(D2:D46)</f>
        <v>0.10944545454545454</v>
      </c>
      <c r="E47" s="62">
        <f t="shared" ref="E47:M47" si="0">AVERAGE(E2:E46)</f>
        <v>3.8960000000000009E-2</v>
      </c>
      <c r="F47" s="62">
        <f t="shared" si="0"/>
        <v>7.6308888888888898E-2</v>
      </c>
      <c r="G47" s="62">
        <f t="shared" si="0"/>
        <v>0.1305088888888889</v>
      </c>
      <c r="H47" s="62">
        <f t="shared" si="0"/>
        <v>-5.9086666666666655E-2</v>
      </c>
      <c r="I47" s="62">
        <f t="shared" si="0"/>
        <v>0.22358000000000003</v>
      </c>
      <c r="J47" s="62">
        <f t="shared" si="0"/>
        <v>7.5208888888888881E-2</v>
      </c>
      <c r="K47" s="62">
        <f t="shared" si="0"/>
        <v>0.18064</v>
      </c>
      <c r="L47" s="62">
        <f t="shared" si="0"/>
        <v>-0.13684444444444444</v>
      </c>
      <c r="M47" s="62">
        <f t="shared" si="0"/>
        <v>0.18147777777777779</v>
      </c>
    </row>
    <row r="53" spans="5:15" x14ac:dyDescent="0.15"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</row>
    <row r="54" spans="5:15" x14ac:dyDescent="0.15"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</row>
    <row r="55" spans="5:15" x14ac:dyDescent="0.15"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spans="5:15" x14ac:dyDescent="0.15"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spans="5:15" x14ac:dyDescent="0.15"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spans="5:15" x14ac:dyDescent="0.15"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</row>
    <row r="59" spans="5:15" x14ac:dyDescent="0.15"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</row>
    <row r="60" spans="5:15" x14ac:dyDescent="0.15"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</row>
    <row r="61" spans="5:15" x14ac:dyDescent="0.15"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</row>
    <row r="62" spans="5:15" x14ac:dyDescent="0.15"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</row>
    <row r="63" spans="5:15" x14ac:dyDescent="0.15"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</row>
    <row r="64" spans="5:15" x14ac:dyDescent="0.15"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</row>
    <row r="65" spans="5:15" x14ac:dyDescent="0.15"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</row>
    <row r="66" spans="5:15" x14ac:dyDescent="0.15"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</row>
    <row r="67" spans="5:15" x14ac:dyDescent="0.15"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</row>
    <row r="68" spans="5:15" x14ac:dyDescent="0.15"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</row>
    <row r="69" spans="5:15" x14ac:dyDescent="0.15"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</row>
    <row r="70" spans="5:15" x14ac:dyDescent="0.15"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</row>
    <row r="71" spans="5:15" x14ac:dyDescent="0.15"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</row>
    <row r="72" spans="5:15" x14ac:dyDescent="0.15"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</row>
    <row r="73" spans="5:15" x14ac:dyDescent="0.15"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</row>
    <row r="74" spans="5:15" x14ac:dyDescent="0.15"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</row>
    <row r="75" spans="5:15" x14ac:dyDescent="0.15"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</row>
    <row r="76" spans="5:15" x14ac:dyDescent="0.15"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</row>
    <row r="77" spans="5:15" x14ac:dyDescent="0.15"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</row>
    <row r="78" spans="5:15" x14ac:dyDescent="0.15"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</row>
    <row r="79" spans="5:15" x14ac:dyDescent="0.15"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</row>
    <row r="80" spans="5:15" x14ac:dyDescent="0.15"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</row>
    <row r="81" spans="5:15" x14ac:dyDescent="0.15"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</row>
    <row r="82" spans="5:15" x14ac:dyDescent="0.15"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</row>
    <row r="83" spans="5:15" x14ac:dyDescent="0.15"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</row>
    <row r="84" spans="5:15" x14ac:dyDescent="0.15"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spans="5:15" x14ac:dyDescent="0.15"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spans="5:15" x14ac:dyDescent="0.15"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spans="5:15" x14ac:dyDescent="0.15"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spans="5:15" x14ac:dyDescent="0.15"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</row>
    <row r="89" spans="5:15" x14ac:dyDescent="0.15"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</row>
    <row r="90" spans="5:15" x14ac:dyDescent="0.15"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</row>
    <row r="91" spans="5:15" x14ac:dyDescent="0.15"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spans="5:15" x14ac:dyDescent="0.15"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</row>
    <row r="93" spans="5:15" x14ac:dyDescent="0.15"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</row>
    <row r="94" spans="5:15" x14ac:dyDescent="0.15"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</row>
    <row r="95" spans="5:15" x14ac:dyDescent="0.15"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</row>
    <row r="96" spans="5:15" x14ac:dyDescent="0.15"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</row>
    <row r="97" spans="5:15" x14ac:dyDescent="0.15"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A54B-8725-C04B-A551-200C396AD9C9}">
  <dimension ref="A1:B451"/>
  <sheetViews>
    <sheetView topLeftCell="A409" workbookViewId="0">
      <selection activeCell="C451" sqref="C451"/>
    </sheetView>
  </sheetViews>
  <sheetFormatPr baseColWidth="10" defaultRowHeight="13" x14ac:dyDescent="0.15"/>
  <cols>
    <col min="2" max="2" width="18.5" bestFit="1" customWidth="1"/>
  </cols>
  <sheetData>
    <row r="1" spans="1:2" x14ac:dyDescent="0.15">
      <c r="A1" s="54" t="s">
        <v>192</v>
      </c>
      <c r="B1" s="54" t="s">
        <v>193</v>
      </c>
    </row>
    <row r="2" spans="1:2" x14ac:dyDescent="0.15">
      <c r="A2">
        <v>2014</v>
      </c>
      <c r="B2" s="80" t="s">
        <v>148</v>
      </c>
    </row>
    <row r="3" spans="1:2" x14ac:dyDescent="0.15">
      <c r="A3">
        <v>2014</v>
      </c>
      <c r="B3">
        <v>-5.04E-2</v>
      </c>
    </row>
    <row r="4" spans="1:2" x14ac:dyDescent="0.15">
      <c r="A4">
        <v>2014</v>
      </c>
      <c r="B4">
        <v>3.7400000000000003E-2</v>
      </c>
    </row>
    <row r="5" spans="1:2" x14ac:dyDescent="0.15">
      <c r="A5">
        <v>2014</v>
      </c>
      <c r="B5">
        <v>-7.7000000000000002E-3</v>
      </c>
    </row>
    <row r="6" spans="1:2" x14ac:dyDescent="0.15">
      <c r="A6">
        <v>2014</v>
      </c>
      <c r="B6">
        <v>0.12889999999999999</v>
      </c>
    </row>
    <row r="7" spans="1:2" x14ac:dyDescent="0.15">
      <c r="A7">
        <v>2014</v>
      </c>
      <c r="B7">
        <v>8.4699999999999998E-2</v>
      </c>
    </row>
    <row r="8" spans="1:2" x14ac:dyDescent="0.15">
      <c r="A8">
        <v>2014</v>
      </c>
      <c r="B8">
        <v>0.3528</v>
      </c>
    </row>
    <row r="9" spans="1:2" x14ac:dyDescent="0.15">
      <c r="A9">
        <v>2014</v>
      </c>
      <c r="B9">
        <v>6.4000000000000001E-2</v>
      </c>
    </row>
    <row r="10" spans="1:2" x14ac:dyDescent="0.15">
      <c r="A10">
        <v>2014</v>
      </c>
      <c r="B10">
        <v>3.3E-3</v>
      </c>
    </row>
    <row r="11" spans="1:2" x14ac:dyDescent="0.15">
      <c r="A11">
        <v>2014</v>
      </c>
      <c r="B11">
        <v>0.2828</v>
      </c>
    </row>
    <row r="12" spans="1:2" x14ac:dyDescent="0.15">
      <c r="A12">
        <v>2014</v>
      </c>
      <c r="B12">
        <v>0.1061</v>
      </c>
    </row>
    <row r="13" spans="1:2" x14ac:dyDescent="0.15">
      <c r="A13">
        <v>2014</v>
      </c>
      <c r="B13">
        <v>6.4699999999999994E-2</v>
      </c>
    </row>
    <row r="14" spans="1:2" x14ac:dyDescent="0.15">
      <c r="A14">
        <v>2014</v>
      </c>
      <c r="B14">
        <v>1.2999999999999999E-3</v>
      </c>
    </row>
    <row r="15" spans="1:2" x14ac:dyDescent="0.15">
      <c r="A15">
        <v>2014</v>
      </c>
      <c r="B15">
        <v>4.4200000000000003E-2</v>
      </c>
    </row>
    <row r="16" spans="1:2" x14ac:dyDescent="0.15">
      <c r="A16">
        <v>2014</v>
      </c>
      <c r="B16">
        <v>2.4899999999999999E-2</v>
      </c>
    </row>
    <row r="17" spans="1:2" x14ac:dyDescent="0.15">
      <c r="A17">
        <v>2014</v>
      </c>
      <c r="B17">
        <v>4.2599999999999999E-2</v>
      </c>
    </row>
    <row r="18" spans="1:2" x14ac:dyDescent="0.15">
      <c r="A18">
        <v>2014</v>
      </c>
      <c r="B18">
        <v>7.0000000000000007E-2</v>
      </c>
    </row>
    <row r="19" spans="1:2" x14ac:dyDescent="0.15">
      <c r="A19">
        <v>2014</v>
      </c>
      <c r="B19">
        <v>0.13059999999999999</v>
      </c>
    </row>
    <row r="20" spans="1:2" x14ac:dyDescent="0.15">
      <c r="A20">
        <v>2014</v>
      </c>
      <c r="B20">
        <v>0.13239999999999999</v>
      </c>
    </row>
    <row r="21" spans="1:2" x14ac:dyDescent="0.15">
      <c r="A21">
        <v>2014</v>
      </c>
      <c r="B21">
        <v>0.1699</v>
      </c>
    </row>
    <row r="22" spans="1:2" x14ac:dyDescent="0.15">
      <c r="A22">
        <v>2014</v>
      </c>
      <c r="B22">
        <v>0.35089999999999999</v>
      </c>
    </row>
    <row r="23" spans="1:2" x14ac:dyDescent="0.15">
      <c r="A23">
        <v>2014</v>
      </c>
      <c r="B23">
        <v>0.39419999999999999</v>
      </c>
    </row>
    <row r="24" spans="1:2" x14ac:dyDescent="0.15">
      <c r="A24">
        <v>2014</v>
      </c>
      <c r="B24">
        <v>4.9000000000000002E-2</v>
      </c>
    </row>
    <row r="25" spans="1:2" x14ac:dyDescent="0.15">
      <c r="A25">
        <v>2014</v>
      </c>
      <c r="B25">
        <v>0.216</v>
      </c>
    </row>
    <row r="26" spans="1:2" x14ac:dyDescent="0.15">
      <c r="A26">
        <v>2014</v>
      </c>
      <c r="B26">
        <v>8.9200000000000002E-2</v>
      </c>
    </row>
    <row r="27" spans="1:2" x14ac:dyDescent="0.15">
      <c r="A27">
        <v>2014</v>
      </c>
      <c r="B27">
        <v>0.1047</v>
      </c>
    </row>
    <row r="28" spans="1:2" x14ac:dyDescent="0.15">
      <c r="A28">
        <v>2014</v>
      </c>
      <c r="B28">
        <v>0.18770000000000001</v>
      </c>
    </row>
    <row r="29" spans="1:2" x14ac:dyDescent="0.15">
      <c r="A29">
        <v>2014</v>
      </c>
      <c r="B29">
        <v>0.1487</v>
      </c>
    </row>
    <row r="30" spans="1:2" x14ac:dyDescent="0.15">
      <c r="A30">
        <v>2014</v>
      </c>
      <c r="B30">
        <v>0.17119999999999999</v>
      </c>
    </row>
    <row r="31" spans="1:2" x14ac:dyDescent="0.15">
      <c r="A31">
        <v>2014</v>
      </c>
      <c r="B31">
        <v>0.13200000000000001</v>
      </c>
    </row>
    <row r="32" spans="1:2" x14ac:dyDescent="0.15">
      <c r="A32">
        <v>2014</v>
      </c>
      <c r="B32">
        <v>4.4699999999999997E-2</v>
      </c>
    </row>
    <row r="33" spans="1:2" x14ac:dyDescent="0.15">
      <c r="A33">
        <v>2014</v>
      </c>
      <c r="B33">
        <v>3.7900000000000003E-2</v>
      </c>
    </row>
    <row r="34" spans="1:2" x14ac:dyDescent="0.15">
      <c r="A34">
        <v>2014</v>
      </c>
      <c r="B34">
        <v>2.9899999999999999E-2</v>
      </c>
    </row>
    <row r="35" spans="1:2" x14ac:dyDescent="0.15">
      <c r="A35">
        <v>2014</v>
      </c>
      <c r="B35">
        <v>4.6699999999999998E-2</v>
      </c>
    </row>
    <row r="36" spans="1:2" x14ac:dyDescent="0.15">
      <c r="A36">
        <v>2014</v>
      </c>
      <c r="B36">
        <v>5.79E-2</v>
      </c>
    </row>
    <row r="37" spans="1:2" x14ac:dyDescent="0.15">
      <c r="A37">
        <v>2014</v>
      </c>
      <c r="B37">
        <v>8.6900000000000005E-2</v>
      </c>
    </row>
    <row r="38" spans="1:2" x14ac:dyDescent="0.15">
      <c r="A38">
        <v>2014</v>
      </c>
      <c r="B38">
        <v>2.4E-2</v>
      </c>
    </row>
    <row r="39" spans="1:2" x14ac:dyDescent="0.15">
      <c r="A39">
        <v>2014</v>
      </c>
      <c r="B39">
        <v>0.28989999999999999</v>
      </c>
    </row>
    <row r="40" spans="1:2" x14ac:dyDescent="0.15">
      <c r="A40">
        <v>2014</v>
      </c>
      <c r="B40">
        <v>8.5199999999999998E-2</v>
      </c>
    </row>
    <row r="41" spans="1:2" x14ac:dyDescent="0.15">
      <c r="A41">
        <v>2014</v>
      </c>
      <c r="B41">
        <v>4.5400000000000003E-2</v>
      </c>
    </row>
    <row r="42" spans="1:2" x14ac:dyDescent="0.15">
      <c r="A42">
        <v>2014</v>
      </c>
      <c r="B42">
        <v>0.29799999999999999</v>
      </c>
    </row>
    <row r="43" spans="1:2" x14ac:dyDescent="0.15">
      <c r="A43">
        <v>2014</v>
      </c>
      <c r="B43">
        <v>8.4099999999999994E-2</v>
      </c>
    </row>
    <row r="44" spans="1:2" x14ac:dyDescent="0.15">
      <c r="A44">
        <v>2014</v>
      </c>
      <c r="B44">
        <v>3.8300000000000001E-2</v>
      </c>
    </row>
    <row r="45" spans="1:2" x14ac:dyDescent="0.15">
      <c r="A45">
        <v>2014</v>
      </c>
      <c r="B45">
        <v>7.17E-2</v>
      </c>
    </row>
    <row r="46" spans="1:2" x14ac:dyDescent="0.15">
      <c r="A46">
        <v>2014</v>
      </c>
      <c r="B46">
        <v>4.8899999999999999E-2</v>
      </c>
    </row>
    <row r="47" spans="1:2" x14ac:dyDescent="0.15">
      <c r="A47">
        <v>2015</v>
      </c>
      <c r="B47">
        <v>7.0000000000000007E-2</v>
      </c>
    </row>
    <row r="48" spans="1:2" x14ac:dyDescent="0.15">
      <c r="A48">
        <v>2015</v>
      </c>
      <c r="B48">
        <v>-0.15010000000000001</v>
      </c>
    </row>
    <row r="49" spans="1:2" x14ac:dyDescent="0.15">
      <c r="A49">
        <v>2015</v>
      </c>
      <c r="B49">
        <v>3.3999999999999998E-3</v>
      </c>
    </row>
    <row r="50" spans="1:2" x14ac:dyDescent="0.15">
      <c r="A50">
        <v>2015</v>
      </c>
      <c r="B50">
        <v>-8.6999999999999994E-2</v>
      </c>
    </row>
    <row r="51" spans="1:2" x14ac:dyDescent="0.15">
      <c r="A51">
        <v>2015</v>
      </c>
      <c r="B51">
        <v>1.4800000000000001E-2</v>
      </c>
    </row>
    <row r="52" spans="1:2" x14ac:dyDescent="0.15">
      <c r="A52">
        <v>2015</v>
      </c>
      <c r="B52">
        <v>0.1065</v>
      </c>
    </row>
    <row r="53" spans="1:2" x14ac:dyDescent="0.15">
      <c r="A53">
        <v>2015</v>
      </c>
      <c r="B53">
        <v>0.21540000000000001</v>
      </c>
    </row>
    <row r="54" spans="1:2" x14ac:dyDescent="0.15">
      <c r="A54">
        <v>2015</v>
      </c>
      <c r="B54">
        <v>9.2999999999999999E-2</v>
      </c>
    </row>
    <row r="55" spans="1:2" x14ac:dyDescent="0.15">
      <c r="A55">
        <v>2015</v>
      </c>
      <c r="B55">
        <v>-1.4500000000000001E-2</v>
      </c>
    </row>
    <row r="56" spans="1:2" x14ac:dyDescent="0.15">
      <c r="A56">
        <v>2015</v>
      </c>
      <c r="B56">
        <v>0.1211</v>
      </c>
    </row>
    <row r="57" spans="1:2" x14ac:dyDescent="0.15">
      <c r="A57">
        <v>2015</v>
      </c>
      <c r="B57">
        <v>-9.1399999999999995E-2</v>
      </c>
    </row>
    <row r="58" spans="1:2" x14ac:dyDescent="0.15">
      <c r="A58">
        <v>2015</v>
      </c>
      <c r="B58">
        <v>3.8999999999999998E-3</v>
      </c>
    </row>
    <row r="59" spans="1:2" x14ac:dyDescent="0.15">
      <c r="A59">
        <v>2015</v>
      </c>
      <c r="B59">
        <v>3.8E-3</v>
      </c>
    </row>
    <row r="60" spans="1:2" x14ac:dyDescent="0.15">
      <c r="A60">
        <v>2015</v>
      </c>
      <c r="B60">
        <v>-4.8500000000000001E-2</v>
      </c>
    </row>
    <row r="61" spans="1:2" x14ac:dyDescent="0.15">
      <c r="A61">
        <v>2015</v>
      </c>
      <c r="B61">
        <v>9.3799999999999994E-2</v>
      </c>
    </row>
    <row r="62" spans="1:2" x14ac:dyDescent="0.15">
      <c r="A62">
        <v>2015</v>
      </c>
      <c r="B62">
        <v>-1.8599999999999998E-2</v>
      </c>
    </row>
    <row r="63" spans="1:2" x14ac:dyDescent="0.15">
      <c r="A63">
        <v>2015</v>
      </c>
      <c r="B63">
        <v>7.9000000000000008E-3</v>
      </c>
    </row>
    <row r="64" spans="1:2" x14ac:dyDescent="0.15">
      <c r="A64">
        <v>2015</v>
      </c>
      <c r="B64">
        <v>8.3999999999999995E-3</v>
      </c>
    </row>
    <row r="65" spans="1:2" x14ac:dyDescent="0.15">
      <c r="A65">
        <v>2015</v>
      </c>
      <c r="B65">
        <v>9.9000000000000008E-3</v>
      </c>
    </row>
    <row r="66" spans="1:2" x14ac:dyDescent="0.15">
      <c r="A66">
        <v>2015</v>
      </c>
      <c r="B66">
        <v>0.32900000000000001</v>
      </c>
    </row>
    <row r="67" spans="1:2" x14ac:dyDescent="0.15">
      <c r="A67">
        <v>2015</v>
      </c>
      <c r="B67">
        <v>0.2152</v>
      </c>
    </row>
    <row r="68" spans="1:2" x14ac:dyDescent="0.15">
      <c r="A68">
        <v>2015</v>
      </c>
      <c r="B68">
        <v>2.6800000000000001E-2</v>
      </c>
    </row>
    <row r="69" spans="1:2" x14ac:dyDescent="0.15">
      <c r="A69">
        <v>2015</v>
      </c>
      <c r="B69">
        <v>8.5000000000000006E-2</v>
      </c>
    </row>
    <row r="70" spans="1:2" x14ac:dyDescent="0.15">
      <c r="A70">
        <v>2015</v>
      </c>
      <c r="B70">
        <v>0.17599999999999999</v>
      </c>
    </row>
    <row r="71" spans="1:2" x14ac:dyDescent="0.15">
      <c r="A71">
        <v>2015</v>
      </c>
      <c r="B71">
        <v>-0.24329999999999999</v>
      </c>
    </row>
    <row r="72" spans="1:2" x14ac:dyDescent="0.15">
      <c r="A72">
        <v>2015</v>
      </c>
      <c r="B72">
        <v>-5.9400000000000001E-2</v>
      </c>
    </row>
    <row r="73" spans="1:2" x14ac:dyDescent="0.15">
      <c r="A73">
        <v>2015</v>
      </c>
      <c r="B73">
        <v>-2.9999999999999997E-4</v>
      </c>
    </row>
    <row r="74" spans="1:2" x14ac:dyDescent="0.15">
      <c r="A74">
        <v>2015</v>
      </c>
      <c r="B74">
        <v>4.6199999999999998E-2</v>
      </c>
    </row>
    <row r="75" spans="1:2" x14ac:dyDescent="0.15">
      <c r="A75">
        <v>2015</v>
      </c>
      <c r="B75">
        <v>4.7500000000000001E-2</v>
      </c>
    </row>
    <row r="76" spans="1:2" x14ac:dyDescent="0.15">
      <c r="A76">
        <v>2015</v>
      </c>
      <c r="B76">
        <v>1.01E-2</v>
      </c>
    </row>
    <row r="77" spans="1:2" x14ac:dyDescent="0.15">
      <c r="A77">
        <v>2015</v>
      </c>
      <c r="B77">
        <v>6.8199999999999997E-2</v>
      </c>
    </row>
    <row r="78" spans="1:2" x14ac:dyDescent="0.15">
      <c r="A78">
        <v>2015</v>
      </c>
      <c r="B78">
        <v>-5.5999999999999999E-3</v>
      </c>
    </row>
    <row r="79" spans="1:2" x14ac:dyDescent="0.15">
      <c r="A79">
        <v>2015</v>
      </c>
      <c r="B79">
        <v>1.5900000000000001E-2</v>
      </c>
    </row>
    <row r="80" spans="1:2" x14ac:dyDescent="0.15">
      <c r="A80">
        <v>2015</v>
      </c>
      <c r="B80">
        <v>-1.0200000000000001E-2</v>
      </c>
    </row>
    <row r="81" spans="1:2" x14ac:dyDescent="0.15">
      <c r="A81">
        <v>2015</v>
      </c>
      <c r="B81">
        <v>-6.4000000000000003E-3</v>
      </c>
    </row>
    <row r="82" spans="1:2" x14ac:dyDescent="0.15">
      <c r="A82">
        <v>2015</v>
      </c>
      <c r="B82">
        <v>1.5800000000000002E-2</v>
      </c>
    </row>
    <row r="83" spans="1:2" x14ac:dyDescent="0.15">
      <c r="A83">
        <v>2015</v>
      </c>
      <c r="B83">
        <v>0.1172</v>
      </c>
    </row>
    <row r="84" spans="1:2" x14ac:dyDescent="0.15">
      <c r="A84">
        <v>2015</v>
      </c>
      <c r="B84">
        <v>0.12609999999999999</v>
      </c>
    </row>
    <row r="85" spans="1:2" x14ac:dyDescent="0.15">
      <c r="A85">
        <v>2015</v>
      </c>
      <c r="B85">
        <v>-6.4000000000000003E-3</v>
      </c>
    </row>
    <row r="86" spans="1:2" x14ac:dyDescent="0.15">
      <c r="A86">
        <v>2015</v>
      </c>
      <c r="B86">
        <v>6.88E-2</v>
      </c>
    </row>
    <row r="87" spans="1:2" x14ac:dyDescent="0.15">
      <c r="A87">
        <v>2015</v>
      </c>
      <c r="B87">
        <v>0.13100000000000001</v>
      </c>
    </row>
    <row r="88" spans="1:2" x14ac:dyDescent="0.15">
      <c r="A88">
        <v>2015</v>
      </c>
      <c r="B88">
        <v>8.4500000000000006E-2</v>
      </c>
    </row>
    <row r="89" spans="1:2" x14ac:dyDescent="0.15">
      <c r="A89">
        <v>2015</v>
      </c>
      <c r="B89">
        <v>-1.8800000000000001E-2</v>
      </c>
    </row>
    <row r="90" spans="1:2" x14ac:dyDescent="0.15">
      <c r="A90">
        <v>2015</v>
      </c>
      <c r="B90">
        <v>9.6100000000000005E-2</v>
      </c>
    </row>
    <row r="91" spans="1:2" x14ac:dyDescent="0.15">
      <c r="A91">
        <v>2015</v>
      </c>
      <c r="B91">
        <v>0.1024</v>
      </c>
    </row>
    <row r="92" spans="1:2" x14ac:dyDescent="0.15">
      <c r="A92">
        <v>2016</v>
      </c>
      <c r="B92">
        <v>0.1091</v>
      </c>
    </row>
    <row r="93" spans="1:2" x14ac:dyDescent="0.15">
      <c r="A93">
        <v>2016</v>
      </c>
      <c r="B93">
        <v>8.7300000000000003E-2</v>
      </c>
    </row>
    <row r="94" spans="1:2" x14ac:dyDescent="0.15">
      <c r="A94">
        <v>2016</v>
      </c>
      <c r="B94">
        <v>2.3400000000000001E-2</v>
      </c>
    </row>
    <row r="95" spans="1:2" x14ac:dyDescent="0.15">
      <c r="A95">
        <v>2016</v>
      </c>
      <c r="B95">
        <v>7.7499999999999999E-2</v>
      </c>
    </row>
    <row r="96" spans="1:2" x14ac:dyDescent="0.15">
      <c r="A96">
        <v>2016</v>
      </c>
      <c r="B96">
        <v>3.3500000000000002E-2</v>
      </c>
    </row>
    <row r="97" spans="1:2" x14ac:dyDescent="0.15">
      <c r="A97">
        <v>2016</v>
      </c>
      <c r="B97">
        <v>2.0799999999999999E-2</v>
      </c>
    </row>
    <row r="98" spans="1:2" x14ac:dyDescent="0.15">
      <c r="A98">
        <v>2016</v>
      </c>
      <c r="B98">
        <v>9.9400000000000002E-2</v>
      </c>
    </row>
    <row r="99" spans="1:2" x14ac:dyDescent="0.15">
      <c r="A99">
        <v>2016</v>
      </c>
      <c r="B99">
        <v>2.1000000000000001E-2</v>
      </c>
    </row>
    <row r="100" spans="1:2" x14ac:dyDescent="0.15">
      <c r="A100">
        <v>2016</v>
      </c>
      <c r="B100">
        <v>0.1903</v>
      </c>
    </row>
    <row r="101" spans="1:2" x14ac:dyDescent="0.15">
      <c r="A101">
        <v>2016</v>
      </c>
      <c r="B101">
        <v>0.1429</v>
      </c>
    </row>
    <row r="102" spans="1:2" x14ac:dyDescent="0.15">
      <c r="A102">
        <v>2016</v>
      </c>
      <c r="B102">
        <v>0.2016</v>
      </c>
    </row>
    <row r="103" spans="1:2" x14ac:dyDescent="0.15">
      <c r="A103">
        <v>2016</v>
      </c>
      <c r="B103">
        <v>2.4400000000000002E-2</v>
      </c>
    </row>
    <row r="104" spans="1:2" x14ac:dyDescent="0.15">
      <c r="A104">
        <v>2016</v>
      </c>
      <c r="B104">
        <v>-3.0700000000000002E-2</v>
      </c>
    </row>
    <row r="105" spans="1:2" x14ac:dyDescent="0.15">
      <c r="A105">
        <v>2016</v>
      </c>
      <c r="B105">
        <v>0.2077</v>
      </c>
    </row>
    <row r="106" spans="1:2" x14ac:dyDescent="0.15">
      <c r="A106">
        <v>2016</v>
      </c>
      <c r="B106">
        <v>6.7500000000000004E-2</v>
      </c>
    </row>
    <row r="107" spans="1:2" x14ac:dyDescent="0.15">
      <c r="A107">
        <v>2016</v>
      </c>
      <c r="B107">
        <v>4.6800000000000001E-2</v>
      </c>
    </row>
    <row r="108" spans="1:2" x14ac:dyDescent="0.15">
      <c r="A108">
        <v>2016</v>
      </c>
      <c r="B108">
        <v>8.4699999999999998E-2</v>
      </c>
    </row>
    <row r="109" spans="1:2" x14ac:dyDescent="0.15">
      <c r="A109">
        <v>2016</v>
      </c>
      <c r="B109">
        <v>0.1145</v>
      </c>
    </row>
    <row r="110" spans="1:2" x14ac:dyDescent="0.15">
      <c r="A110">
        <v>2016</v>
      </c>
      <c r="B110">
        <v>0.1154</v>
      </c>
    </row>
    <row r="111" spans="1:2" x14ac:dyDescent="0.15">
      <c r="A111">
        <v>2016</v>
      </c>
      <c r="B111">
        <v>-1.11E-2</v>
      </c>
    </row>
    <row r="112" spans="1:2" x14ac:dyDescent="0.15">
      <c r="A112">
        <v>2016</v>
      </c>
      <c r="B112">
        <v>9.9299999999999999E-2</v>
      </c>
    </row>
    <row r="113" spans="1:2" x14ac:dyDescent="0.15">
      <c r="A113">
        <v>2016</v>
      </c>
      <c r="B113">
        <v>-1E-3</v>
      </c>
    </row>
    <row r="114" spans="1:2" x14ac:dyDescent="0.15">
      <c r="A114">
        <v>2016</v>
      </c>
      <c r="B114">
        <v>2.7E-2</v>
      </c>
    </row>
    <row r="115" spans="1:2" x14ac:dyDescent="0.15">
      <c r="A115">
        <v>2016</v>
      </c>
      <c r="B115">
        <v>0.03</v>
      </c>
    </row>
    <row r="116" spans="1:2" x14ac:dyDescent="0.15">
      <c r="A116">
        <v>2016</v>
      </c>
      <c r="B116">
        <v>0.25180000000000002</v>
      </c>
    </row>
    <row r="117" spans="1:2" x14ac:dyDescent="0.15">
      <c r="A117">
        <v>2016</v>
      </c>
      <c r="B117">
        <v>0.1384</v>
      </c>
    </row>
    <row r="118" spans="1:2" x14ac:dyDescent="0.15">
      <c r="A118">
        <v>2016</v>
      </c>
      <c r="B118">
        <v>8.7499999999999994E-2</v>
      </c>
    </row>
    <row r="119" spans="1:2" x14ac:dyDescent="0.15">
      <c r="A119">
        <v>2016</v>
      </c>
      <c r="B119">
        <v>5.4999999999999997E-3</v>
      </c>
    </row>
    <row r="120" spans="1:2" x14ac:dyDescent="0.15">
      <c r="A120">
        <v>2016</v>
      </c>
      <c r="B120">
        <v>0.14130000000000001</v>
      </c>
    </row>
    <row r="121" spans="1:2" x14ac:dyDescent="0.15">
      <c r="A121">
        <v>2016</v>
      </c>
      <c r="B121">
        <v>0.1154</v>
      </c>
    </row>
    <row r="122" spans="1:2" x14ac:dyDescent="0.15">
      <c r="A122">
        <v>2016</v>
      </c>
      <c r="B122">
        <v>4.7300000000000002E-2</v>
      </c>
    </row>
    <row r="123" spans="1:2" x14ac:dyDescent="0.15">
      <c r="A123">
        <v>2016</v>
      </c>
      <c r="B123">
        <v>8.0500000000000002E-2</v>
      </c>
    </row>
    <row r="124" spans="1:2" x14ac:dyDescent="0.15">
      <c r="A124">
        <v>2016</v>
      </c>
      <c r="B124">
        <v>1.14E-2</v>
      </c>
    </row>
    <row r="125" spans="1:2" x14ac:dyDescent="0.15">
      <c r="A125">
        <v>2016</v>
      </c>
      <c r="B125">
        <v>7.51E-2</v>
      </c>
    </row>
    <row r="126" spans="1:2" x14ac:dyDescent="0.15">
      <c r="A126">
        <v>2016</v>
      </c>
      <c r="B126">
        <v>6.6699999999999995E-2</v>
      </c>
    </row>
    <row r="127" spans="1:2" x14ac:dyDescent="0.15">
      <c r="A127">
        <v>2016</v>
      </c>
      <c r="B127">
        <v>9.2999999999999992E-3</v>
      </c>
    </row>
    <row r="128" spans="1:2" x14ac:dyDescent="0.15">
      <c r="A128">
        <v>2016</v>
      </c>
      <c r="B128">
        <v>8.6499999999999994E-2</v>
      </c>
    </row>
    <row r="129" spans="1:2" x14ac:dyDescent="0.15">
      <c r="A129">
        <v>2016</v>
      </c>
      <c r="B129">
        <v>0.15129999999999999</v>
      </c>
    </row>
    <row r="130" spans="1:2" x14ac:dyDescent="0.15">
      <c r="A130">
        <v>2016</v>
      </c>
      <c r="B130">
        <v>6.3299999999999995E-2</v>
      </c>
    </row>
    <row r="131" spans="1:2" x14ac:dyDescent="0.15">
      <c r="A131">
        <v>2016</v>
      </c>
      <c r="B131">
        <v>4.2200000000000001E-2</v>
      </c>
    </row>
    <row r="132" spans="1:2" x14ac:dyDescent="0.15">
      <c r="A132">
        <v>2016</v>
      </c>
      <c r="B132">
        <v>0.14799999999999999</v>
      </c>
    </row>
    <row r="133" spans="1:2" x14ac:dyDescent="0.15">
      <c r="A133">
        <v>2016</v>
      </c>
      <c r="B133">
        <v>8.9999999999999998E-4</v>
      </c>
    </row>
    <row r="134" spans="1:2" x14ac:dyDescent="0.15">
      <c r="A134">
        <v>2016</v>
      </c>
      <c r="B134">
        <v>6.5299999999999997E-2</v>
      </c>
    </row>
    <row r="135" spans="1:2" x14ac:dyDescent="0.15">
      <c r="A135">
        <v>2016</v>
      </c>
      <c r="B135">
        <v>1.83E-2</v>
      </c>
    </row>
    <row r="136" spans="1:2" x14ac:dyDescent="0.15">
      <c r="A136">
        <v>2016</v>
      </c>
      <c r="B136">
        <v>4.6600000000000003E-2</v>
      </c>
    </row>
    <row r="137" spans="1:2" x14ac:dyDescent="0.15">
      <c r="A137">
        <v>2017</v>
      </c>
      <c r="B137">
        <v>0.1091</v>
      </c>
    </row>
    <row r="138" spans="1:2" x14ac:dyDescent="0.15">
      <c r="A138">
        <v>2017</v>
      </c>
      <c r="B138">
        <v>8.7300000000000003E-2</v>
      </c>
    </row>
    <row r="139" spans="1:2" x14ac:dyDescent="0.15">
      <c r="A139">
        <v>2017</v>
      </c>
      <c r="B139">
        <v>2.3400000000000001E-2</v>
      </c>
    </row>
    <row r="140" spans="1:2" x14ac:dyDescent="0.15">
      <c r="A140">
        <v>2017</v>
      </c>
      <c r="B140">
        <v>7.7499999999999999E-2</v>
      </c>
    </row>
    <row r="141" spans="1:2" x14ac:dyDescent="0.15">
      <c r="A141">
        <v>2017</v>
      </c>
      <c r="B141">
        <v>3.3500000000000002E-2</v>
      </c>
    </row>
    <row r="142" spans="1:2" x14ac:dyDescent="0.15">
      <c r="A142">
        <v>2017</v>
      </c>
      <c r="B142">
        <v>2.0799999999999999E-2</v>
      </c>
    </row>
    <row r="143" spans="1:2" x14ac:dyDescent="0.15">
      <c r="A143">
        <v>2017</v>
      </c>
      <c r="B143">
        <v>9.9400000000000002E-2</v>
      </c>
    </row>
    <row r="144" spans="1:2" x14ac:dyDescent="0.15">
      <c r="A144">
        <v>2017</v>
      </c>
      <c r="B144">
        <v>2.1000000000000001E-2</v>
      </c>
    </row>
    <row r="145" spans="1:2" x14ac:dyDescent="0.15">
      <c r="A145">
        <v>2017</v>
      </c>
      <c r="B145">
        <v>0.1903</v>
      </c>
    </row>
    <row r="146" spans="1:2" x14ac:dyDescent="0.15">
      <c r="A146">
        <v>2017</v>
      </c>
      <c r="B146">
        <v>0.1429</v>
      </c>
    </row>
    <row r="147" spans="1:2" x14ac:dyDescent="0.15">
      <c r="A147">
        <v>2017</v>
      </c>
      <c r="B147">
        <v>0.2016</v>
      </c>
    </row>
    <row r="148" spans="1:2" x14ac:dyDescent="0.15">
      <c r="A148">
        <v>2017</v>
      </c>
      <c r="B148">
        <v>2.4400000000000002E-2</v>
      </c>
    </row>
    <row r="149" spans="1:2" x14ac:dyDescent="0.15">
      <c r="A149">
        <v>2017</v>
      </c>
      <c r="B149">
        <v>-3.0700000000000002E-2</v>
      </c>
    </row>
    <row r="150" spans="1:2" x14ac:dyDescent="0.15">
      <c r="A150">
        <v>2017</v>
      </c>
      <c r="B150">
        <v>0.2077</v>
      </c>
    </row>
    <row r="151" spans="1:2" x14ac:dyDescent="0.15">
      <c r="A151">
        <v>2017</v>
      </c>
      <c r="B151">
        <v>6.7500000000000004E-2</v>
      </c>
    </row>
    <row r="152" spans="1:2" x14ac:dyDescent="0.15">
      <c r="A152">
        <v>2017</v>
      </c>
      <c r="B152">
        <v>4.6800000000000001E-2</v>
      </c>
    </row>
    <row r="153" spans="1:2" x14ac:dyDescent="0.15">
      <c r="A153">
        <v>2017</v>
      </c>
      <c r="B153">
        <v>8.4699999999999998E-2</v>
      </c>
    </row>
    <row r="154" spans="1:2" x14ac:dyDescent="0.15">
      <c r="A154">
        <v>2017</v>
      </c>
      <c r="B154">
        <v>0.1145</v>
      </c>
    </row>
    <row r="155" spans="1:2" x14ac:dyDescent="0.15">
      <c r="A155">
        <v>2017</v>
      </c>
      <c r="B155">
        <v>0.1154</v>
      </c>
    </row>
    <row r="156" spans="1:2" x14ac:dyDescent="0.15">
      <c r="A156">
        <v>2017</v>
      </c>
      <c r="B156">
        <v>-1.11E-2</v>
      </c>
    </row>
    <row r="157" spans="1:2" x14ac:dyDescent="0.15">
      <c r="A157">
        <v>2017</v>
      </c>
      <c r="B157">
        <v>9.9299999999999999E-2</v>
      </c>
    </row>
    <row r="158" spans="1:2" x14ac:dyDescent="0.15">
      <c r="A158">
        <v>2017</v>
      </c>
      <c r="B158">
        <v>-1E-3</v>
      </c>
    </row>
    <row r="159" spans="1:2" x14ac:dyDescent="0.15">
      <c r="A159">
        <v>2017</v>
      </c>
      <c r="B159">
        <v>2.7E-2</v>
      </c>
    </row>
    <row r="160" spans="1:2" x14ac:dyDescent="0.15">
      <c r="A160">
        <v>2017</v>
      </c>
      <c r="B160">
        <v>0.03</v>
      </c>
    </row>
    <row r="161" spans="1:2" x14ac:dyDescent="0.15">
      <c r="A161">
        <v>2017</v>
      </c>
      <c r="B161">
        <v>0.25180000000000002</v>
      </c>
    </row>
    <row r="162" spans="1:2" x14ac:dyDescent="0.15">
      <c r="A162">
        <v>2017</v>
      </c>
      <c r="B162">
        <v>0.1384</v>
      </c>
    </row>
    <row r="163" spans="1:2" x14ac:dyDescent="0.15">
      <c r="A163">
        <v>2017</v>
      </c>
      <c r="B163">
        <v>8.7499999999999994E-2</v>
      </c>
    </row>
    <row r="164" spans="1:2" x14ac:dyDescent="0.15">
      <c r="A164">
        <v>2017</v>
      </c>
      <c r="B164">
        <v>5.4999999999999997E-3</v>
      </c>
    </row>
    <row r="165" spans="1:2" x14ac:dyDescent="0.15">
      <c r="A165">
        <v>2017</v>
      </c>
      <c r="B165">
        <v>0.14130000000000001</v>
      </c>
    </row>
    <row r="166" spans="1:2" x14ac:dyDescent="0.15">
      <c r="A166">
        <v>2017</v>
      </c>
      <c r="B166">
        <v>0.1154</v>
      </c>
    </row>
    <row r="167" spans="1:2" x14ac:dyDescent="0.15">
      <c r="A167">
        <v>2017</v>
      </c>
      <c r="B167">
        <v>4.7300000000000002E-2</v>
      </c>
    </row>
    <row r="168" spans="1:2" x14ac:dyDescent="0.15">
      <c r="A168">
        <v>2017</v>
      </c>
      <c r="B168">
        <v>8.0500000000000002E-2</v>
      </c>
    </row>
    <row r="169" spans="1:2" x14ac:dyDescent="0.15">
      <c r="A169">
        <v>2017</v>
      </c>
      <c r="B169">
        <v>1.14E-2</v>
      </c>
    </row>
    <row r="170" spans="1:2" x14ac:dyDescent="0.15">
      <c r="A170">
        <v>2017</v>
      </c>
      <c r="B170">
        <v>7.51E-2</v>
      </c>
    </row>
    <row r="171" spans="1:2" x14ac:dyDescent="0.15">
      <c r="A171">
        <v>2017</v>
      </c>
      <c r="B171">
        <v>6.6699999999999995E-2</v>
      </c>
    </row>
    <row r="172" spans="1:2" x14ac:dyDescent="0.15">
      <c r="A172">
        <v>2017</v>
      </c>
      <c r="B172">
        <v>9.2999999999999992E-3</v>
      </c>
    </row>
    <row r="173" spans="1:2" x14ac:dyDescent="0.15">
      <c r="A173">
        <v>2017</v>
      </c>
      <c r="B173">
        <v>8.6499999999999994E-2</v>
      </c>
    </row>
    <row r="174" spans="1:2" x14ac:dyDescent="0.15">
      <c r="A174">
        <v>2017</v>
      </c>
      <c r="B174">
        <v>0.15129999999999999</v>
      </c>
    </row>
    <row r="175" spans="1:2" x14ac:dyDescent="0.15">
      <c r="A175">
        <v>2017</v>
      </c>
      <c r="B175">
        <v>6.3299999999999995E-2</v>
      </c>
    </row>
    <row r="176" spans="1:2" x14ac:dyDescent="0.15">
      <c r="A176">
        <v>2017</v>
      </c>
      <c r="B176">
        <v>4.2200000000000001E-2</v>
      </c>
    </row>
    <row r="177" spans="1:2" x14ac:dyDescent="0.15">
      <c r="A177">
        <v>2017</v>
      </c>
      <c r="B177">
        <v>0.14799999999999999</v>
      </c>
    </row>
    <row r="178" spans="1:2" x14ac:dyDescent="0.15">
      <c r="A178">
        <v>2017</v>
      </c>
      <c r="B178">
        <v>8.9999999999999998E-4</v>
      </c>
    </row>
    <row r="179" spans="1:2" x14ac:dyDescent="0.15">
      <c r="A179">
        <v>2017</v>
      </c>
      <c r="B179">
        <v>6.5299999999999997E-2</v>
      </c>
    </row>
    <row r="180" spans="1:2" x14ac:dyDescent="0.15">
      <c r="A180">
        <v>2017</v>
      </c>
      <c r="B180">
        <v>1.83E-2</v>
      </c>
    </row>
    <row r="181" spans="1:2" x14ac:dyDescent="0.15">
      <c r="A181">
        <v>2017</v>
      </c>
      <c r="B181">
        <v>4.6600000000000003E-2</v>
      </c>
    </row>
    <row r="182" spans="1:2" x14ac:dyDescent="0.15">
      <c r="A182">
        <v>2018</v>
      </c>
      <c r="B182">
        <v>-4.6800000000000001E-2</v>
      </c>
    </row>
    <row r="183" spans="1:2" x14ac:dyDescent="0.15">
      <c r="A183">
        <v>2018</v>
      </c>
      <c r="B183">
        <v>-7.1499999999999994E-2</v>
      </c>
    </row>
    <row r="184" spans="1:2" x14ac:dyDescent="0.15">
      <c r="A184">
        <v>2018</v>
      </c>
      <c r="B184">
        <v>-6.6E-3</v>
      </c>
    </row>
    <row r="185" spans="1:2" x14ac:dyDescent="0.15">
      <c r="A185">
        <v>2018</v>
      </c>
      <c r="B185">
        <v>-0.1043</v>
      </c>
    </row>
    <row r="186" spans="1:2" x14ac:dyDescent="0.15">
      <c r="A186">
        <v>2018</v>
      </c>
      <c r="B186">
        <v>5.7000000000000002E-3</v>
      </c>
    </row>
    <row r="187" spans="1:2" x14ac:dyDescent="0.15">
      <c r="A187">
        <v>2018</v>
      </c>
      <c r="B187">
        <v>-0.1071</v>
      </c>
    </row>
    <row r="188" spans="1:2" x14ac:dyDescent="0.15">
      <c r="A188">
        <v>2018</v>
      </c>
      <c r="B188">
        <v>4.65E-2</v>
      </c>
    </row>
    <row r="189" spans="1:2" x14ac:dyDescent="0.15">
      <c r="A189">
        <v>2018</v>
      </c>
      <c r="B189">
        <v>-0.106</v>
      </c>
    </row>
    <row r="190" spans="1:2" x14ac:dyDescent="0.15">
      <c r="A190">
        <v>2018</v>
      </c>
      <c r="B190">
        <v>-8.8300000000000003E-2</v>
      </c>
    </row>
    <row r="191" spans="1:2" x14ac:dyDescent="0.15">
      <c r="A191">
        <v>2018</v>
      </c>
      <c r="B191">
        <v>-8.9999999999999998E-4</v>
      </c>
    </row>
    <row r="192" spans="1:2" x14ac:dyDescent="0.15">
      <c r="A192">
        <v>2018</v>
      </c>
      <c r="B192">
        <v>-9.9199999999999997E-2</v>
      </c>
    </row>
    <row r="193" spans="1:2" x14ac:dyDescent="0.15">
      <c r="A193">
        <v>2018</v>
      </c>
      <c r="B193">
        <v>1.01E-2</v>
      </c>
    </row>
    <row r="194" spans="1:2" x14ac:dyDescent="0.15">
      <c r="A194">
        <v>2018</v>
      </c>
      <c r="B194">
        <v>-0.25629999999999997</v>
      </c>
    </row>
    <row r="195" spans="1:2" x14ac:dyDescent="0.15">
      <c r="A195">
        <v>2018</v>
      </c>
      <c r="B195">
        <v>-0.1142</v>
      </c>
    </row>
    <row r="196" spans="1:2" x14ac:dyDescent="0.15">
      <c r="A196">
        <v>2018</v>
      </c>
      <c r="B196">
        <v>-0.187</v>
      </c>
    </row>
    <row r="197" spans="1:2" x14ac:dyDescent="0.15">
      <c r="A197">
        <v>2018</v>
      </c>
      <c r="B197">
        <v>-1.6199999999999999E-2</v>
      </c>
    </row>
    <row r="198" spans="1:2" x14ac:dyDescent="0.15">
      <c r="A198">
        <v>2018</v>
      </c>
      <c r="B198">
        <v>-0.14410000000000001</v>
      </c>
    </row>
    <row r="199" spans="1:2" x14ac:dyDescent="0.15">
      <c r="A199">
        <v>2018</v>
      </c>
      <c r="B199">
        <v>-4.5699999999999998E-2</v>
      </c>
    </row>
    <row r="200" spans="1:2" x14ac:dyDescent="0.15">
      <c r="A200">
        <v>2018</v>
      </c>
      <c r="B200">
        <v>-4.7199999999999999E-2</v>
      </c>
    </row>
    <row r="201" spans="1:2" x14ac:dyDescent="0.15">
      <c r="A201">
        <v>2018</v>
      </c>
      <c r="B201">
        <v>-3.5799999999999998E-2</v>
      </c>
    </row>
    <row r="202" spans="1:2" x14ac:dyDescent="0.15">
      <c r="A202">
        <v>2018</v>
      </c>
      <c r="B202">
        <v>4.6300000000000001E-2</v>
      </c>
    </row>
    <row r="203" spans="1:2" x14ac:dyDescent="0.15">
      <c r="A203">
        <v>2018</v>
      </c>
      <c r="B203">
        <v>-4.24E-2</v>
      </c>
    </row>
    <row r="204" spans="1:2" x14ac:dyDescent="0.15">
      <c r="A204">
        <v>2018</v>
      </c>
      <c r="B204">
        <v>-0.122</v>
      </c>
    </row>
    <row r="205" spans="1:2" x14ac:dyDescent="0.15">
      <c r="A205">
        <v>2018</v>
      </c>
      <c r="B205">
        <v>-7.1999999999999995E-2</v>
      </c>
    </row>
    <row r="206" spans="1:2" x14ac:dyDescent="0.15">
      <c r="A206">
        <v>2018</v>
      </c>
      <c r="B206">
        <v>0.2195</v>
      </c>
    </row>
    <row r="207" spans="1:2" x14ac:dyDescent="0.15">
      <c r="A207">
        <v>2018</v>
      </c>
      <c r="B207">
        <v>-0.1101</v>
      </c>
    </row>
    <row r="208" spans="1:2" x14ac:dyDescent="0.15">
      <c r="A208">
        <v>2018</v>
      </c>
      <c r="B208">
        <v>-0.1163</v>
      </c>
    </row>
    <row r="209" spans="1:2" x14ac:dyDescent="0.15">
      <c r="A209">
        <v>2018</v>
      </c>
      <c r="B209">
        <v>-1.55E-2</v>
      </c>
    </row>
    <row r="210" spans="1:2" x14ac:dyDescent="0.15">
      <c r="A210">
        <v>2018</v>
      </c>
      <c r="B210">
        <v>-1.8599999999999998E-2</v>
      </c>
    </row>
    <row r="211" spans="1:2" x14ac:dyDescent="0.15">
      <c r="A211">
        <v>2018</v>
      </c>
      <c r="B211">
        <v>-4.4699999999999997E-2</v>
      </c>
    </row>
    <row r="212" spans="1:2" x14ac:dyDescent="0.15">
      <c r="A212">
        <v>2018</v>
      </c>
      <c r="B212">
        <v>-0.1154</v>
      </c>
    </row>
    <row r="213" spans="1:2" x14ac:dyDescent="0.15">
      <c r="A213">
        <v>2018</v>
      </c>
      <c r="B213">
        <v>-3.5200000000000002E-2</v>
      </c>
    </row>
    <row r="214" spans="1:2" x14ac:dyDescent="0.15">
      <c r="A214">
        <v>2018</v>
      </c>
      <c r="B214">
        <v>1.34E-2</v>
      </c>
    </row>
    <row r="215" spans="1:2" x14ac:dyDescent="0.15">
      <c r="A215">
        <v>2018</v>
      </c>
      <c r="B215">
        <v>-8.6300000000000002E-2</v>
      </c>
    </row>
    <row r="216" spans="1:2" x14ac:dyDescent="0.15">
      <c r="A216">
        <v>2018</v>
      </c>
      <c r="B216">
        <v>-9.2100000000000001E-2</v>
      </c>
    </row>
    <row r="217" spans="1:2" x14ac:dyDescent="0.15">
      <c r="A217">
        <v>2018</v>
      </c>
      <c r="B217">
        <v>8.0999999999999996E-3</v>
      </c>
    </row>
    <row r="218" spans="1:2" x14ac:dyDescent="0.15">
      <c r="A218">
        <v>2018</v>
      </c>
      <c r="B218">
        <v>-8.1900000000000001E-2</v>
      </c>
    </row>
    <row r="219" spans="1:2" x14ac:dyDescent="0.15">
      <c r="A219">
        <v>2018</v>
      </c>
      <c r="B219">
        <v>2.5999999999999999E-3</v>
      </c>
    </row>
    <row r="220" spans="1:2" x14ac:dyDescent="0.15">
      <c r="A220">
        <v>2018</v>
      </c>
      <c r="B220">
        <v>-3.8300000000000001E-2</v>
      </c>
    </row>
    <row r="221" spans="1:2" x14ac:dyDescent="0.15">
      <c r="A221">
        <v>2018</v>
      </c>
      <c r="B221">
        <v>-0.13500000000000001</v>
      </c>
    </row>
    <row r="222" spans="1:2" x14ac:dyDescent="0.15">
      <c r="A222">
        <v>2018</v>
      </c>
      <c r="B222">
        <v>-5.0000000000000001E-3</v>
      </c>
    </row>
    <row r="223" spans="1:2" x14ac:dyDescent="0.15">
      <c r="A223">
        <v>2018</v>
      </c>
      <c r="B223">
        <v>-7.2099999999999997E-2</v>
      </c>
    </row>
    <row r="224" spans="1:2" x14ac:dyDescent="0.15">
      <c r="A224">
        <v>2018</v>
      </c>
      <c r="B224">
        <v>-0.1007</v>
      </c>
    </row>
    <row r="225" spans="1:2" x14ac:dyDescent="0.15">
      <c r="A225">
        <v>2018</v>
      </c>
      <c r="B225">
        <v>-0.10630000000000001</v>
      </c>
    </row>
    <row r="226" spans="1:2" x14ac:dyDescent="0.15">
      <c r="A226">
        <v>2018</v>
      </c>
      <c r="B226">
        <v>-0.124</v>
      </c>
    </row>
    <row r="227" spans="1:2" x14ac:dyDescent="0.15">
      <c r="A227">
        <v>2019</v>
      </c>
      <c r="B227">
        <v>0.31469999999999998</v>
      </c>
    </row>
    <row r="228" spans="1:2" x14ac:dyDescent="0.15">
      <c r="A228">
        <v>2019</v>
      </c>
      <c r="B228">
        <v>0.11559999999999999</v>
      </c>
    </row>
    <row r="229" spans="1:2" x14ac:dyDescent="0.15">
      <c r="A229">
        <v>2019</v>
      </c>
      <c r="B229">
        <v>2.6100000000000002E-2</v>
      </c>
    </row>
    <row r="230" spans="1:2" x14ac:dyDescent="0.15">
      <c r="A230">
        <v>2019</v>
      </c>
      <c r="B230">
        <v>0.18190000000000001</v>
      </c>
    </row>
    <row r="231" spans="1:2" x14ac:dyDescent="0.15">
      <c r="A231">
        <v>2019</v>
      </c>
      <c r="B231">
        <v>6.5600000000000006E-2</v>
      </c>
    </row>
    <row r="232" spans="1:2" x14ac:dyDescent="0.15">
      <c r="A232">
        <v>2019</v>
      </c>
      <c r="B232">
        <v>0.2026</v>
      </c>
    </row>
    <row r="233" spans="1:2" x14ac:dyDescent="0.15">
      <c r="A233">
        <v>2019</v>
      </c>
      <c r="B233">
        <v>0.41399999999999998</v>
      </c>
    </row>
    <row r="234" spans="1:2" x14ac:dyDescent="0.15">
      <c r="A234">
        <v>2019</v>
      </c>
      <c r="B234">
        <v>0.26390000000000002</v>
      </c>
    </row>
    <row r="235" spans="1:2" x14ac:dyDescent="0.15">
      <c r="A235">
        <v>2019</v>
      </c>
      <c r="B235">
        <v>0.17180000000000001</v>
      </c>
    </row>
    <row r="236" spans="1:2" x14ac:dyDescent="0.15">
      <c r="A236">
        <v>2019</v>
      </c>
      <c r="B236">
        <v>0.3342</v>
      </c>
    </row>
    <row r="237" spans="1:2" x14ac:dyDescent="0.15">
      <c r="A237">
        <v>2019</v>
      </c>
      <c r="B237">
        <v>0.20949999999999999</v>
      </c>
    </row>
    <row r="238" spans="1:2" x14ac:dyDescent="0.15">
      <c r="A238">
        <v>2019</v>
      </c>
      <c r="B238">
        <v>8.2000000000000007E-3</v>
      </c>
    </row>
    <row r="239" spans="1:2" x14ac:dyDescent="0.15">
      <c r="A239">
        <v>2019</v>
      </c>
      <c r="B239">
        <v>0.14219999999999999</v>
      </c>
    </row>
    <row r="240" spans="1:2" x14ac:dyDescent="0.15">
      <c r="A240">
        <v>2019</v>
      </c>
      <c r="B240">
        <v>0.24970000000000001</v>
      </c>
    </row>
    <row r="241" spans="1:2" x14ac:dyDescent="0.15">
      <c r="A241">
        <v>2019</v>
      </c>
      <c r="B241">
        <v>0.24790000000000001</v>
      </c>
    </row>
    <row r="242" spans="1:2" x14ac:dyDescent="0.15">
      <c r="A242">
        <v>2019</v>
      </c>
      <c r="B242">
        <v>8.5500000000000007E-2</v>
      </c>
    </row>
    <row r="243" spans="1:2" x14ac:dyDescent="0.15">
      <c r="A243">
        <v>2019</v>
      </c>
      <c r="B243">
        <v>0.18740000000000001</v>
      </c>
    </row>
    <row r="244" spans="1:2" x14ac:dyDescent="0.15">
      <c r="A244">
        <v>2019</v>
      </c>
      <c r="B244">
        <v>0.31369999999999998</v>
      </c>
    </row>
    <row r="245" spans="1:2" x14ac:dyDescent="0.15">
      <c r="A245">
        <v>2019</v>
      </c>
      <c r="B245">
        <v>0.31019999999999998</v>
      </c>
    </row>
    <row r="246" spans="1:2" x14ac:dyDescent="0.15">
      <c r="A246">
        <v>2019</v>
      </c>
      <c r="B246">
        <v>0.22359999999999999</v>
      </c>
    </row>
    <row r="247" spans="1:2" x14ac:dyDescent="0.15">
      <c r="A247">
        <v>2019</v>
      </c>
      <c r="B247">
        <v>0.41389999999999999</v>
      </c>
    </row>
    <row r="248" spans="1:2" x14ac:dyDescent="0.15">
      <c r="A248">
        <v>2019</v>
      </c>
      <c r="B248">
        <v>7.7299999999999994E-2</v>
      </c>
    </row>
    <row r="249" spans="1:2" x14ac:dyDescent="0.15">
      <c r="A249">
        <v>2019</v>
      </c>
      <c r="B249">
        <v>0.28649999999999998</v>
      </c>
    </row>
    <row r="250" spans="1:2" x14ac:dyDescent="0.15">
      <c r="A250">
        <v>2019</v>
      </c>
      <c r="B250">
        <v>0.2248</v>
      </c>
    </row>
    <row r="251" spans="1:2" x14ac:dyDescent="0.15">
      <c r="A251">
        <v>2019</v>
      </c>
      <c r="B251">
        <v>-5.8000000000000003E-2</v>
      </c>
    </row>
    <row r="252" spans="1:2" x14ac:dyDescent="0.15">
      <c r="A252">
        <v>2019</v>
      </c>
      <c r="B252">
        <v>0.1963</v>
      </c>
    </row>
    <row r="253" spans="1:2" x14ac:dyDescent="0.15">
      <c r="A253">
        <v>2019</v>
      </c>
      <c r="B253">
        <v>0.2084</v>
      </c>
    </row>
    <row r="254" spans="1:2" x14ac:dyDescent="0.15">
      <c r="A254">
        <v>2019</v>
      </c>
      <c r="B254">
        <v>0.10489999999999999</v>
      </c>
    </row>
    <row r="255" spans="1:2" x14ac:dyDescent="0.15">
      <c r="A255">
        <v>2019</v>
      </c>
      <c r="B255">
        <v>0.4975</v>
      </c>
    </row>
    <row r="256" spans="1:2" x14ac:dyDescent="0.15">
      <c r="A256">
        <v>2019</v>
      </c>
      <c r="B256">
        <v>0.31369999999999998</v>
      </c>
    </row>
    <row r="257" spans="1:2" x14ac:dyDescent="0.15">
      <c r="A257">
        <v>2019</v>
      </c>
      <c r="B257">
        <v>0.28860000000000002</v>
      </c>
    </row>
    <row r="258" spans="1:2" x14ac:dyDescent="0.15">
      <c r="A258">
        <v>2019</v>
      </c>
      <c r="B258">
        <v>9.3700000000000006E-2</v>
      </c>
    </row>
    <row r="259" spans="1:2" x14ac:dyDescent="0.15">
      <c r="A259">
        <v>2019</v>
      </c>
      <c r="B259">
        <v>5.8099999999999999E-2</v>
      </c>
    </row>
    <row r="260" spans="1:2" x14ac:dyDescent="0.15">
      <c r="A260">
        <v>2019</v>
      </c>
      <c r="B260">
        <v>0.2792</v>
      </c>
    </row>
    <row r="261" spans="1:2" x14ac:dyDescent="0.15">
      <c r="A261">
        <v>2019</v>
      </c>
      <c r="B261">
        <v>0.2853</v>
      </c>
    </row>
    <row r="262" spans="1:2" x14ac:dyDescent="0.15">
      <c r="A262">
        <v>2019</v>
      </c>
      <c r="B262">
        <v>8.4599999999999995E-2</v>
      </c>
    </row>
    <row r="263" spans="1:2" x14ac:dyDescent="0.15">
      <c r="A263">
        <v>2019</v>
      </c>
      <c r="B263">
        <v>0.30199999999999999</v>
      </c>
    </row>
    <row r="264" spans="1:2" x14ac:dyDescent="0.15">
      <c r="A264">
        <v>2019</v>
      </c>
      <c r="B264">
        <v>0.33739999999999998</v>
      </c>
    </row>
    <row r="265" spans="1:2" x14ac:dyDescent="0.15">
      <c r="A265">
        <v>2019</v>
      </c>
      <c r="B265">
        <v>0.1706</v>
      </c>
    </row>
    <row r="266" spans="1:2" x14ac:dyDescent="0.15">
      <c r="A266">
        <v>2019</v>
      </c>
      <c r="B266">
        <v>0.3165</v>
      </c>
    </row>
    <row r="267" spans="1:2" x14ac:dyDescent="0.15">
      <c r="A267">
        <v>2019</v>
      </c>
      <c r="B267">
        <v>0.35039999999999999</v>
      </c>
    </row>
    <row r="268" spans="1:2" x14ac:dyDescent="0.15">
      <c r="A268">
        <v>2019</v>
      </c>
      <c r="B268">
        <v>0.29630000000000001</v>
      </c>
    </row>
    <row r="269" spans="1:2" x14ac:dyDescent="0.15">
      <c r="A269">
        <v>2019</v>
      </c>
      <c r="B269">
        <v>0.33300000000000002</v>
      </c>
    </row>
    <row r="270" spans="1:2" x14ac:dyDescent="0.15">
      <c r="A270">
        <v>2019</v>
      </c>
      <c r="B270">
        <v>0.26960000000000001</v>
      </c>
    </row>
    <row r="271" spans="1:2" x14ac:dyDescent="0.15">
      <c r="A271">
        <v>2019</v>
      </c>
      <c r="B271">
        <v>0.26219999999999999</v>
      </c>
    </row>
    <row r="272" spans="1:2" x14ac:dyDescent="0.15">
      <c r="A272">
        <v>2020</v>
      </c>
      <c r="B272">
        <v>0.21260000000000001</v>
      </c>
    </row>
    <row r="273" spans="1:2" x14ac:dyDescent="0.15">
      <c r="A273">
        <v>2020</v>
      </c>
      <c r="B273">
        <v>1.7100000000000001E-2</v>
      </c>
    </row>
    <row r="274" spans="1:2" x14ac:dyDescent="0.15">
      <c r="A274">
        <v>2020</v>
      </c>
      <c r="B274">
        <v>9.7000000000000003E-3</v>
      </c>
    </row>
    <row r="275" spans="1:2" x14ac:dyDescent="0.15">
      <c r="A275">
        <v>2020</v>
      </c>
      <c r="B275">
        <v>6.3799999999999996E-2</v>
      </c>
    </row>
    <row r="276" spans="1:2" x14ac:dyDescent="0.15">
      <c r="A276">
        <v>2020</v>
      </c>
      <c r="B276">
        <v>4.8599999999999997E-2</v>
      </c>
    </row>
    <row r="277" spans="1:2" x14ac:dyDescent="0.15">
      <c r="A277">
        <v>2020</v>
      </c>
      <c r="B277">
        <v>0.1789</v>
      </c>
    </row>
    <row r="278" spans="1:2" x14ac:dyDescent="0.15">
      <c r="A278">
        <v>2020</v>
      </c>
      <c r="B278">
        <v>0.36170000000000002</v>
      </c>
    </row>
    <row r="279" spans="1:2" x14ac:dyDescent="0.15">
      <c r="A279">
        <v>2020</v>
      </c>
      <c r="B279">
        <v>-3.1899999999999998E-2</v>
      </c>
    </row>
    <row r="280" spans="1:2" x14ac:dyDescent="0.15">
      <c r="A280">
        <v>2020</v>
      </c>
      <c r="B280">
        <v>-0.1164</v>
      </c>
    </row>
    <row r="281" spans="1:2" x14ac:dyDescent="0.15">
      <c r="A281">
        <v>2020</v>
      </c>
      <c r="B281">
        <v>0.1085</v>
      </c>
    </row>
    <row r="282" spans="1:2" x14ac:dyDescent="0.15">
      <c r="A282">
        <v>2020</v>
      </c>
      <c r="B282">
        <v>3.4700000000000002E-2</v>
      </c>
    </row>
    <row r="283" spans="1:2" x14ac:dyDescent="0.15">
      <c r="A283">
        <v>2020</v>
      </c>
      <c r="B283">
        <v>7.0000000000000001E-3</v>
      </c>
    </row>
    <row r="284" spans="1:2" x14ac:dyDescent="0.15">
      <c r="A284">
        <v>2020</v>
      </c>
      <c r="B284">
        <v>-0.2475</v>
      </c>
    </row>
    <row r="285" spans="1:2" x14ac:dyDescent="0.15">
      <c r="A285">
        <v>2020</v>
      </c>
      <c r="B285">
        <v>0.1943</v>
      </c>
    </row>
    <row r="286" spans="1:2" x14ac:dyDescent="0.15">
      <c r="A286">
        <v>2020</v>
      </c>
      <c r="B286">
        <v>2.9600000000000001E-2</v>
      </c>
    </row>
    <row r="287" spans="1:2" x14ac:dyDescent="0.15">
      <c r="A287">
        <v>2020</v>
      </c>
      <c r="B287">
        <v>0.113</v>
      </c>
    </row>
    <row r="288" spans="1:2" x14ac:dyDescent="0.15">
      <c r="A288">
        <v>2020</v>
      </c>
      <c r="B288">
        <v>-0.17230000000000001</v>
      </c>
    </row>
    <row r="289" spans="1:2" x14ac:dyDescent="0.15">
      <c r="A289">
        <v>2020</v>
      </c>
      <c r="B289">
        <v>0.1837</v>
      </c>
    </row>
    <row r="290" spans="1:2" x14ac:dyDescent="0.15">
      <c r="A290">
        <v>2020</v>
      </c>
      <c r="B290">
        <v>0.1802</v>
      </c>
    </row>
    <row r="291" spans="1:2" x14ac:dyDescent="0.15">
      <c r="A291">
        <v>2020</v>
      </c>
      <c r="B291">
        <v>5.9200000000000003E-2</v>
      </c>
    </row>
    <row r="292" spans="1:2" x14ac:dyDescent="0.15">
      <c r="A292">
        <v>2020</v>
      </c>
      <c r="B292">
        <v>0.36120000000000002</v>
      </c>
    </row>
    <row r="293" spans="1:2" x14ac:dyDescent="0.15">
      <c r="A293">
        <v>2020</v>
      </c>
      <c r="B293">
        <v>4.2999999999999997E-2</v>
      </c>
    </row>
    <row r="294" spans="1:2" x14ac:dyDescent="0.15">
      <c r="A294">
        <v>2020</v>
      </c>
      <c r="B294">
        <v>-2.93E-2</v>
      </c>
    </row>
    <row r="295" spans="1:2" x14ac:dyDescent="0.15">
      <c r="A295">
        <v>2020</v>
      </c>
      <c r="B295">
        <v>-0.107</v>
      </c>
    </row>
    <row r="296" spans="1:2" x14ac:dyDescent="0.15">
      <c r="A296">
        <v>2020</v>
      </c>
      <c r="B296">
        <v>0.10589999999999999</v>
      </c>
    </row>
    <row r="297" spans="1:2" x14ac:dyDescent="0.15">
      <c r="A297">
        <v>2020</v>
      </c>
      <c r="B297">
        <v>7.6999999999999999E-2</v>
      </c>
    </row>
    <row r="298" spans="1:2" x14ac:dyDescent="0.15">
      <c r="A298">
        <v>2020</v>
      </c>
      <c r="B298">
        <v>0.17269999999999999</v>
      </c>
    </row>
    <row r="299" spans="1:2" x14ac:dyDescent="0.15">
      <c r="A299">
        <v>2020</v>
      </c>
      <c r="B299">
        <v>7.6300000000000007E-2</v>
      </c>
    </row>
    <row r="300" spans="1:2" x14ac:dyDescent="0.15">
      <c r="A300">
        <v>2020</v>
      </c>
      <c r="B300">
        <v>0.42430000000000001</v>
      </c>
    </row>
    <row r="301" spans="1:2" x14ac:dyDescent="0.15">
      <c r="A301">
        <v>2020</v>
      </c>
      <c r="B301">
        <v>0.183</v>
      </c>
    </row>
    <row r="302" spans="1:2" x14ac:dyDescent="0.15">
      <c r="A302">
        <v>2020</v>
      </c>
      <c r="B302">
        <v>-2.8899999999999999E-2</v>
      </c>
    </row>
    <row r="303" spans="1:2" x14ac:dyDescent="0.15">
      <c r="A303">
        <v>2020</v>
      </c>
      <c r="B303">
        <v>9.1999999999999998E-3</v>
      </c>
    </row>
    <row r="304" spans="1:2" x14ac:dyDescent="0.15">
      <c r="A304">
        <v>2020</v>
      </c>
      <c r="B304">
        <v>7.0300000000000001E-2</v>
      </c>
    </row>
    <row r="305" spans="1:2" x14ac:dyDescent="0.15">
      <c r="A305">
        <v>2020</v>
      </c>
      <c r="B305">
        <v>0.161</v>
      </c>
    </row>
    <row r="306" spans="1:2" x14ac:dyDescent="0.15">
      <c r="A306">
        <v>2020</v>
      </c>
      <c r="B306">
        <v>0.16189999999999999</v>
      </c>
    </row>
    <row r="307" spans="1:2" x14ac:dyDescent="0.15">
      <c r="A307">
        <v>2020</v>
      </c>
      <c r="B307">
        <v>9.9699999999999997E-2</v>
      </c>
    </row>
    <row r="308" spans="1:2" x14ac:dyDescent="0.15">
      <c r="A308">
        <v>2020</v>
      </c>
      <c r="B308">
        <v>-5.11E-2</v>
      </c>
    </row>
    <row r="309" spans="1:2" x14ac:dyDescent="0.15">
      <c r="A309">
        <v>2020</v>
      </c>
      <c r="B309">
        <v>8.5599999999999996E-2</v>
      </c>
    </row>
    <row r="310" spans="1:2" x14ac:dyDescent="0.15">
      <c r="A310">
        <v>2020</v>
      </c>
      <c r="B310">
        <v>0.11070000000000001</v>
      </c>
    </row>
    <row r="311" spans="1:2" x14ac:dyDescent="0.15">
      <c r="A311">
        <v>2020</v>
      </c>
      <c r="B311">
        <v>-2.93E-2</v>
      </c>
    </row>
    <row r="312" spans="1:2" x14ac:dyDescent="0.15">
      <c r="A312">
        <v>2020</v>
      </c>
      <c r="B312">
        <v>8.6599999999999996E-2</v>
      </c>
    </row>
    <row r="313" spans="1:2" x14ac:dyDescent="0.15">
      <c r="A313">
        <v>2020</v>
      </c>
      <c r="B313">
        <v>3.8800000000000001E-2</v>
      </c>
    </row>
    <row r="314" spans="1:2" x14ac:dyDescent="0.15">
      <c r="A314">
        <v>2020</v>
      </c>
      <c r="B314">
        <v>0.156</v>
      </c>
    </row>
    <row r="315" spans="1:2" x14ac:dyDescent="0.15">
      <c r="A315">
        <v>2020</v>
      </c>
      <c r="B315">
        <v>-2.01E-2</v>
      </c>
    </row>
    <row r="316" spans="1:2" x14ac:dyDescent="0.15">
      <c r="A316">
        <v>2020</v>
      </c>
      <c r="B316">
        <v>-7.6E-3</v>
      </c>
    </row>
    <row r="317" spans="1:2" x14ac:dyDescent="0.15">
      <c r="A317">
        <v>2021</v>
      </c>
      <c r="B317">
        <v>0.26860000000000001</v>
      </c>
    </row>
    <row r="318" spans="1:2" x14ac:dyDescent="0.15">
      <c r="A318">
        <v>2021</v>
      </c>
      <c r="B318">
        <v>-0.1036</v>
      </c>
    </row>
    <row r="319" spans="1:2" x14ac:dyDescent="0.15">
      <c r="A319">
        <v>2021</v>
      </c>
      <c r="B319">
        <v>-3.0999999999999999E-3</v>
      </c>
    </row>
    <row r="320" spans="1:2" x14ac:dyDescent="0.15">
      <c r="A320">
        <v>2021</v>
      </c>
      <c r="B320">
        <v>4.65E-2</v>
      </c>
    </row>
    <row r="321" spans="1:2" x14ac:dyDescent="0.15">
      <c r="A321">
        <v>2021</v>
      </c>
      <c r="B321">
        <v>-3.5900000000000001E-2</v>
      </c>
    </row>
    <row r="322" spans="1:2" x14ac:dyDescent="0.15">
      <c r="A322">
        <v>2021</v>
      </c>
      <c r="B322">
        <v>6.3100000000000003E-2</v>
      </c>
    </row>
    <row r="323" spans="1:2" x14ac:dyDescent="0.15">
      <c r="A323">
        <v>2021</v>
      </c>
      <c r="B323">
        <v>0.36880000000000002</v>
      </c>
    </row>
    <row r="324" spans="1:2" x14ac:dyDescent="0.15">
      <c r="A324">
        <v>2021</v>
      </c>
      <c r="B324">
        <v>0.2535</v>
      </c>
    </row>
    <row r="325" spans="1:2" x14ac:dyDescent="0.15">
      <c r="A325">
        <v>2021</v>
      </c>
      <c r="B325">
        <v>0.18310000000000001</v>
      </c>
    </row>
    <row r="326" spans="1:2" x14ac:dyDescent="0.15">
      <c r="A326">
        <v>2021</v>
      </c>
      <c r="B326">
        <v>0.3619</v>
      </c>
    </row>
    <row r="327" spans="1:2" x14ac:dyDescent="0.15">
      <c r="A327">
        <v>2021</v>
      </c>
      <c r="B327">
        <v>0.2477</v>
      </c>
    </row>
    <row r="328" spans="1:2" x14ac:dyDescent="0.15">
      <c r="A328">
        <v>2021</v>
      </c>
      <c r="B328">
        <v>-1.8100000000000002E-2</v>
      </c>
    </row>
    <row r="329" spans="1:2" x14ac:dyDescent="0.15">
      <c r="A329">
        <v>2021</v>
      </c>
      <c r="B329">
        <v>0.3901</v>
      </c>
    </row>
    <row r="330" spans="1:2" x14ac:dyDescent="0.15">
      <c r="A330">
        <v>2021</v>
      </c>
      <c r="B330">
        <v>0.14299999999999999</v>
      </c>
    </row>
    <row r="331" spans="1:2" x14ac:dyDescent="0.15">
      <c r="A331">
        <v>2021</v>
      </c>
      <c r="B331">
        <v>0.1525</v>
      </c>
    </row>
    <row r="332" spans="1:2" x14ac:dyDescent="0.15">
      <c r="A332">
        <v>2021</v>
      </c>
      <c r="B332">
        <v>5.9200000000000003E-2</v>
      </c>
    </row>
    <row r="333" spans="1:2" x14ac:dyDescent="0.15">
      <c r="A333">
        <v>2021</v>
      </c>
      <c r="B333">
        <v>0.2319</v>
      </c>
    </row>
    <row r="334" spans="1:2" x14ac:dyDescent="0.15">
      <c r="A334">
        <v>2021</v>
      </c>
      <c r="B334">
        <v>0.28599999999999998</v>
      </c>
    </row>
    <row r="335" spans="1:2" x14ac:dyDescent="0.15">
      <c r="A335">
        <v>2021</v>
      </c>
      <c r="B335">
        <v>0.28360000000000002</v>
      </c>
    </row>
    <row r="336" spans="1:2" x14ac:dyDescent="0.15">
      <c r="A336">
        <v>2021</v>
      </c>
      <c r="B336">
        <v>0.21279999999999999</v>
      </c>
    </row>
    <row r="337" spans="1:2" x14ac:dyDescent="0.15">
      <c r="A337">
        <v>2021</v>
      </c>
      <c r="B337">
        <v>0.36890000000000001</v>
      </c>
    </row>
    <row r="338" spans="1:2" x14ac:dyDescent="0.15">
      <c r="A338">
        <v>2021</v>
      </c>
      <c r="B338">
        <v>0.3347</v>
      </c>
    </row>
    <row r="339" spans="1:2" x14ac:dyDescent="0.15">
      <c r="A339">
        <v>2021</v>
      </c>
      <c r="B339">
        <v>0.24079999999999999</v>
      </c>
    </row>
    <row r="340" spans="1:2" x14ac:dyDescent="0.15">
      <c r="A340">
        <v>2021</v>
      </c>
      <c r="B340">
        <v>6.4500000000000002E-2</v>
      </c>
    </row>
    <row r="341" spans="1:2" x14ac:dyDescent="0.15">
      <c r="A341">
        <v>2021</v>
      </c>
      <c r="B341">
        <v>5.5E-2</v>
      </c>
    </row>
    <row r="342" spans="1:2" x14ac:dyDescent="0.15">
      <c r="A342">
        <v>2021</v>
      </c>
      <c r="B342">
        <v>4.3700000000000003E-2</v>
      </c>
    </row>
    <row r="343" spans="1:2" x14ac:dyDescent="0.15">
      <c r="A343">
        <v>2021</v>
      </c>
      <c r="B343">
        <v>1.8100000000000002E-2</v>
      </c>
    </row>
    <row r="344" spans="1:2" x14ac:dyDescent="0.15">
      <c r="A344">
        <v>2021</v>
      </c>
      <c r="B344">
        <v>-3.1800000000000002E-2</v>
      </c>
    </row>
    <row r="345" spans="1:2" x14ac:dyDescent="0.15">
      <c r="A345">
        <v>2021</v>
      </c>
      <c r="B345">
        <v>0.33939999999999998</v>
      </c>
    </row>
    <row r="346" spans="1:2" x14ac:dyDescent="0.15">
      <c r="A346">
        <v>2021</v>
      </c>
      <c r="B346">
        <v>0.28639999999999999</v>
      </c>
    </row>
    <row r="347" spans="1:2" x14ac:dyDescent="0.15">
      <c r="A347">
        <v>2021</v>
      </c>
      <c r="B347">
        <v>0.23980000000000001</v>
      </c>
    </row>
    <row r="348" spans="1:2" x14ac:dyDescent="0.15">
      <c r="A348">
        <v>2021</v>
      </c>
      <c r="B348">
        <v>2.9700000000000001E-2</v>
      </c>
    </row>
    <row r="349" spans="1:2" x14ac:dyDescent="0.15">
      <c r="A349">
        <v>2021</v>
      </c>
      <c r="B349">
        <v>-2.4299999999999999E-2</v>
      </c>
    </row>
    <row r="350" spans="1:2" x14ac:dyDescent="0.15">
      <c r="A350">
        <v>2021</v>
      </c>
      <c r="B350">
        <v>0.21929999999999999</v>
      </c>
    </row>
    <row r="351" spans="1:2" x14ac:dyDescent="0.15">
      <c r="A351">
        <v>2021</v>
      </c>
      <c r="B351">
        <v>0.22370000000000001</v>
      </c>
    </row>
    <row r="352" spans="1:2" x14ac:dyDescent="0.15">
      <c r="A352">
        <v>2021</v>
      </c>
      <c r="B352">
        <v>-3.1899999999999998E-2</v>
      </c>
    </row>
    <row r="353" spans="1:2" x14ac:dyDescent="0.15">
      <c r="A353">
        <v>2021</v>
      </c>
      <c r="B353">
        <v>0.31590000000000001</v>
      </c>
    </row>
    <row r="354" spans="1:2" x14ac:dyDescent="0.15">
      <c r="A354">
        <v>2021</v>
      </c>
      <c r="B354">
        <v>0.38319999999999999</v>
      </c>
    </row>
    <row r="355" spans="1:2" x14ac:dyDescent="0.15">
      <c r="A355">
        <v>2021</v>
      </c>
      <c r="B355">
        <v>-1.6E-2</v>
      </c>
    </row>
    <row r="356" spans="1:2" x14ac:dyDescent="0.15">
      <c r="A356">
        <v>2021</v>
      </c>
      <c r="B356">
        <v>0.23930000000000001</v>
      </c>
    </row>
    <row r="357" spans="1:2" x14ac:dyDescent="0.15">
      <c r="A357">
        <v>2021</v>
      </c>
      <c r="B357">
        <v>0.38200000000000001</v>
      </c>
    </row>
    <row r="358" spans="1:2" x14ac:dyDescent="0.15">
      <c r="A358">
        <v>2021</v>
      </c>
      <c r="B358">
        <v>0.2702</v>
      </c>
    </row>
    <row r="359" spans="1:2" x14ac:dyDescent="0.15">
      <c r="A359">
        <v>2021</v>
      </c>
      <c r="B359">
        <v>0.31059999999999999</v>
      </c>
    </row>
    <row r="360" spans="1:2" x14ac:dyDescent="0.15">
      <c r="A360">
        <v>2021</v>
      </c>
      <c r="B360">
        <v>0.2487</v>
      </c>
    </row>
    <row r="361" spans="1:2" x14ac:dyDescent="0.15">
      <c r="A361">
        <v>2021</v>
      </c>
      <c r="B361">
        <v>0.2273</v>
      </c>
    </row>
    <row r="362" spans="1:2" x14ac:dyDescent="0.15">
      <c r="A362">
        <v>2022</v>
      </c>
      <c r="B362">
        <v>-0.1953</v>
      </c>
    </row>
    <row r="363" spans="1:2" x14ac:dyDescent="0.15">
      <c r="A363">
        <v>2022</v>
      </c>
      <c r="B363">
        <v>-0.1115</v>
      </c>
    </row>
    <row r="364" spans="1:2" x14ac:dyDescent="0.15">
      <c r="A364">
        <v>2022</v>
      </c>
      <c r="B364">
        <v>-8.2299999999999998E-2</v>
      </c>
    </row>
    <row r="365" spans="1:2" x14ac:dyDescent="0.15">
      <c r="A365">
        <v>2022</v>
      </c>
      <c r="B365">
        <v>-6.0999999999999999E-2</v>
      </c>
    </row>
    <row r="366" spans="1:2" x14ac:dyDescent="0.15">
      <c r="A366">
        <v>2022</v>
      </c>
      <c r="B366">
        <v>-0.1855</v>
      </c>
    </row>
    <row r="367" spans="1:2" x14ac:dyDescent="0.15">
      <c r="A367">
        <v>2022</v>
      </c>
      <c r="B367">
        <v>-7.6600000000000001E-2</v>
      </c>
    </row>
    <row r="368" spans="1:2" x14ac:dyDescent="0.15">
      <c r="A368">
        <v>2022</v>
      </c>
      <c r="B368">
        <v>-0.28110000000000002</v>
      </c>
    </row>
    <row r="369" spans="1:2" x14ac:dyDescent="0.15">
      <c r="A369">
        <v>2022</v>
      </c>
      <c r="B369">
        <v>-0.11650000000000001</v>
      </c>
    </row>
    <row r="370" spans="1:2" x14ac:dyDescent="0.15">
      <c r="A370">
        <v>2022</v>
      </c>
      <c r="B370">
        <v>4.6199999999999998E-2</v>
      </c>
    </row>
    <row r="371" spans="1:2" x14ac:dyDescent="0.15">
      <c r="A371">
        <v>2022</v>
      </c>
      <c r="B371">
        <v>-0.14549999999999999</v>
      </c>
    </row>
    <row r="372" spans="1:2" x14ac:dyDescent="0.15">
      <c r="A372">
        <v>2022</v>
      </c>
      <c r="B372">
        <v>-6.6199999999999995E-2</v>
      </c>
    </row>
    <row r="373" spans="1:2" x14ac:dyDescent="0.15">
      <c r="A373">
        <v>2022</v>
      </c>
      <c r="B373">
        <v>-0.1246</v>
      </c>
    </row>
    <row r="374" spans="1:2" x14ac:dyDescent="0.15">
      <c r="A374">
        <v>2022</v>
      </c>
      <c r="B374">
        <v>1.5100000000000001E-2</v>
      </c>
    </row>
    <row r="375" spans="1:2" x14ac:dyDescent="0.15">
      <c r="A375">
        <v>2022</v>
      </c>
      <c r="B375">
        <v>-0.20799999999999999</v>
      </c>
    </row>
    <row r="376" spans="1:2" x14ac:dyDescent="0.15">
      <c r="A376">
        <v>2022</v>
      </c>
      <c r="B376">
        <v>-0.1288</v>
      </c>
    </row>
    <row r="377" spans="1:2" x14ac:dyDescent="0.15">
      <c r="A377">
        <v>2022</v>
      </c>
      <c r="B377">
        <v>-0.1268</v>
      </c>
    </row>
    <row r="378" spans="1:2" x14ac:dyDescent="0.15">
      <c r="A378">
        <v>2022</v>
      </c>
      <c r="B378">
        <v>-1.8700000000000001E-2</v>
      </c>
    </row>
    <row r="379" spans="1:2" x14ac:dyDescent="0.15">
      <c r="A379">
        <v>2022</v>
      </c>
      <c r="B379">
        <v>-0.18240000000000001</v>
      </c>
    </row>
    <row r="380" spans="1:2" x14ac:dyDescent="0.15">
      <c r="A380">
        <v>2022</v>
      </c>
      <c r="B380">
        <v>-0.1835</v>
      </c>
    </row>
    <row r="381" spans="1:2" x14ac:dyDescent="0.15">
      <c r="A381">
        <v>2022</v>
      </c>
      <c r="B381">
        <v>-0.25969999999999999</v>
      </c>
    </row>
    <row r="382" spans="1:2" x14ac:dyDescent="0.15">
      <c r="A382">
        <v>2022</v>
      </c>
      <c r="B382">
        <v>-0.28139999999999998</v>
      </c>
    </row>
    <row r="383" spans="1:2" x14ac:dyDescent="0.15">
      <c r="A383">
        <v>2022</v>
      </c>
      <c r="B383">
        <v>-3.4500000000000003E-2</v>
      </c>
    </row>
    <row r="384" spans="1:2" x14ac:dyDescent="0.15">
      <c r="A384">
        <v>2022</v>
      </c>
      <c r="B384">
        <v>-7.4700000000000003E-2</v>
      </c>
    </row>
    <row r="385" spans="1:2" x14ac:dyDescent="0.15">
      <c r="A385">
        <v>2022</v>
      </c>
      <c r="B385">
        <v>-0.32600000000000001</v>
      </c>
    </row>
    <row r="386" spans="1:2" x14ac:dyDescent="0.15">
      <c r="A386">
        <v>2022</v>
      </c>
      <c r="B386">
        <v>-6.6E-3</v>
      </c>
    </row>
    <row r="387" spans="1:2" x14ac:dyDescent="0.15">
      <c r="A387">
        <v>2022</v>
      </c>
      <c r="B387">
        <v>-0.152</v>
      </c>
    </row>
    <row r="388" spans="1:2" x14ac:dyDescent="0.15">
      <c r="A388">
        <v>2022</v>
      </c>
      <c r="B388">
        <v>-0.1608</v>
      </c>
    </row>
    <row r="389" spans="1:2" x14ac:dyDescent="0.15">
      <c r="A389">
        <v>2022</v>
      </c>
      <c r="B389">
        <v>-0.1739</v>
      </c>
    </row>
    <row r="390" spans="1:2" x14ac:dyDescent="0.15">
      <c r="A390">
        <v>2022</v>
      </c>
      <c r="B390">
        <v>-0.28399999999999997</v>
      </c>
    </row>
    <row r="391" spans="1:2" x14ac:dyDescent="0.15">
      <c r="A391">
        <v>2022</v>
      </c>
      <c r="B391">
        <v>-0.1817</v>
      </c>
    </row>
    <row r="392" spans="1:2" x14ac:dyDescent="0.15">
      <c r="A392">
        <v>2022</v>
      </c>
      <c r="B392">
        <v>-9.0399999999999994E-2</v>
      </c>
    </row>
    <row r="393" spans="1:2" x14ac:dyDescent="0.15">
      <c r="A393">
        <v>2022</v>
      </c>
      <c r="B393">
        <v>-9.7199999999999995E-2</v>
      </c>
    </row>
    <row r="394" spans="1:2" x14ac:dyDescent="0.15">
      <c r="A394">
        <v>2022</v>
      </c>
      <c r="B394">
        <v>-9.4799999999999995E-2</v>
      </c>
    </row>
    <row r="395" spans="1:2" x14ac:dyDescent="0.15">
      <c r="A395">
        <v>2022</v>
      </c>
      <c r="B395">
        <v>-0.1802</v>
      </c>
    </row>
    <row r="396" spans="1:2" x14ac:dyDescent="0.15">
      <c r="A396">
        <v>2022</v>
      </c>
      <c r="B396">
        <v>-0.18229999999999999</v>
      </c>
    </row>
    <row r="397" spans="1:2" x14ac:dyDescent="0.15">
      <c r="A397">
        <v>2022</v>
      </c>
      <c r="B397">
        <v>-0.15079999999999999</v>
      </c>
    </row>
    <row r="398" spans="1:2" x14ac:dyDescent="0.15">
      <c r="A398">
        <v>2022</v>
      </c>
      <c r="B398">
        <v>-6.9099999999999995E-2</v>
      </c>
    </row>
    <row r="399" spans="1:2" x14ac:dyDescent="0.15">
      <c r="A399">
        <v>2022</v>
      </c>
      <c r="B399">
        <v>-0.1285</v>
      </c>
    </row>
    <row r="400" spans="1:2" x14ac:dyDescent="0.15">
      <c r="A400">
        <v>2022</v>
      </c>
      <c r="B400">
        <v>-0.1804</v>
      </c>
    </row>
    <row r="401" spans="1:2" x14ac:dyDescent="0.15">
      <c r="A401">
        <v>2022</v>
      </c>
      <c r="B401">
        <v>-9.0399999999999994E-2</v>
      </c>
    </row>
    <row r="402" spans="1:2" x14ac:dyDescent="0.15">
      <c r="A402">
        <v>2022</v>
      </c>
      <c r="B402">
        <v>-0.12959999999999999</v>
      </c>
    </row>
    <row r="403" spans="1:2" x14ac:dyDescent="0.15">
      <c r="A403">
        <v>2022</v>
      </c>
      <c r="B403">
        <v>-0.152</v>
      </c>
    </row>
    <row r="404" spans="1:2" x14ac:dyDescent="0.15">
      <c r="A404">
        <v>2022</v>
      </c>
      <c r="B404">
        <v>-0.21779999999999999</v>
      </c>
    </row>
    <row r="405" spans="1:2" x14ac:dyDescent="0.15">
      <c r="A405">
        <v>2022</v>
      </c>
      <c r="B405">
        <v>-0.10589999999999999</v>
      </c>
    </row>
    <row r="406" spans="1:2" x14ac:dyDescent="0.15">
      <c r="A406">
        <v>2022</v>
      </c>
      <c r="B406">
        <v>-0.1203</v>
      </c>
    </row>
    <row r="407" spans="1:2" x14ac:dyDescent="0.15">
      <c r="A407">
        <v>2023</v>
      </c>
      <c r="B407">
        <v>0.26950000000000002</v>
      </c>
    </row>
    <row r="408" spans="1:2" x14ac:dyDescent="0.15">
      <c r="A408">
        <v>2023</v>
      </c>
      <c r="B408">
        <v>0.1208</v>
      </c>
    </row>
    <row r="409" spans="1:2" x14ac:dyDescent="0.15">
      <c r="A409">
        <v>2023</v>
      </c>
      <c r="B409">
        <v>6.1899999999999997E-2</v>
      </c>
    </row>
    <row r="410" spans="1:2" x14ac:dyDescent="0.15">
      <c r="A410">
        <v>2023</v>
      </c>
      <c r="B410">
        <v>6.2600000000000003E-2</v>
      </c>
    </row>
    <row r="411" spans="1:2" x14ac:dyDescent="0.15">
      <c r="A411">
        <v>2023</v>
      </c>
      <c r="B411">
        <v>7.0599999999999996E-2</v>
      </c>
    </row>
    <row r="412" spans="1:2" x14ac:dyDescent="0.15">
      <c r="A412">
        <v>2023</v>
      </c>
      <c r="B412">
        <v>0.30509999999999998</v>
      </c>
    </row>
    <row r="413" spans="1:2" x14ac:dyDescent="0.15">
      <c r="A413">
        <v>2023</v>
      </c>
      <c r="B413">
        <v>0.495</v>
      </c>
    </row>
    <row r="414" spans="1:2" x14ac:dyDescent="0.15">
      <c r="A414">
        <v>2023</v>
      </c>
      <c r="B414">
        <v>0.16059999999999999</v>
      </c>
    </row>
    <row r="415" spans="1:2" x14ac:dyDescent="0.15">
      <c r="A415">
        <v>2023</v>
      </c>
      <c r="B415">
        <v>7.8E-2</v>
      </c>
    </row>
    <row r="416" spans="1:2" x14ac:dyDescent="0.15">
      <c r="A416">
        <v>2023</v>
      </c>
      <c r="B416">
        <v>0.22</v>
      </c>
    </row>
    <row r="417" spans="1:2" x14ac:dyDescent="0.15">
      <c r="A417">
        <v>2023</v>
      </c>
      <c r="B417">
        <v>0.12230000000000001</v>
      </c>
    </row>
    <row r="418" spans="1:2" x14ac:dyDescent="0.15">
      <c r="A418">
        <v>2023</v>
      </c>
      <c r="B418">
        <v>4.7899999999999998E-2</v>
      </c>
    </row>
    <row r="419" spans="1:2" x14ac:dyDescent="0.15">
      <c r="A419">
        <v>2023</v>
      </c>
      <c r="B419">
        <v>0.2697</v>
      </c>
    </row>
    <row r="420" spans="1:2" x14ac:dyDescent="0.15">
      <c r="A420">
        <v>2023</v>
      </c>
      <c r="B420">
        <v>0.1641</v>
      </c>
    </row>
    <row r="421" spans="1:2" x14ac:dyDescent="0.15">
      <c r="A421">
        <v>2023</v>
      </c>
      <c r="B421">
        <v>0.19539999999999999</v>
      </c>
    </row>
    <row r="422" spans="1:2" x14ac:dyDescent="0.15">
      <c r="A422">
        <v>2023</v>
      </c>
      <c r="B422">
        <v>3.78E-2</v>
      </c>
    </row>
    <row r="423" spans="1:2" x14ac:dyDescent="0.15">
      <c r="A423">
        <v>2023</v>
      </c>
      <c r="B423">
        <v>6.1899999999999997E-2</v>
      </c>
    </row>
    <row r="424" spans="1:2" x14ac:dyDescent="0.15">
      <c r="A424">
        <v>2023</v>
      </c>
      <c r="B424">
        <v>0.2606</v>
      </c>
    </row>
    <row r="425" spans="1:2" x14ac:dyDescent="0.15">
      <c r="A425">
        <v>2023</v>
      </c>
      <c r="B425">
        <v>0.25919999999999999</v>
      </c>
    </row>
    <row r="426" spans="1:2" x14ac:dyDescent="0.15">
      <c r="A426">
        <v>2023</v>
      </c>
      <c r="B426">
        <v>0.13500000000000001</v>
      </c>
    </row>
    <row r="427" spans="1:2" x14ac:dyDescent="0.15">
      <c r="A427">
        <v>2023</v>
      </c>
      <c r="B427">
        <v>0.49530000000000002</v>
      </c>
    </row>
    <row r="428" spans="1:2" x14ac:dyDescent="0.15">
      <c r="A428">
        <v>2023</v>
      </c>
      <c r="B428">
        <v>0.15190000000000001</v>
      </c>
    </row>
    <row r="429" spans="1:2" x14ac:dyDescent="0.15">
      <c r="A429">
        <v>2023</v>
      </c>
      <c r="B429">
        <v>0.2059</v>
      </c>
    </row>
    <row r="430" spans="1:2" x14ac:dyDescent="0.15">
      <c r="A430">
        <v>2023</v>
      </c>
      <c r="B430">
        <v>0.15310000000000001</v>
      </c>
    </row>
    <row r="431" spans="1:2" x14ac:dyDescent="0.15">
      <c r="A431">
        <v>2023</v>
      </c>
      <c r="B431">
        <v>0.1996</v>
      </c>
    </row>
    <row r="432" spans="1:2" x14ac:dyDescent="0.15">
      <c r="A432">
        <v>2023</v>
      </c>
      <c r="B432">
        <v>5.6099999999999997E-2</v>
      </c>
    </row>
    <row r="433" spans="1:2" x14ac:dyDescent="0.15">
      <c r="A433">
        <v>2023</v>
      </c>
      <c r="B433">
        <v>3.9399999999999998E-2</v>
      </c>
    </row>
    <row r="434" spans="1:2" x14ac:dyDescent="0.15">
      <c r="A434">
        <v>2023</v>
      </c>
      <c r="B434">
        <v>9.1499999999999998E-2</v>
      </c>
    </row>
    <row r="435" spans="1:2" x14ac:dyDescent="0.15">
      <c r="A435">
        <v>2023</v>
      </c>
      <c r="B435">
        <v>0.59019999999999995</v>
      </c>
    </row>
    <row r="436" spans="1:2" x14ac:dyDescent="0.15">
      <c r="A436">
        <v>2023</v>
      </c>
      <c r="B436">
        <v>0.26179999999999998</v>
      </c>
    </row>
    <row r="437" spans="1:2" x14ac:dyDescent="0.15">
      <c r="A437">
        <v>2023</v>
      </c>
      <c r="B437">
        <v>0.22789999999999999</v>
      </c>
    </row>
    <row r="438" spans="1:2" x14ac:dyDescent="0.15">
      <c r="A438">
        <v>2023</v>
      </c>
      <c r="B438">
        <v>0.1133</v>
      </c>
    </row>
    <row r="439" spans="1:2" x14ac:dyDescent="0.15">
      <c r="A439">
        <v>2023</v>
      </c>
      <c r="B439">
        <v>4.4999999999999998E-2</v>
      </c>
    </row>
    <row r="440" spans="1:2" x14ac:dyDescent="0.15">
      <c r="A440">
        <v>2023</v>
      </c>
      <c r="B440">
        <v>0.23960000000000001</v>
      </c>
    </row>
    <row r="441" spans="1:2" x14ac:dyDescent="0.15">
      <c r="A441">
        <v>2023</v>
      </c>
      <c r="B441">
        <v>0.23960000000000001</v>
      </c>
    </row>
    <row r="442" spans="1:2" x14ac:dyDescent="0.15">
      <c r="A442">
        <v>2023</v>
      </c>
      <c r="B442">
        <v>3.7199999999999997E-2</v>
      </c>
    </row>
    <row r="443" spans="1:2" x14ac:dyDescent="0.15">
      <c r="A443">
        <v>2023</v>
      </c>
      <c r="B443">
        <v>0.19889999999999999</v>
      </c>
    </row>
    <row r="444" spans="1:2" x14ac:dyDescent="0.15">
      <c r="A444">
        <v>2023</v>
      </c>
      <c r="B444">
        <v>0.21879999999999999</v>
      </c>
    </row>
    <row r="445" spans="1:2" x14ac:dyDescent="0.15">
      <c r="A445">
        <v>2023</v>
      </c>
      <c r="B445">
        <v>9.2600000000000002E-2</v>
      </c>
    </row>
    <row r="446" spans="1:2" x14ac:dyDescent="0.15">
      <c r="A446">
        <v>2023</v>
      </c>
      <c r="B446">
        <v>0.22739999999999999</v>
      </c>
    </row>
    <row r="447" spans="1:2" x14ac:dyDescent="0.15">
      <c r="A447">
        <v>2023</v>
      </c>
      <c r="B447">
        <v>0.21840000000000001</v>
      </c>
    </row>
    <row r="448" spans="1:2" x14ac:dyDescent="0.15">
      <c r="A448">
        <v>2023</v>
      </c>
      <c r="B448">
        <v>0.17169999999999999</v>
      </c>
    </row>
    <row r="449" spans="1:2" x14ac:dyDescent="0.15">
      <c r="A449">
        <v>2023</v>
      </c>
      <c r="B449">
        <v>0.14119999999999999</v>
      </c>
    </row>
    <row r="450" spans="1:2" x14ac:dyDescent="0.15">
      <c r="A450">
        <v>2023</v>
      </c>
      <c r="B450">
        <v>0.15920000000000001</v>
      </c>
    </row>
    <row r="451" spans="1:2" x14ac:dyDescent="0.15">
      <c r="A451">
        <v>2023</v>
      </c>
      <c r="B451">
        <v>0.19289999999999999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4AD-531B-7C4E-BB3F-DFC6BF12827A}">
  <dimension ref="A1:M46"/>
  <sheetViews>
    <sheetView zoomScaleNormal="100" workbookViewId="0">
      <selection activeCell="B1" sqref="B1:K1"/>
    </sheetView>
  </sheetViews>
  <sheetFormatPr baseColWidth="10" defaultRowHeight="13" x14ac:dyDescent="0.15"/>
  <cols>
    <col min="1" max="1" width="51.33203125" customWidth="1"/>
    <col min="2" max="2" width="15.6640625" bestFit="1" customWidth="1"/>
    <col min="12" max="12" width="27.33203125" bestFit="1" customWidth="1"/>
    <col min="13" max="13" width="23.83203125" customWidth="1"/>
  </cols>
  <sheetData>
    <row r="1" spans="1:13" x14ac:dyDescent="0.15">
      <c r="A1" s="24" t="s">
        <v>3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>
        <v>2022</v>
      </c>
      <c r="K1" s="2">
        <v>2023</v>
      </c>
      <c r="L1" s="54" t="s">
        <v>146</v>
      </c>
      <c r="M1" s="54" t="s">
        <v>147</v>
      </c>
    </row>
    <row r="2" spans="1:13" x14ac:dyDescent="0.15">
      <c r="A2" s="4" t="s">
        <v>68</v>
      </c>
      <c r="B2" s="49">
        <v>0.12989999999999999</v>
      </c>
      <c r="C2" s="49">
        <v>7.4999999999999997E-3</v>
      </c>
      <c r="D2" s="49">
        <v>0.1123</v>
      </c>
      <c r="E2" s="49">
        <v>0.21099999999999999</v>
      </c>
      <c r="F2" s="49">
        <v>-4.9399999999999999E-2</v>
      </c>
      <c r="G2" s="49">
        <v>0.307</v>
      </c>
      <c r="H2" s="49">
        <v>0.17749999999999999</v>
      </c>
      <c r="I2" s="49">
        <v>0.28160000000000002</v>
      </c>
      <c r="J2" s="49">
        <v>-0.18509999999999999</v>
      </c>
      <c r="K2" s="49">
        <v>0.25669999999999998</v>
      </c>
      <c r="L2">
        <f>SUM(B2:K2)/10</f>
        <v>0.12489999999999998</v>
      </c>
      <c r="M2" s="54">
        <v>1.94424</v>
      </c>
    </row>
    <row r="3" spans="1:13" x14ac:dyDescent="0.15">
      <c r="A3" s="4" t="s">
        <v>14</v>
      </c>
      <c r="B3" s="49">
        <v>0.12690000000000001</v>
      </c>
      <c r="C3" s="49">
        <v>6.8999999999999999E-3</v>
      </c>
      <c r="D3" s="49">
        <v>0.1089</v>
      </c>
      <c r="E3" s="49">
        <v>0.21190000000000001</v>
      </c>
      <c r="F3" s="49">
        <v>-5.04E-2</v>
      </c>
      <c r="G3" s="49">
        <v>0.30880000000000002</v>
      </c>
      <c r="H3" s="49">
        <v>0.20730000000000001</v>
      </c>
      <c r="I3" s="49">
        <v>0.26450000000000001</v>
      </c>
      <c r="J3" s="49">
        <v>-0.19850000000000001</v>
      </c>
      <c r="K3" s="49">
        <v>0.26490000000000002</v>
      </c>
      <c r="L3">
        <f t="shared" ref="L3:L42" si="0">SUM(B3:K3)/10</f>
        <v>0.12512000000000001</v>
      </c>
      <c r="M3" s="54">
        <v>1.9331799999999999</v>
      </c>
    </row>
    <row r="4" spans="1:13" ht="14" x14ac:dyDescent="0.15">
      <c r="A4" s="10" t="s">
        <v>18</v>
      </c>
      <c r="B4" s="55">
        <v>-4.65E-2</v>
      </c>
      <c r="C4" s="50">
        <v>-0.14499999999999999</v>
      </c>
      <c r="D4" s="50">
        <v>9.64E-2</v>
      </c>
      <c r="E4" s="50">
        <v>0.15160000000000001</v>
      </c>
      <c r="F4" s="50">
        <v>-6.2300000000000001E-2</v>
      </c>
      <c r="G4" s="50">
        <v>0.12559999999999999</v>
      </c>
      <c r="H4" s="50">
        <v>2.6700000000000002E-2</v>
      </c>
      <c r="I4" s="50">
        <v>-9.74E-2</v>
      </c>
      <c r="J4" s="50">
        <v>-0.1057</v>
      </c>
      <c r="K4" s="50">
        <v>0.126</v>
      </c>
      <c r="L4">
        <f t="shared" si="0"/>
        <v>6.9399999999999991E-3</v>
      </c>
      <c r="M4" s="54">
        <v>1.383E-2</v>
      </c>
    </row>
    <row r="5" spans="1:13" ht="14" x14ac:dyDescent="0.15">
      <c r="A5" s="10" t="s">
        <v>22</v>
      </c>
      <c r="B5" s="56">
        <v>3.9600000000000003E-2</v>
      </c>
      <c r="C5" s="51">
        <v>5.7999999999999996E-3</v>
      </c>
      <c r="D5" s="51">
        <v>2.5999999999999999E-2</v>
      </c>
      <c r="E5" s="51">
        <v>1.1599999999999999E-2</v>
      </c>
      <c r="F5" s="51">
        <v>-4.7000000000000002E-3</v>
      </c>
      <c r="G5" s="51">
        <v>2.7699999999999999E-2</v>
      </c>
      <c r="H5" s="51">
        <v>1.11E-2</v>
      </c>
      <c r="I5" s="51">
        <v>-8.0000000000000004E-4</v>
      </c>
      <c r="J5" s="51">
        <v>-0.08</v>
      </c>
      <c r="K5" s="51">
        <v>6.3899999999999998E-2</v>
      </c>
      <c r="L5">
        <f t="shared" si="0"/>
        <v>1.0020000000000001E-2</v>
      </c>
      <c r="M5" s="54">
        <v>9.7720000000000001E-2</v>
      </c>
    </row>
    <row r="6" spans="1:13" ht="14" x14ac:dyDescent="0.15">
      <c r="A6" s="10" t="s">
        <v>25</v>
      </c>
      <c r="B6" s="56">
        <v>-4.7000000000000002E-3</v>
      </c>
      <c r="C6" s="51">
        <v>-8.4699999999999998E-2</v>
      </c>
      <c r="D6" s="51">
        <v>7.85E-2</v>
      </c>
      <c r="E6" s="51">
        <v>0.25879999999999997</v>
      </c>
      <c r="F6" s="51">
        <v>-0.10299999999999999</v>
      </c>
      <c r="G6" s="51">
        <v>0.18360000000000001</v>
      </c>
      <c r="H6" s="51">
        <v>6.5500000000000003E-2</v>
      </c>
      <c r="I6" s="51">
        <v>4.6800000000000001E-2</v>
      </c>
      <c r="J6" s="51">
        <v>-5.9400000000000001E-2</v>
      </c>
      <c r="K6" s="51">
        <v>6.4399999999999999E-2</v>
      </c>
      <c r="L6">
        <f t="shared" si="0"/>
        <v>4.4580000000000002E-2</v>
      </c>
      <c r="M6" s="54">
        <v>0.46628999999999998</v>
      </c>
    </row>
    <row r="7" spans="1:13" ht="14" x14ac:dyDescent="0.15">
      <c r="A7" s="10" t="s">
        <v>29</v>
      </c>
      <c r="B7" s="56">
        <v>0.1305</v>
      </c>
      <c r="C7" s="51">
        <v>1.6299999999999999E-2</v>
      </c>
      <c r="D7" s="51">
        <v>3.5099999999999999E-2</v>
      </c>
      <c r="E7" s="51">
        <v>8.0000000000000004E-4</v>
      </c>
      <c r="F7" s="51">
        <v>7.3000000000000001E-3</v>
      </c>
      <c r="G7" s="51">
        <v>6.7400000000000002E-2</v>
      </c>
      <c r="H7" s="51">
        <v>5.0099999999999999E-2</v>
      </c>
      <c r="I7" s="51">
        <v>-3.44E-2</v>
      </c>
      <c r="J7" s="51">
        <v>-0.18440000000000001</v>
      </c>
      <c r="K7" s="51">
        <v>7.1499999999999994E-2</v>
      </c>
      <c r="L7">
        <f t="shared" si="0"/>
        <v>1.602E-2</v>
      </c>
      <c r="M7" s="54">
        <v>0.13397999999999999</v>
      </c>
    </row>
    <row r="8" spans="1:13" ht="14" x14ac:dyDescent="0.15">
      <c r="A8" s="10" t="s">
        <v>32</v>
      </c>
      <c r="B8" s="51">
        <v>8.5800000000000001E-2</v>
      </c>
      <c r="C8" s="51">
        <v>0.1061</v>
      </c>
      <c r="D8" s="51">
        <v>1.9800000000000002E-2</v>
      </c>
      <c r="E8" s="51">
        <v>0.20979999999999999</v>
      </c>
      <c r="F8" s="51">
        <v>-0.10730000000000001</v>
      </c>
      <c r="G8" s="51">
        <v>0.20200000000000001</v>
      </c>
      <c r="H8" s="51">
        <v>0.17799999999999999</v>
      </c>
      <c r="I8" s="51">
        <v>6.3100000000000003E-2</v>
      </c>
      <c r="J8" s="51">
        <v>-7.7499999999999999E-2</v>
      </c>
      <c r="K8" s="51">
        <v>0.30399999999999999</v>
      </c>
      <c r="L8">
        <f t="shared" si="0"/>
        <v>9.8379999999999995E-2</v>
      </c>
      <c r="M8" s="54">
        <v>1.3952199999999999</v>
      </c>
    </row>
    <row r="9" spans="1:13" ht="14" x14ac:dyDescent="0.15">
      <c r="A9" s="10" t="s">
        <v>35</v>
      </c>
      <c r="B9" s="49">
        <v>0.35970000000000002</v>
      </c>
      <c r="C9" s="49">
        <v>0.2225</v>
      </c>
      <c r="D9" s="49">
        <v>0.1048</v>
      </c>
      <c r="E9" s="49">
        <v>0.16819999999999999</v>
      </c>
      <c r="F9" s="49">
        <v>5.0799999999999998E-2</v>
      </c>
      <c r="G9" s="49">
        <v>0.42020000000000002</v>
      </c>
      <c r="H9" s="49">
        <v>0.36580000000000001</v>
      </c>
      <c r="I9" s="49">
        <v>0.37190000000000001</v>
      </c>
      <c r="J9" s="49">
        <v>-0.27950000000000003</v>
      </c>
      <c r="K9" s="49">
        <v>0.49880000000000002</v>
      </c>
      <c r="L9">
        <f t="shared" si="0"/>
        <v>0.22832000000000002</v>
      </c>
      <c r="M9" s="54">
        <v>5.4781300000000002</v>
      </c>
    </row>
    <row r="10" spans="1:13" ht="14" x14ac:dyDescent="0.15">
      <c r="A10" s="10" t="s">
        <v>38</v>
      </c>
      <c r="B10" s="51">
        <v>6.6000000000000003E-2</v>
      </c>
      <c r="C10" s="51">
        <v>9.2999999999999999E-2</v>
      </c>
      <c r="D10" s="51">
        <v>2.1000000000000001E-2</v>
      </c>
      <c r="E10" s="51">
        <v>0.10299999999999999</v>
      </c>
      <c r="F10" s="51">
        <v>-0.106</v>
      </c>
      <c r="G10" s="51">
        <v>0.2611</v>
      </c>
      <c r="H10" s="51">
        <v>-3.3300000000000003E-2</v>
      </c>
      <c r="I10" s="51">
        <v>0.25119999999999998</v>
      </c>
      <c r="J10" s="51">
        <v>-0.11840000000000001</v>
      </c>
      <c r="K10" s="51">
        <v>0.15859999999999999</v>
      </c>
      <c r="L10">
        <f t="shared" si="0"/>
        <v>6.9619999999999987E-2</v>
      </c>
      <c r="M10" s="54">
        <v>0.82762999999999998</v>
      </c>
    </row>
    <row r="11" spans="1:13" x14ac:dyDescent="0.15">
      <c r="A11" s="4" t="s">
        <v>104</v>
      </c>
      <c r="B11" s="49">
        <v>4.0099999999999997E-2</v>
      </c>
      <c r="C11" s="49">
        <v>6.4199999999999993E-2</v>
      </c>
      <c r="D11" s="49">
        <v>3.7199999999999997E-2</v>
      </c>
      <c r="E11" s="49">
        <v>9.1499999999999998E-2</v>
      </c>
      <c r="F11" s="49">
        <v>-0.1203</v>
      </c>
      <c r="G11" s="49">
        <v>0.28199999999999997</v>
      </c>
      <c r="H11" s="49">
        <v>-3.2000000000000001E-2</v>
      </c>
      <c r="I11" s="49">
        <v>0.2334</v>
      </c>
      <c r="J11" s="49">
        <v>-9.4899999999999998E-2</v>
      </c>
      <c r="K11" s="49">
        <v>0.2223</v>
      </c>
      <c r="L11">
        <f t="shared" si="0"/>
        <v>7.2349999999999984E-2</v>
      </c>
      <c r="M11" s="54">
        <v>0.86663999999999997</v>
      </c>
    </row>
    <row r="12" spans="1:13" x14ac:dyDescent="0.15">
      <c r="A12" s="4" t="s">
        <v>65</v>
      </c>
      <c r="B12" s="49">
        <v>7.6899999999999996E-2</v>
      </c>
      <c r="C12" s="49">
        <v>1.1599999999999999E-2</v>
      </c>
      <c r="D12" s="49">
        <v>8.9099999999999999E-2</v>
      </c>
      <c r="E12" s="49">
        <v>7.22E-2</v>
      </c>
      <c r="F12" s="49">
        <v>-0.1391</v>
      </c>
      <c r="G12" s="49">
        <v>0.1963</v>
      </c>
      <c r="H12" s="49">
        <v>-0.16209999999999999</v>
      </c>
      <c r="I12" s="49">
        <v>0.24229999999999999</v>
      </c>
      <c r="J12" s="49">
        <v>-1.47E-2</v>
      </c>
      <c r="K12" s="49">
        <v>6.8699999999999997E-2</v>
      </c>
      <c r="L12">
        <f t="shared" si="0"/>
        <v>4.4119999999999993E-2</v>
      </c>
      <c r="M12" s="54">
        <v>0.43602999999999997</v>
      </c>
    </row>
    <row r="13" spans="1:13" x14ac:dyDescent="0.15">
      <c r="A13" s="22" t="s">
        <v>62</v>
      </c>
      <c r="B13" s="49">
        <v>4.4299999999999999E-2</v>
      </c>
      <c r="C13" s="49">
        <v>-1.72E-2</v>
      </c>
      <c r="D13" s="49">
        <v>4.8500000000000001E-2</v>
      </c>
      <c r="E13" s="49">
        <v>3.3000000000000002E-2</v>
      </c>
      <c r="F13" s="49">
        <v>-1.4800000000000001E-2</v>
      </c>
      <c r="G13" s="49">
        <v>8.7499999999999994E-2</v>
      </c>
      <c r="H13" s="49">
        <v>0.1154</v>
      </c>
      <c r="I13" s="49">
        <v>0.06</v>
      </c>
      <c r="J13" s="49">
        <v>-0.126</v>
      </c>
      <c r="K13" s="49">
        <v>3.8399999999999997E-2</v>
      </c>
      <c r="L13">
        <f t="shared" si="0"/>
        <v>2.6909999999999996E-2</v>
      </c>
      <c r="M13" s="54">
        <v>0.27798</v>
      </c>
    </row>
    <row r="14" spans="1:13" ht="14" x14ac:dyDescent="0.15">
      <c r="A14" s="10" t="s">
        <v>41</v>
      </c>
      <c r="B14" s="49">
        <v>7.1999999999999998E-3</v>
      </c>
      <c r="C14" s="49">
        <v>-1.34E-2</v>
      </c>
      <c r="D14" s="49">
        <v>0.19040000000000001</v>
      </c>
      <c r="E14" s="49">
        <v>0.1191</v>
      </c>
      <c r="F14" s="49">
        <v>-8.77E-2</v>
      </c>
      <c r="G14" s="49">
        <v>0.17280000000000001</v>
      </c>
      <c r="H14" s="49">
        <v>-0.1158</v>
      </c>
      <c r="I14" s="49">
        <v>0.184</v>
      </c>
      <c r="J14" s="49">
        <v>4.6699999999999998E-2</v>
      </c>
      <c r="K14" s="49">
        <v>7.9000000000000001E-2</v>
      </c>
      <c r="L14">
        <f t="shared" si="0"/>
        <v>5.822999999999999E-2</v>
      </c>
      <c r="M14" s="54">
        <v>0.67466000000000004</v>
      </c>
    </row>
    <row r="15" spans="1:13" x14ac:dyDescent="0.15">
      <c r="A15" s="16" t="s">
        <v>107</v>
      </c>
      <c r="B15" s="49">
        <v>4.0300000000000002E-2</v>
      </c>
      <c r="C15" s="49">
        <v>-2.5000000000000001E-3</v>
      </c>
      <c r="D15" s="49">
        <v>8.1500000000000003E-2</v>
      </c>
      <c r="E15" s="49">
        <v>4.8300000000000003E-2</v>
      </c>
      <c r="F15" s="49">
        <v>-3.39E-2</v>
      </c>
      <c r="G15" s="49">
        <v>9.5500000000000002E-2</v>
      </c>
      <c r="H15" s="49">
        <v>1.6500000000000001E-2</v>
      </c>
      <c r="I15" s="49">
        <v>3.1800000000000002E-2</v>
      </c>
      <c r="J15" s="49">
        <v>-9.4100000000000003E-2</v>
      </c>
      <c r="K15" s="49">
        <v>0.11799999999999999</v>
      </c>
      <c r="L15">
        <f t="shared" si="0"/>
        <v>3.0139999999999993E-2</v>
      </c>
      <c r="M15" s="54">
        <v>0.32263999999999998</v>
      </c>
    </row>
    <row r="16" spans="1:13" ht="14" x14ac:dyDescent="0.15">
      <c r="A16" s="10" t="s">
        <v>44</v>
      </c>
      <c r="B16" s="49">
        <v>0.2833</v>
      </c>
      <c r="C16" s="49">
        <v>0.1216</v>
      </c>
      <c r="D16" s="49">
        <v>0.1421</v>
      </c>
      <c r="E16" s="49">
        <v>6.4500000000000002E-2</v>
      </c>
      <c r="F16" s="49">
        <v>-2.5000000000000001E-3</v>
      </c>
      <c r="G16" s="49">
        <v>0.33279999999999998</v>
      </c>
      <c r="H16" s="49">
        <v>0.1075</v>
      </c>
      <c r="I16" s="49">
        <v>0.36059999999999998</v>
      </c>
      <c r="J16" s="49">
        <v>-0.1459</v>
      </c>
      <c r="K16" s="49">
        <v>0.22270000000000001</v>
      </c>
      <c r="L16">
        <f t="shared" si="0"/>
        <v>0.14867</v>
      </c>
      <c r="M16" s="54">
        <v>2.6609699999999998</v>
      </c>
    </row>
    <row r="17" spans="1:13" x14ac:dyDescent="0.15">
      <c r="A17" s="4" t="s">
        <v>110</v>
      </c>
      <c r="B17" s="49">
        <v>3.2300000000000002E-2</v>
      </c>
      <c r="C17" s="49">
        <v>1.78E-2</v>
      </c>
      <c r="D17" s="49">
        <v>1.3100000000000001E-2</v>
      </c>
      <c r="E17" s="49">
        <v>1.2999999999999999E-2</v>
      </c>
      <c r="F17" s="49">
        <v>1.47E-2</v>
      </c>
      <c r="G17" s="49">
        <v>5.8900000000000001E-2</v>
      </c>
      <c r="H17" s="49">
        <v>7.0699999999999999E-2</v>
      </c>
      <c r="I17" s="49">
        <v>-2.4E-2</v>
      </c>
      <c r="J17" s="49">
        <v>-9.3100000000000002E-2</v>
      </c>
      <c r="K17" s="49">
        <v>4.3499999999999997E-2</v>
      </c>
      <c r="L17">
        <f t="shared" si="0"/>
        <v>1.4690000000000003E-2</v>
      </c>
      <c r="M17" s="54">
        <v>0.14576</v>
      </c>
    </row>
    <row r="18" spans="1:13" x14ac:dyDescent="0.15">
      <c r="A18" s="4" t="s">
        <v>113</v>
      </c>
      <c r="B18" s="49">
        <v>4.9399999999999999E-2</v>
      </c>
      <c r="C18" s="49">
        <v>-8.6999999999999994E-3</v>
      </c>
      <c r="D18" s="49">
        <v>7.51E-2</v>
      </c>
      <c r="E18" s="49">
        <v>0.224</v>
      </c>
      <c r="F18" s="49">
        <v>-8.7099999999999997E-2</v>
      </c>
      <c r="G18" s="49">
        <v>0.2767</v>
      </c>
      <c r="H18" s="49">
        <v>0.159</v>
      </c>
      <c r="I18" s="49">
        <v>0.21820000000000001</v>
      </c>
      <c r="J18" s="49">
        <v>-0.18140000000000001</v>
      </c>
      <c r="K18" s="49">
        <v>0.2379</v>
      </c>
      <c r="L18">
        <f t="shared" si="0"/>
        <v>9.6310000000000007E-2</v>
      </c>
      <c r="M18" s="54">
        <v>1.2826900000000001</v>
      </c>
    </row>
    <row r="19" spans="1:13" ht="14" x14ac:dyDescent="0.15">
      <c r="A19" s="10" t="s">
        <v>73</v>
      </c>
      <c r="B19" s="49">
        <v>0.17530000000000001</v>
      </c>
      <c r="C19" s="49">
        <v>0.33500000000000002</v>
      </c>
      <c r="D19" s="49">
        <v>-1.04E-2</v>
      </c>
      <c r="E19" s="49">
        <v>0.39589999999999997</v>
      </c>
      <c r="F19" s="49">
        <v>-3.2599999999999997E-2</v>
      </c>
      <c r="G19" s="49">
        <v>0.2283</v>
      </c>
      <c r="H19" s="49">
        <v>6.3799999999999996E-2</v>
      </c>
      <c r="I19" s="49">
        <v>0.218</v>
      </c>
      <c r="J19" s="49">
        <v>-0.25659999999999999</v>
      </c>
      <c r="K19" s="49">
        <v>0.13980000000000001</v>
      </c>
      <c r="L19">
        <f t="shared" si="0"/>
        <v>0.12564999999999998</v>
      </c>
      <c r="M19" s="54">
        <v>1.8275699999999999</v>
      </c>
    </row>
    <row r="20" spans="1:13" x14ac:dyDescent="0.15">
      <c r="A20" s="4" t="s">
        <v>78</v>
      </c>
      <c r="B20" s="49">
        <v>0.41060000000000002</v>
      </c>
      <c r="C20" s="49">
        <v>4.5699999999999998E-2</v>
      </c>
      <c r="D20" s="49">
        <v>1.52E-2</v>
      </c>
      <c r="E20" s="49">
        <v>0.21879999999999999</v>
      </c>
      <c r="F20" s="49">
        <v>-2.63E-2</v>
      </c>
      <c r="G20" s="49">
        <v>9.5500000000000002E-2</v>
      </c>
      <c r="H20" s="49">
        <v>6.0100000000000001E-2</v>
      </c>
      <c r="I20" s="49">
        <v>0.35820000000000002</v>
      </c>
      <c r="J20" s="49">
        <v>-1.9199999999999998E-2</v>
      </c>
      <c r="K20" s="49">
        <v>0.16719999999999999</v>
      </c>
      <c r="L20">
        <f t="shared" si="0"/>
        <v>0.13258</v>
      </c>
      <c r="M20" s="54">
        <v>2.20899</v>
      </c>
    </row>
    <row r="21" spans="1:13" x14ac:dyDescent="0.15">
      <c r="A21" s="16" t="s">
        <v>81</v>
      </c>
      <c r="B21" s="49">
        <v>4.2999999999999997E-2</v>
      </c>
      <c r="C21" s="49">
        <v>7.9000000000000001E-2</v>
      </c>
      <c r="D21" s="49">
        <v>2.3E-2</v>
      </c>
      <c r="E21" s="49">
        <v>9.8000000000000004E-2</v>
      </c>
      <c r="F21" s="49">
        <v>-0.125</v>
      </c>
      <c r="G21" s="49">
        <v>0.28199999999999997</v>
      </c>
      <c r="H21" s="49">
        <v>-3.2099999999999997E-2</v>
      </c>
      <c r="I21" s="49">
        <v>0.2334</v>
      </c>
      <c r="J21" s="49">
        <v>-8.14E-2</v>
      </c>
      <c r="K21" s="49">
        <v>0.20250000000000001</v>
      </c>
      <c r="L21">
        <f t="shared" si="0"/>
        <v>7.2239999999999999E-2</v>
      </c>
      <c r="M21" s="54">
        <v>0.86992999999999998</v>
      </c>
    </row>
    <row r="22" spans="1:13" x14ac:dyDescent="0.15">
      <c r="A22" s="4" t="s">
        <v>84</v>
      </c>
      <c r="B22" s="49">
        <v>0.217</v>
      </c>
      <c r="C22" s="49">
        <v>0.17199999999999999</v>
      </c>
      <c r="D22" s="49">
        <v>3.2000000000000001E-2</v>
      </c>
      <c r="E22" s="49">
        <v>0.17499999999999999</v>
      </c>
      <c r="F22" s="49">
        <v>-7.3999999999999996E-2</v>
      </c>
      <c r="G22" s="49">
        <v>0.2223</v>
      </c>
      <c r="H22" s="49">
        <v>-0.1087</v>
      </c>
      <c r="I22" s="49">
        <v>6.3899999999999998E-2</v>
      </c>
      <c r="J22" s="49">
        <v>-0.32590000000000002</v>
      </c>
      <c r="K22" s="49">
        <v>0.15409999999999999</v>
      </c>
      <c r="L22">
        <f t="shared" si="0"/>
        <v>5.2770000000000004E-2</v>
      </c>
      <c r="M22" s="54">
        <v>0.44417000000000001</v>
      </c>
    </row>
    <row r="23" spans="1:13" x14ac:dyDescent="0.15">
      <c r="A23" s="16" t="s">
        <v>87</v>
      </c>
      <c r="B23" s="49">
        <v>8.8700000000000001E-2</v>
      </c>
      <c r="C23" s="49">
        <v>-0.2417</v>
      </c>
      <c r="D23" s="49">
        <v>0.25280000000000002</v>
      </c>
      <c r="E23" s="49">
        <v>-9.5600000000000004E-2</v>
      </c>
      <c r="F23" s="49">
        <v>0.21970000000000001</v>
      </c>
      <c r="G23" s="49">
        <v>-5.7500000000000002E-2</v>
      </c>
      <c r="H23" s="49">
        <v>0.1053</v>
      </c>
      <c r="I23" s="49">
        <v>5.5199999999999999E-2</v>
      </c>
      <c r="J23" s="49">
        <v>-6.8999999999999999E-3</v>
      </c>
      <c r="K23" s="49">
        <v>0.20180000000000001</v>
      </c>
      <c r="L23">
        <f t="shared" si="0"/>
        <v>5.2180000000000004E-2</v>
      </c>
      <c r="M23" s="54">
        <v>0.49680999999999997</v>
      </c>
    </row>
    <row r="24" spans="1:13" x14ac:dyDescent="0.15">
      <c r="A24" s="4" t="s">
        <v>90</v>
      </c>
      <c r="B24" s="49">
        <v>0.1138</v>
      </c>
      <c r="C24" s="49">
        <v>-5.2299999999999999E-2</v>
      </c>
      <c r="D24" s="49">
        <v>0.14510000000000001</v>
      </c>
      <c r="E24" s="49">
        <v>0.2059</v>
      </c>
      <c r="F24" s="49">
        <v>-0.1026</v>
      </c>
      <c r="G24" s="49">
        <v>0.20599999999999999</v>
      </c>
      <c r="H24" s="49">
        <v>8.5400000000000004E-2</v>
      </c>
      <c r="I24" s="49">
        <v>4.8599999999999997E-2</v>
      </c>
      <c r="J24" s="49">
        <v>-0.14849999999999999</v>
      </c>
      <c r="K24" s="49">
        <v>6.1100000000000002E-2</v>
      </c>
      <c r="L24">
        <f t="shared" si="0"/>
        <v>5.6250000000000001E-2</v>
      </c>
      <c r="M24" s="54">
        <v>0.62221000000000004</v>
      </c>
    </row>
    <row r="25" spans="1:13" x14ac:dyDescent="0.15">
      <c r="A25" s="4" t="s">
        <v>93</v>
      </c>
      <c r="B25" s="49">
        <v>0.19450000000000001</v>
      </c>
      <c r="C25" s="49">
        <v>4.8999999999999998E-3</v>
      </c>
      <c r="D25" s="49">
        <v>9.3100000000000002E-2</v>
      </c>
      <c r="E25" s="49">
        <v>0.25459999999999999</v>
      </c>
      <c r="F25" s="49">
        <v>-0.1119</v>
      </c>
      <c r="G25" s="49">
        <v>0.21440000000000001</v>
      </c>
      <c r="H25" s="49">
        <v>0.1777</v>
      </c>
      <c r="I25" s="49">
        <v>2.12E-2</v>
      </c>
      <c r="J25" s="49">
        <v>-0.1593</v>
      </c>
      <c r="K25" s="49">
        <v>4.1200000000000001E-2</v>
      </c>
      <c r="L25">
        <f t="shared" si="0"/>
        <v>7.3039999999999994E-2</v>
      </c>
      <c r="M25" s="54">
        <v>0.86904000000000003</v>
      </c>
    </row>
    <row r="26" spans="1:13" x14ac:dyDescent="0.15">
      <c r="A26" s="4" t="s">
        <v>96</v>
      </c>
      <c r="B26" s="49">
        <v>0.15090000000000001</v>
      </c>
      <c r="C26" s="49">
        <v>4.8300000000000003E-2</v>
      </c>
      <c r="D26" s="49">
        <v>7.6E-3</v>
      </c>
      <c r="E26" s="49">
        <v>7.4999999999999997E-3</v>
      </c>
      <c r="F26" s="49">
        <v>-1.2999999999999999E-2</v>
      </c>
      <c r="G26" s="49">
        <v>0.10589999999999999</v>
      </c>
      <c r="H26" s="49">
        <v>7.9299999999999995E-2</v>
      </c>
      <c r="I26" s="49">
        <v>-0.03</v>
      </c>
      <c r="J26" s="49">
        <v>-0.1721</v>
      </c>
      <c r="K26" s="49">
        <v>9.3399999999999997E-2</v>
      </c>
      <c r="L26">
        <f t="shared" si="0"/>
        <v>2.7780000000000006E-2</v>
      </c>
      <c r="M26" s="54">
        <v>0.26695000000000002</v>
      </c>
    </row>
    <row r="27" spans="1:13" x14ac:dyDescent="0.15">
      <c r="A27" s="4" t="s">
        <v>99</v>
      </c>
      <c r="B27" s="49">
        <v>0.17480000000000001</v>
      </c>
      <c r="C27" s="49">
        <v>5.0700000000000002E-2</v>
      </c>
      <c r="D27" s="49">
        <v>0.1416</v>
      </c>
      <c r="E27" s="49">
        <v>0.33660000000000001</v>
      </c>
      <c r="F27" s="49">
        <v>-1.8800000000000001E-2</v>
      </c>
      <c r="G27" s="49">
        <v>0.49619999999999997</v>
      </c>
      <c r="H27" s="49">
        <v>0.42370000000000002</v>
      </c>
      <c r="I27" s="49">
        <v>0.33950000000000002</v>
      </c>
      <c r="J27" s="49">
        <v>-0.28410000000000002</v>
      </c>
      <c r="K27" s="49">
        <v>0.59009999999999996</v>
      </c>
      <c r="L27">
        <f t="shared" si="0"/>
        <v>0.22502999999999998</v>
      </c>
      <c r="M27" s="54">
        <v>5.00265</v>
      </c>
    </row>
    <row r="28" spans="1:13" ht="14" x14ac:dyDescent="0.15">
      <c r="A28" s="10" t="s">
        <v>47</v>
      </c>
      <c r="B28" s="49">
        <v>0.1065</v>
      </c>
      <c r="C28" s="49">
        <v>-9.0399999999999994E-2</v>
      </c>
      <c r="D28" s="49">
        <v>0.2026</v>
      </c>
      <c r="E28" s="49">
        <v>8.4500000000000006E-2</v>
      </c>
      <c r="F28" s="49">
        <v>-9.74E-2</v>
      </c>
      <c r="G28" s="49">
        <v>0.21049999999999999</v>
      </c>
      <c r="H28" s="49">
        <v>3.4700000000000002E-2</v>
      </c>
      <c r="I28" s="49">
        <v>0.24909999999999999</v>
      </c>
      <c r="J28" s="49">
        <v>-6.54E-2</v>
      </c>
      <c r="K28" s="49">
        <v>0.1235</v>
      </c>
      <c r="L28">
        <f t="shared" si="0"/>
        <v>7.5819999999999999E-2</v>
      </c>
      <c r="M28" s="54">
        <v>0.94635999999999998</v>
      </c>
    </row>
    <row r="29" spans="1:13" ht="14" x14ac:dyDescent="0.15">
      <c r="A29" s="10" t="s">
        <v>50</v>
      </c>
      <c r="B29" s="49">
        <v>6.6100000000000006E-2</v>
      </c>
      <c r="C29" s="49">
        <v>5.4999999999999997E-3</v>
      </c>
      <c r="D29" s="49">
        <v>2.5899999999999999E-2</v>
      </c>
      <c r="E29" s="49">
        <v>-1.03E-2</v>
      </c>
      <c r="F29" s="49">
        <v>1.18E-2</v>
      </c>
      <c r="G29" s="49">
        <v>9.7000000000000003E-3</v>
      </c>
      <c r="H29" s="49">
        <v>8.6E-3</v>
      </c>
      <c r="I29" s="49">
        <v>-1.66E-2</v>
      </c>
      <c r="J29" s="49">
        <v>0.1232</v>
      </c>
      <c r="K29" s="49">
        <v>4.9399999999999999E-2</v>
      </c>
      <c r="L29">
        <f t="shared" si="0"/>
        <v>2.733E-2</v>
      </c>
      <c r="M29" s="54">
        <v>0.29993999999999998</v>
      </c>
    </row>
    <row r="30" spans="1:13" ht="14" x14ac:dyDescent="0.15">
      <c r="A30" s="10" t="s">
        <v>53</v>
      </c>
      <c r="B30" s="49">
        <v>-4.0000000000000002E-4</v>
      </c>
      <c r="C30" s="49">
        <v>-4.0000000000000001E-3</v>
      </c>
      <c r="D30" s="49">
        <v>-2.8299999999999999E-2</v>
      </c>
      <c r="E30" s="49">
        <v>0.1173</v>
      </c>
      <c r="F30" s="49">
        <v>-0.25359999999999999</v>
      </c>
      <c r="G30" s="49">
        <v>0.13519999999999999</v>
      </c>
      <c r="H30" s="49">
        <v>-0.2442</v>
      </c>
      <c r="I30" s="49">
        <v>0.38540000000000002</v>
      </c>
      <c r="J30" s="49">
        <v>1.0699999999999999E-2</v>
      </c>
      <c r="K30" s="49">
        <v>0.26490000000000002</v>
      </c>
      <c r="L30">
        <f t="shared" si="0"/>
        <v>3.8300000000000001E-2</v>
      </c>
      <c r="M30" s="54">
        <v>0.22600000000000001</v>
      </c>
    </row>
    <row r="31" spans="1:13" ht="14" x14ac:dyDescent="0.15">
      <c r="A31" s="10" t="s">
        <v>56</v>
      </c>
      <c r="B31" s="49">
        <v>4.8899999999999999E-2</v>
      </c>
      <c r="C31" s="49">
        <v>-4.41E-2</v>
      </c>
      <c r="D31" s="49">
        <v>0.21310000000000001</v>
      </c>
      <c r="E31" s="49">
        <v>0.14649999999999999</v>
      </c>
      <c r="F31" s="49">
        <v>-0.1101</v>
      </c>
      <c r="G31" s="49">
        <v>0.25519999999999998</v>
      </c>
      <c r="H31" s="49">
        <v>0.1996</v>
      </c>
      <c r="I31" s="49">
        <v>0.1482</v>
      </c>
      <c r="J31" s="49">
        <v>-0.2044</v>
      </c>
      <c r="K31" s="49">
        <v>0.16930000000000001</v>
      </c>
      <c r="L31">
        <f t="shared" si="0"/>
        <v>8.2219999999999988E-2</v>
      </c>
      <c r="M31" s="54">
        <v>0.99592999999999998</v>
      </c>
    </row>
    <row r="32" spans="1:13" ht="14" x14ac:dyDescent="0.15">
      <c r="A32" s="10" t="s">
        <v>59</v>
      </c>
      <c r="B32" s="49">
        <v>2.6499999999999999E-2</v>
      </c>
      <c r="C32" s="49">
        <v>9.5600000000000004E-2</v>
      </c>
      <c r="D32" s="49">
        <v>6.8699999999999997E-2</v>
      </c>
      <c r="E32" s="49">
        <v>0.12509999999999999</v>
      </c>
      <c r="F32" s="49">
        <v>-0.18809999999999999</v>
      </c>
      <c r="G32" s="49">
        <v>0.246</v>
      </c>
      <c r="H32" s="49">
        <v>2.8299999999999999E-2</v>
      </c>
      <c r="I32" s="49">
        <v>0.15179999999999999</v>
      </c>
      <c r="J32" s="49">
        <v>-0.13100000000000001</v>
      </c>
      <c r="K32" s="49">
        <v>0.19339999999999999</v>
      </c>
      <c r="L32">
        <f t="shared" si="0"/>
        <v>6.1629999999999997E-2</v>
      </c>
      <c r="M32" s="54">
        <v>0.68028</v>
      </c>
    </row>
    <row r="33" spans="1:13" ht="14" x14ac:dyDescent="0.15">
      <c r="A33" s="10" t="s">
        <v>116</v>
      </c>
      <c r="B33" s="49">
        <v>5.9499999999999997E-2</v>
      </c>
      <c r="C33" s="49">
        <v>-7.1999999999999998E-3</v>
      </c>
      <c r="D33" s="49">
        <v>6.6400000000000001E-2</v>
      </c>
      <c r="E33" s="49">
        <v>0.224</v>
      </c>
      <c r="F33" s="49">
        <v>-9.35E-2</v>
      </c>
      <c r="G33" s="49">
        <v>0.2828</v>
      </c>
      <c r="H33" s="49">
        <v>0.15989999999999999</v>
      </c>
      <c r="I33" s="49">
        <v>0.222</v>
      </c>
      <c r="J33" s="49">
        <v>-0.1827</v>
      </c>
      <c r="K33" s="49">
        <v>0.2379</v>
      </c>
      <c r="L33">
        <f t="shared" si="0"/>
        <v>9.6909999999999996E-2</v>
      </c>
      <c r="M33" s="54">
        <v>1.28955</v>
      </c>
    </row>
    <row r="34" spans="1:13" ht="14" x14ac:dyDescent="0.15">
      <c r="A34" s="10" t="s">
        <v>119</v>
      </c>
      <c r="B34" s="49">
        <v>8.8200000000000001E-2</v>
      </c>
      <c r="C34" s="49">
        <v>1.6899999999999998E-2</v>
      </c>
      <c r="D34" s="49">
        <v>9.9000000000000008E-3</v>
      </c>
      <c r="E34" s="49">
        <v>2.5700000000000001E-2</v>
      </c>
      <c r="F34" s="49">
        <v>8.9999999999999993E-3</v>
      </c>
      <c r="G34" s="49">
        <v>8.5000000000000006E-2</v>
      </c>
      <c r="H34" s="49">
        <v>0.1</v>
      </c>
      <c r="I34" s="49">
        <v>-3.1899999999999998E-2</v>
      </c>
      <c r="J34" s="49">
        <v>-0.14799999999999999</v>
      </c>
      <c r="K34" s="49">
        <v>3.39E-2</v>
      </c>
      <c r="L34">
        <f t="shared" si="0"/>
        <v>1.8870000000000005E-2</v>
      </c>
      <c r="M34" s="54">
        <v>0.17716999999999999</v>
      </c>
    </row>
    <row r="35" spans="1:13" ht="14" x14ac:dyDescent="0.15">
      <c r="A35" s="10" t="s">
        <v>136</v>
      </c>
      <c r="B35" s="49">
        <v>8.6400000000000005E-2</v>
      </c>
      <c r="C35" s="49">
        <v>8.6900000000000005E-2</v>
      </c>
      <c r="D35" s="49">
        <v>1.5E-3</v>
      </c>
      <c r="E35" s="49">
        <v>0.1106</v>
      </c>
      <c r="F35" s="49">
        <v>-7.2900000000000006E-2</v>
      </c>
      <c r="G35" s="49">
        <v>0.29409999999999997</v>
      </c>
      <c r="H35" s="49">
        <v>3.7999999999999999E-2</v>
      </c>
      <c r="I35" s="49">
        <v>0.26669999999999999</v>
      </c>
      <c r="J35" s="49">
        <v>-0.15379999999999999</v>
      </c>
      <c r="K35" s="49">
        <v>0.1699</v>
      </c>
      <c r="L35">
        <f t="shared" si="0"/>
        <v>8.2739999999999994E-2</v>
      </c>
      <c r="M35" s="54">
        <v>1.05105</v>
      </c>
    </row>
    <row r="36" spans="1:13" ht="14" x14ac:dyDescent="0.15">
      <c r="A36" s="10" t="s">
        <v>128</v>
      </c>
      <c r="B36" s="49">
        <v>8.6599999999999996E-2</v>
      </c>
      <c r="C36" s="49">
        <v>-7.4000000000000003E-3</v>
      </c>
      <c r="D36" s="49">
        <v>6.3799999999999996E-2</v>
      </c>
      <c r="E36" s="49">
        <v>7.2999999999999995E-2</v>
      </c>
      <c r="F36" s="49">
        <v>-3.6900000000000002E-2</v>
      </c>
      <c r="G36" s="49">
        <v>0.17269999999999999</v>
      </c>
      <c r="H36" s="49">
        <v>0.113</v>
      </c>
      <c r="I36" s="49">
        <v>-1.49E-2</v>
      </c>
      <c r="J36" s="49">
        <v>-0.17910000000000001</v>
      </c>
      <c r="K36" s="49">
        <v>9.4600000000000004E-2</v>
      </c>
      <c r="L36">
        <f t="shared" si="0"/>
        <v>3.6539999999999996E-2</v>
      </c>
      <c r="M36" s="54">
        <v>0.36987999999999999</v>
      </c>
    </row>
    <row r="37" spans="1:13" ht="14" x14ac:dyDescent="0.15">
      <c r="A37" s="10" t="s">
        <v>122</v>
      </c>
      <c r="B37" s="49">
        <v>2.7099999999999999E-2</v>
      </c>
      <c r="C37" s="49">
        <v>0.11940000000000001</v>
      </c>
      <c r="D37" s="49">
        <v>8.8800000000000004E-2</v>
      </c>
      <c r="E37" s="49">
        <v>0.1273</v>
      </c>
      <c r="F37" s="49">
        <v>-0.08</v>
      </c>
      <c r="G37" s="49">
        <v>0.30449999999999999</v>
      </c>
      <c r="H37" s="49">
        <v>-4.9599999999999998E-2</v>
      </c>
      <c r="I37" s="49">
        <v>0.31879999999999997</v>
      </c>
      <c r="J37" s="49">
        <v>-6.6799999999999998E-2</v>
      </c>
      <c r="K37" s="49">
        <v>0.2014</v>
      </c>
      <c r="L37">
        <f t="shared" si="0"/>
        <v>9.9089999999999998E-2</v>
      </c>
      <c r="M37" s="54">
        <v>1.3799399999999999</v>
      </c>
    </row>
    <row r="38" spans="1:13" x14ac:dyDescent="0.15">
      <c r="A38" s="4" t="s">
        <v>145</v>
      </c>
      <c r="B38" s="49">
        <v>4.3200000000000002E-2</v>
      </c>
      <c r="C38" s="49">
        <v>9.8100000000000007E-2</v>
      </c>
      <c r="D38" s="49">
        <v>4.3700000000000003E-2</v>
      </c>
      <c r="E38" s="49">
        <v>0.1249</v>
      </c>
      <c r="F38" s="49">
        <v>-0.12709999999999999</v>
      </c>
      <c r="G38" s="49">
        <v>0.25469999999999998</v>
      </c>
      <c r="H38" s="49">
        <v>-1.0200000000000001E-2</v>
      </c>
      <c r="I38" s="49">
        <v>0.22159999999999999</v>
      </c>
      <c r="J38" s="49">
        <v>-0.12470000000000001</v>
      </c>
      <c r="K38" s="49">
        <v>0.18779999999999999</v>
      </c>
      <c r="L38">
        <f t="shared" si="0"/>
        <v>7.1199999999999999E-2</v>
      </c>
      <c r="M38" s="54">
        <v>0.85174000000000005</v>
      </c>
    </row>
    <row r="39" spans="1:13" x14ac:dyDescent="0.15">
      <c r="A39" s="4" t="s">
        <v>125</v>
      </c>
      <c r="B39" s="49">
        <v>0.28670000000000001</v>
      </c>
      <c r="C39" s="49">
        <v>0.1222</v>
      </c>
      <c r="D39" s="49">
        <v>0.14549999999999999</v>
      </c>
      <c r="E39" s="49">
        <v>6.3700000000000007E-2</v>
      </c>
      <c r="F39" s="49">
        <v>-1.5E-3</v>
      </c>
      <c r="G39" s="49">
        <v>0.33100000000000002</v>
      </c>
      <c r="H39" s="49">
        <v>8.0299999999999996E-2</v>
      </c>
      <c r="I39" s="49">
        <v>0.37890000000000001</v>
      </c>
      <c r="J39" s="49">
        <v>-0.13170000000000001</v>
      </c>
      <c r="K39" s="49">
        <v>0.21410000000000001</v>
      </c>
      <c r="L39">
        <f t="shared" si="0"/>
        <v>0.14892</v>
      </c>
      <c r="M39" s="54">
        <v>2.6718899999999999</v>
      </c>
    </row>
    <row r="40" spans="1:13" x14ac:dyDescent="0.15">
      <c r="A40" s="4" t="s">
        <v>133</v>
      </c>
      <c r="B40" s="49">
        <v>0.29499999999999998</v>
      </c>
      <c r="C40" s="49">
        <v>0.128</v>
      </c>
      <c r="D40" s="49">
        <v>0.14000000000000001</v>
      </c>
      <c r="E40" s="49">
        <v>6.4000000000000001E-2</v>
      </c>
      <c r="F40" s="49">
        <v>-0.01</v>
      </c>
      <c r="G40" s="49">
        <v>0.34279999999999999</v>
      </c>
      <c r="H40" s="49">
        <v>8.0299999999999996E-2</v>
      </c>
      <c r="I40" s="49">
        <v>0.37890000000000001</v>
      </c>
      <c r="J40" s="49">
        <v>-0.13170000000000001</v>
      </c>
      <c r="K40" s="49">
        <v>0.21410000000000001</v>
      </c>
      <c r="L40">
        <f t="shared" si="0"/>
        <v>0.15014</v>
      </c>
      <c r="M40" s="54">
        <v>2.6989100000000001</v>
      </c>
    </row>
    <row r="41" spans="1:13" x14ac:dyDescent="0.15">
      <c r="A41" s="4" t="s">
        <v>139</v>
      </c>
      <c r="B41" s="49">
        <v>4.0800000000000003E-2</v>
      </c>
      <c r="C41" s="49">
        <v>-1.4999999999999999E-2</v>
      </c>
      <c r="D41" s="49">
        <v>6.83E-2</v>
      </c>
      <c r="E41" s="49">
        <v>0.27089999999999997</v>
      </c>
      <c r="F41" s="49">
        <v>-9.8199999999999996E-2</v>
      </c>
      <c r="G41" s="49">
        <v>0.33860000000000001</v>
      </c>
      <c r="H41" s="49">
        <v>0.16120000000000001</v>
      </c>
      <c r="I41" s="49">
        <v>0.31819999999999998</v>
      </c>
      <c r="J41" s="49">
        <v>-0.21479999999999999</v>
      </c>
      <c r="K41" s="49">
        <v>0.1482</v>
      </c>
      <c r="L41">
        <f t="shared" si="0"/>
        <v>0.10181999999999999</v>
      </c>
      <c r="M41" s="54">
        <v>1.3187599999999999</v>
      </c>
    </row>
    <row r="42" spans="1:13" x14ac:dyDescent="0.15">
      <c r="A42" s="4" t="s">
        <v>142</v>
      </c>
      <c r="B42" s="49">
        <v>7.1999999999999995E-2</v>
      </c>
      <c r="C42" s="49">
        <v>9.6000000000000002E-2</v>
      </c>
      <c r="D42" s="49">
        <v>1.7299999999999999E-2</v>
      </c>
      <c r="E42" s="49">
        <v>0.10580000000000001</v>
      </c>
      <c r="F42" s="49">
        <v>-0.1077</v>
      </c>
      <c r="G42" s="49">
        <v>0.26819999999999999</v>
      </c>
      <c r="H42" s="49">
        <v>-1.9900000000000001E-2</v>
      </c>
      <c r="I42" s="49">
        <v>0.24909999999999999</v>
      </c>
      <c r="J42" s="49">
        <v>-0.10639999999999999</v>
      </c>
      <c r="K42" s="49">
        <v>0.158</v>
      </c>
      <c r="L42">
        <f t="shared" si="0"/>
        <v>7.324E-2</v>
      </c>
      <c r="M42" s="54">
        <v>0.89473999999999998</v>
      </c>
    </row>
    <row r="43" spans="1:13" x14ac:dyDescent="0.15">
      <c r="A43" s="69" t="s">
        <v>188</v>
      </c>
      <c r="B43" s="68">
        <f>COUNTIF(B2:B42, "&lt;0")/41</f>
        <v>7.3170731707317069E-2</v>
      </c>
      <c r="C43" s="68">
        <f t="shared" ref="C43:K43" si="1">COUNTIF(C2:C42, "&lt;0")/41</f>
        <v>0.34146341463414637</v>
      </c>
      <c r="D43" s="68">
        <f t="shared" si="1"/>
        <v>4.878048780487805E-2</v>
      </c>
      <c r="E43" s="68">
        <f t="shared" si="1"/>
        <v>4.878048780487805E-2</v>
      </c>
      <c r="F43" s="68">
        <f t="shared" si="1"/>
        <v>0.85365853658536583</v>
      </c>
      <c r="G43" s="68">
        <f t="shared" si="1"/>
        <v>2.4390243902439025E-2</v>
      </c>
      <c r="H43" s="68">
        <f t="shared" si="1"/>
        <v>0.24390243902439024</v>
      </c>
      <c r="I43" s="68">
        <f t="shared" si="1"/>
        <v>0.1951219512195122</v>
      </c>
      <c r="J43" s="68">
        <f t="shared" si="1"/>
        <v>0.92682926829268297</v>
      </c>
      <c r="K43" s="68">
        <f t="shared" si="1"/>
        <v>0</v>
      </c>
    </row>
    <row r="44" spans="1:13" x14ac:dyDescent="0.15">
      <c r="F44">
        <f>COUNTIF(F2:F42,"&lt;0")</f>
        <v>35</v>
      </c>
      <c r="H44">
        <f t="shared" ref="H44:J44" si="2">COUNTIF(H2:H42,"&lt;0")</f>
        <v>10</v>
      </c>
      <c r="J44">
        <f t="shared" si="2"/>
        <v>38</v>
      </c>
    </row>
    <row r="45" spans="1:13" x14ac:dyDescent="0.15">
      <c r="A45" s="1" t="s">
        <v>189</v>
      </c>
      <c r="B45" s="70">
        <f>AVERAGE(B43:K43)</f>
        <v>0.27560975609756094</v>
      </c>
    </row>
    <row r="46" spans="1:13" x14ac:dyDescent="0.15">
      <c r="A46" s="1" t="s">
        <v>190</v>
      </c>
      <c r="B46">
        <f>COUNTIF(B2:K42,"&lt;0")</f>
        <v>113</v>
      </c>
    </row>
  </sheetData>
  <conditionalFormatting sqref="B2:K42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80B9-381F-B04A-B20B-70C055195CAE}">
  <dimension ref="A1:M100"/>
  <sheetViews>
    <sheetView zoomScale="108" zoomScaleNormal="108" workbookViewId="0">
      <selection activeCell="E100" sqref="D55:E100"/>
    </sheetView>
  </sheetViews>
  <sheetFormatPr baseColWidth="10" defaultRowHeight="13" x14ac:dyDescent="0.15"/>
  <cols>
    <col min="1" max="1" width="14.1640625" bestFit="1" customWidth="1"/>
    <col min="2" max="2" width="44" bestFit="1" customWidth="1"/>
    <col min="3" max="3" width="31" bestFit="1" customWidth="1"/>
    <col min="4" max="4" width="31" customWidth="1"/>
    <col min="5" max="5" width="44" bestFit="1" customWidth="1"/>
    <col min="6" max="6" width="33.6640625" bestFit="1" customWidth="1"/>
  </cols>
  <sheetData>
    <row r="1" spans="1:12" x14ac:dyDescent="0.15">
      <c r="A1" s="54" t="s">
        <v>0</v>
      </c>
      <c r="B1" s="54" t="s">
        <v>149</v>
      </c>
      <c r="C1" s="54" t="s">
        <v>150</v>
      </c>
      <c r="D1" s="54" t="s">
        <v>152</v>
      </c>
      <c r="E1" s="54" t="s">
        <v>3</v>
      </c>
      <c r="F1" s="54" t="s">
        <v>151</v>
      </c>
      <c r="G1" s="54" t="s">
        <v>152</v>
      </c>
    </row>
    <row r="2" spans="1:12" x14ac:dyDescent="0.15">
      <c r="A2" s="54" t="s">
        <v>20</v>
      </c>
      <c r="B2" s="54" t="s">
        <v>22</v>
      </c>
      <c r="C2" s="61">
        <v>8.0000000000000002E-3</v>
      </c>
      <c r="D2" s="61" t="str">
        <f>IF(C2&gt;0.035,"O","U")</f>
        <v>U</v>
      </c>
      <c r="E2" s="54" t="s">
        <v>22</v>
      </c>
      <c r="F2" s="61">
        <v>0.01</v>
      </c>
      <c r="G2" t="str">
        <f>IF(F2&gt;0.07,"O","U")</f>
        <v>U</v>
      </c>
    </row>
    <row r="3" spans="1:12" x14ac:dyDescent="0.15">
      <c r="A3" s="54" t="s">
        <v>94</v>
      </c>
      <c r="B3" s="54" t="s">
        <v>96</v>
      </c>
      <c r="C3" s="61">
        <v>2.5700000000000001E-2</v>
      </c>
      <c r="D3" s="61" t="str">
        <f t="shared" ref="D3:D46" si="0">IF(C3&gt;0.035,"O","U")</f>
        <v>U</v>
      </c>
      <c r="E3" s="54" t="s">
        <v>96</v>
      </c>
      <c r="F3" s="61">
        <v>2.7799999999999998E-2</v>
      </c>
      <c r="G3" t="str">
        <f t="shared" ref="G3:G46" si="1">IF(F3&gt;0.07,"O","U")</f>
        <v>U</v>
      </c>
      <c r="K3" s="54" t="s">
        <v>153</v>
      </c>
      <c r="L3" s="54" t="s">
        <v>154</v>
      </c>
    </row>
    <row r="4" spans="1:12" x14ac:dyDescent="0.15">
      <c r="A4" s="54" t="s">
        <v>60</v>
      </c>
      <c r="B4" s="54" t="s">
        <v>62</v>
      </c>
      <c r="C4" s="61">
        <v>2.5499999999999998E-2</v>
      </c>
      <c r="D4" s="61" t="str">
        <f t="shared" si="0"/>
        <v>U</v>
      </c>
      <c r="E4" s="54" t="s">
        <v>62</v>
      </c>
      <c r="F4" s="61">
        <v>2.69E-2</v>
      </c>
      <c r="G4" t="str">
        <f t="shared" si="1"/>
        <v>U</v>
      </c>
      <c r="J4" s="54" t="s">
        <v>153</v>
      </c>
      <c r="K4">
        <v>9</v>
      </c>
      <c r="L4">
        <v>0</v>
      </c>
    </row>
    <row r="5" spans="1:12" x14ac:dyDescent="0.15">
      <c r="A5" s="54" t="s">
        <v>120</v>
      </c>
      <c r="B5" s="54" t="s">
        <v>122</v>
      </c>
      <c r="C5" s="61">
        <v>9.6699999999999994E-2</v>
      </c>
      <c r="D5" s="61" t="str">
        <f t="shared" si="0"/>
        <v>O</v>
      </c>
      <c r="E5" s="54" t="s">
        <v>122</v>
      </c>
      <c r="F5" s="61">
        <v>9.9099999999999994E-2</v>
      </c>
      <c r="G5" t="str">
        <f t="shared" si="1"/>
        <v>O</v>
      </c>
      <c r="J5" s="54" t="s">
        <v>154</v>
      </c>
    </row>
    <row r="6" spans="1:12" x14ac:dyDescent="0.15">
      <c r="A6" s="54" t="s">
        <v>57</v>
      </c>
      <c r="B6" s="54" t="s">
        <v>59</v>
      </c>
      <c r="C6" s="61">
        <v>6.1899999999999997E-2</v>
      </c>
      <c r="D6" s="61" t="str">
        <f t="shared" si="0"/>
        <v>O</v>
      </c>
      <c r="E6" s="54" t="s">
        <v>59</v>
      </c>
      <c r="F6" s="61">
        <v>6.1600000000000002E-2</v>
      </c>
      <c r="G6" t="str">
        <f t="shared" si="1"/>
        <v>U</v>
      </c>
    </row>
    <row r="7" spans="1:12" x14ac:dyDescent="0.15">
      <c r="A7" s="54" t="s">
        <v>48</v>
      </c>
      <c r="B7" s="54" t="s">
        <v>50</v>
      </c>
      <c r="C7" s="61">
        <v>1.1999999999999999E-3</v>
      </c>
      <c r="D7" s="61" t="str">
        <f t="shared" si="0"/>
        <v>U</v>
      </c>
      <c r="E7" s="54" t="s">
        <v>50</v>
      </c>
      <c r="F7" s="61">
        <v>2.7300000000000001E-2</v>
      </c>
      <c r="G7" t="str">
        <f t="shared" si="1"/>
        <v>U</v>
      </c>
    </row>
    <row r="8" spans="1:12" x14ac:dyDescent="0.15">
      <c r="A8" s="54" t="s">
        <v>102</v>
      </c>
      <c r="B8" s="54" t="s">
        <v>104</v>
      </c>
      <c r="C8" s="61">
        <v>7.7899999999999997E-2</v>
      </c>
      <c r="D8" s="61" t="str">
        <f t="shared" si="0"/>
        <v>O</v>
      </c>
      <c r="E8" s="54" t="s">
        <v>104</v>
      </c>
      <c r="F8" s="61">
        <v>7.2400000000000006E-2</v>
      </c>
      <c r="G8" t="str">
        <f t="shared" si="1"/>
        <v>O</v>
      </c>
    </row>
    <row r="9" spans="1:12" x14ac:dyDescent="0.15">
      <c r="A9" s="54" t="s">
        <v>129</v>
      </c>
      <c r="B9" s="54" t="s">
        <v>104</v>
      </c>
      <c r="C9" s="61">
        <v>7.8100000000000003E-2</v>
      </c>
      <c r="D9" s="61" t="str">
        <f t="shared" si="0"/>
        <v>O</v>
      </c>
      <c r="E9" s="54" t="s">
        <v>104</v>
      </c>
      <c r="F9" s="61">
        <v>7.2400000000000006E-2</v>
      </c>
      <c r="G9" t="str">
        <f t="shared" si="1"/>
        <v>O</v>
      </c>
    </row>
    <row r="10" spans="1:12" x14ac:dyDescent="0.15">
      <c r="A10" s="54" t="s">
        <v>79</v>
      </c>
      <c r="B10" s="54" t="s">
        <v>81</v>
      </c>
      <c r="C10" s="61">
        <v>7.6799999999999993E-2</v>
      </c>
      <c r="D10" s="61" t="str">
        <f t="shared" si="0"/>
        <v>O</v>
      </c>
      <c r="E10" s="54" t="s">
        <v>81</v>
      </c>
      <c r="F10" s="61">
        <v>7.22E-2</v>
      </c>
      <c r="G10" t="str">
        <f t="shared" si="1"/>
        <v>O</v>
      </c>
    </row>
    <row r="11" spans="1:12" x14ac:dyDescent="0.15">
      <c r="A11" s="54" t="s">
        <v>39</v>
      </c>
      <c r="B11" s="54" t="s">
        <v>41</v>
      </c>
      <c r="C11" s="61">
        <v>5.7299999999999997E-2</v>
      </c>
      <c r="D11" s="61" t="str">
        <f t="shared" si="0"/>
        <v>O</v>
      </c>
      <c r="E11" s="54" t="s">
        <v>41</v>
      </c>
      <c r="F11" s="61">
        <v>5.8200000000000002E-2</v>
      </c>
      <c r="G11" t="str">
        <f t="shared" si="1"/>
        <v>U</v>
      </c>
    </row>
    <row r="12" spans="1:12" x14ac:dyDescent="0.15">
      <c r="A12" s="54" t="s">
        <v>82</v>
      </c>
      <c r="B12" s="54" t="s">
        <v>84</v>
      </c>
      <c r="C12" s="61">
        <v>5.3400000000000003E-2</v>
      </c>
      <c r="D12" s="61" t="str">
        <f t="shared" si="0"/>
        <v>O</v>
      </c>
      <c r="E12" s="54" t="s">
        <v>84</v>
      </c>
      <c r="F12" s="61">
        <v>5.28E-2</v>
      </c>
      <c r="G12" t="str">
        <f t="shared" si="1"/>
        <v>U</v>
      </c>
    </row>
    <row r="13" spans="1:12" x14ac:dyDescent="0.15">
      <c r="A13" s="54" t="s">
        <v>85</v>
      </c>
      <c r="B13" s="54" t="s">
        <v>87</v>
      </c>
      <c r="C13" s="61">
        <v>5.1799999999999999E-2</v>
      </c>
      <c r="D13" s="61" t="str">
        <f t="shared" si="0"/>
        <v>O</v>
      </c>
      <c r="E13" s="54" t="s">
        <v>87</v>
      </c>
      <c r="F13" s="61">
        <v>5.2200000000000003E-2</v>
      </c>
      <c r="G13" t="str">
        <f t="shared" si="1"/>
        <v>U</v>
      </c>
    </row>
    <row r="14" spans="1:12" x14ac:dyDescent="0.15">
      <c r="A14" s="54" t="s">
        <v>63</v>
      </c>
      <c r="B14" s="54" t="s">
        <v>65</v>
      </c>
      <c r="C14" s="61">
        <v>3.7600000000000001E-2</v>
      </c>
      <c r="D14" s="61" t="str">
        <f t="shared" si="0"/>
        <v>O</v>
      </c>
      <c r="E14" s="54" t="s">
        <v>65</v>
      </c>
      <c r="F14" s="61">
        <v>4.41E-2</v>
      </c>
      <c r="G14" t="str">
        <f t="shared" si="1"/>
        <v>U</v>
      </c>
    </row>
    <row r="15" spans="1:12" x14ac:dyDescent="0.15">
      <c r="A15" s="54" t="s">
        <v>105</v>
      </c>
      <c r="B15" s="54" t="s">
        <v>107</v>
      </c>
      <c r="C15" s="61">
        <v>2.7400000000000001E-2</v>
      </c>
      <c r="D15" s="61" t="str">
        <f t="shared" si="0"/>
        <v>U</v>
      </c>
      <c r="E15" s="54" t="s">
        <v>107</v>
      </c>
      <c r="F15" s="61">
        <v>3.0099999999999998E-2</v>
      </c>
      <c r="G15" t="str">
        <f t="shared" si="1"/>
        <v>U</v>
      </c>
    </row>
    <row r="16" spans="1:12" x14ac:dyDescent="0.15">
      <c r="A16" s="54" t="s">
        <v>126</v>
      </c>
      <c r="B16" s="54" t="s">
        <v>128</v>
      </c>
      <c r="C16" s="61">
        <v>3.5299999999999998E-2</v>
      </c>
      <c r="D16" s="61" t="str">
        <f t="shared" si="0"/>
        <v>O</v>
      </c>
      <c r="E16" s="54" t="s">
        <v>128</v>
      </c>
      <c r="F16" s="61">
        <v>3.6499999999999998E-2</v>
      </c>
      <c r="G16" t="str">
        <f t="shared" si="1"/>
        <v>U</v>
      </c>
    </row>
    <row r="17" spans="1:7" x14ac:dyDescent="0.15">
      <c r="A17" s="54" t="s">
        <v>27</v>
      </c>
      <c r="B17" s="54" t="s">
        <v>29</v>
      </c>
      <c r="C17" s="61">
        <v>1.46E-2</v>
      </c>
      <c r="D17" s="61" t="str">
        <f t="shared" si="0"/>
        <v>U</v>
      </c>
      <c r="E17" s="54" t="s">
        <v>29</v>
      </c>
      <c r="F17" s="61">
        <v>1.6E-2</v>
      </c>
      <c r="G17" t="str">
        <f t="shared" si="1"/>
        <v>U</v>
      </c>
    </row>
    <row r="18" spans="1:7" x14ac:dyDescent="0.15">
      <c r="A18" s="54" t="s">
        <v>108</v>
      </c>
      <c r="B18" s="54" t="s">
        <v>110</v>
      </c>
      <c r="C18" s="61">
        <v>1.37E-2</v>
      </c>
      <c r="D18" s="61" t="str">
        <f t="shared" si="0"/>
        <v>U</v>
      </c>
      <c r="E18" s="54" t="s">
        <v>110</v>
      </c>
      <c r="F18" s="61">
        <v>1.47E-2</v>
      </c>
      <c r="G18" t="str">
        <f t="shared" si="1"/>
        <v>U</v>
      </c>
    </row>
    <row r="19" spans="1:7" x14ac:dyDescent="0.15">
      <c r="A19" s="54" t="s">
        <v>117</v>
      </c>
      <c r="B19" s="54" t="s">
        <v>119</v>
      </c>
      <c r="C19" s="61">
        <v>1.84E-2</v>
      </c>
      <c r="D19" s="61" t="str">
        <f t="shared" si="0"/>
        <v>U</v>
      </c>
      <c r="E19" s="54" t="s">
        <v>119</v>
      </c>
      <c r="F19" s="61">
        <v>1.89E-2</v>
      </c>
      <c r="G19" t="str">
        <f t="shared" si="1"/>
        <v>U</v>
      </c>
    </row>
    <row r="20" spans="1:7" x14ac:dyDescent="0.15">
      <c r="A20" s="54" t="s">
        <v>16</v>
      </c>
      <c r="B20" s="54" t="s">
        <v>18</v>
      </c>
      <c r="C20" s="61">
        <v>-5.9999999999999995E-4</v>
      </c>
      <c r="D20" s="61" t="str">
        <f t="shared" si="0"/>
        <v>U</v>
      </c>
      <c r="E20" s="54" t="s">
        <v>18</v>
      </c>
      <c r="F20" s="61">
        <v>6.8999999999999999E-3</v>
      </c>
      <c r="G20" t="str">
        <f t="shared" si="1"/>
        <v>U</v>
      </c>
    </row>
    <row r="21" spans="1:7" x14ac:dyDescent="0.15">
      <c r="A21" s="54" t="s">
        <v>45</v>
      </c>
      <c r="B21" s="54" t="s">
        <v>47</v>
      </c>
      <c r="C21" s="61">
        <v>7.4800000000000005E-2</v>
      </c>
      <c r="D21" s="61" t="str">
        <f t="shared" si="0"/>
        <v>O</v>
      </c>
      <c r="E21" s="54" t="s">
        <v>47</v>
      </c>
      <c r="F21" s="61">
        <v>7.5800000000000006E-2</v>
      </c>
      <c r="G21" t="str">
        <f t="shared" si="1"/>
        <v>O</v>
      </c>
    </row>
    <row r="22" spans="1:7" x14ac:dyDescent="0.15">
      <c r="A22" s="54" t="s">
        <v>88</v>
      </c>
      <c r="B22" s="54" t="s">
        <v>90</v>
      </c>
      <c r="C22" s="61">
        <v>4.9299999999999997E-2</v>
      </c>
      <c r="D22" s="61" t="str">
        <f t="shared" si="0"/>
        <v>O</v>
      </c>
      <c r="E22" s="54" t="s">
        <v>90</v>
      </c>
      <c r="F22" s="61">
        <v>5.6300000000000003E-2</v>
      </c>
      <c r="G22" t="str">
        <f t="shared" si="1"/>
        <v>U</v>
      </c>
    </row>
    <row r="23" spans="1:7" x14ac:dyDescent="0.15">
      <c r="A23" s="54" t="s">
        <v>91</v>
      </c>
      <c r="B23" s="54" t="s">
        <v>93</v>
      </c>
      <c r="C23" s="61">
        <v>6.8500000000000005E-2</v>
      </c>
      <c r="D23" s="61" t="str">
        <f t="shared" si="0"/>
        <v>O</v>
      </c>
      <c r="E23" s="54" t="s">
        <v>93</v>
      </c>
      <c r="F23" s="61">
        <v>7.2999999999999995E-2</v>
      </c>
      <c r="G23" t="str">
        <f t="shared" si="1"/>
        <v>O</v>
      </c>
    </row>
    <row r="24" spans="1:7" x14ac:dyDescent="0.15">
      <c r="A24" s="54" t="s">
        <v>143</v>
      </c>
      <c r="B24" s="54" t="s">
        <v>145</v>
      </c>
      <c r="C24" s="61">
        <v>7.5600000000000001E-2</v>
      </c>
      <c r="D24" s="61" t="str">
        <f t="shared" si="0"/>
        <v>O</v>
      </c>
      <c r="E24" s="54" t="s">
        <v>145</v>
      </c>
      <c r="F24" s="61">
        <v>7.1199999999999999E-2</v>
      </c>
      <c r="G24" t="str">
        <f t="shared" si="1"/>
        <v>O</v>
      </c>
    </row>
    <row r="25" spans="1:7" x14ac:dyDescent="0.15">
      <c r="A25" s="54" t="s">
        <v>36</v>
      </c>
      <c r="B25" s="54" t="s">
        <v>38</v>
      </c>
      <c r="C25" s="61">
        <v>7.0499999999999993E-2</v>
      </c>
      <c r="D25" s="61" t="str">
        <f t="shared" si="0"/>
        <v>O</v>
      </c>
      <c r="E25" s="54" t="s">
        <v>38</v>
      </c>
      <c r="F25" s="61">
        <v>6.9599999999999995E-2</v>
      </c>
      <c r="G25" t="str">
        <f t="shared" si="1"/>
        <v>U</v>
      </c>
    </row>
    <row r="26" spans="1:7" x14ac:dyDescent="0.15">
      <c r="A26" s="54" t="s">
        <v>134</v>
      </c>
      <c r="B26" s="54" t="s">
        <v>136</v>
      </c>
      <c r="C26" s="61">
        <v>8.3400000000000002E-2</v>
      </c>
      <c r="D26" s="61" t="str">
        <f t="shared" si="0"/>
        <v>O</v>
      </c>
      <c r="E26" s="54" t="s">
        <v>136</v>
      </c>
      <c r="F26" s="61">
        <v>8.2699999999999996E-2</v>
      </c>
      <c r="G26" t="str">
        <f t="shared" si="1"/>
        <v>O</v>
      </c>
    </row>
    <row r="27" spans="1:7" x14ac:dyDescent="0.15">
      <c r="A27" s="54" t="s">
        <v>76</v>
      </c>
      <c r="B27" s="54" t="s">
        <v>78</v>
      </c>
      <c r="C27" s="61">
        <v>0.115</v>
      </c>
      <c r="D27" s="61" t="str">
        <f t="shared" si="0"/>
        <v>O</v>
      </c>
      <c r="E27" s="54" t="s">
        <v>78</v>
      </c>
      <c r="F27" s="61">
        <v>0.1326</v>
      </c>
      <c r="G27" t="str">
        <f t="shared" si="1"/>
        <v>O</v>
      </c>
    </row>
    <row r="28" spans="1:7" x14ac:dyDescent="0.15">
      <c r="A28" s="54" t="s">
        <v>23</v>
      </c>
      <c r="B28" s="54" t="s">
        <v>25</v>
      </c>
      <c r="C28" s="61">
        <v>4.3099999999999999E-2</v>
      </c>
      <c r="D28" s="61" t="str">
        <f t="shared" si="0"/>
        <v>O</v>
      </c>
      <c r="E28" s="54" t="s">
        <v>25</v>
      </c>
      <c r="F28" s="61">
        <v>4.4600000000000001E-2</v>
      </c>
      <c r="G28" t="str">
        <f t="shared" si="1"/>
        <v>U</v>
      </c>
    </row>
    <row r="29" spans="1:7" x14ac:dyDescent="0.15">
      <c r="A29" s="54" t="s">
        <v>12</v>
      </c>
      <c r="B29" s="54" t="s">
        <v>14</v>
      </c>
      <c r="C29" s="61">
        <v>0.1341</v>
      </c>
      <c r="D29" s="61" t="str">
        <f t="shared" si="0"/>
        <v>O</v>
      </c>
      <c r="E29" s="54" t="s">
        <v>14</v>
      </c>
      <c r="F29" s="61">
        <v>0.12509999999999999</v>
      </c>
      <c r="G29" t="str">
        <f t="shared" si="1"/>
        <v>O</v>
      </c>
    </row>
    <row r="30" spans="1:7" x14ac:dyDescent="0.15">
      <c r="A30" s="54" t="s">
        <v>42</v>
      </c>
      <c r="B30" s="54" t="s">
        <v>44</v>
      </c>
      <c r="C30" s="61">
        <v>0.1492</v>
      </c>
      <c r="D30" s="61" t="str">
        <f t="shared" si="0"/>
        <v>O</v>
      </c>
      <c r="E30" s="54" t="s">
        <v>44</v>
      </c>
      <c r="F30" s="61">
        <v>0.1487</v>
      </c>
      <c r="G30" t="str">
        <f t="shared" si="1"/>
        <v>O</v>
      </c>
    </row>
    <row r="31" spans="1:7" x14ac:dyDescent="0.15">
      <c r="A31" s="54" t="s">
        <v>111</v>
      </c>
      <c r="B31" s="54" t="s">
        <v>113</v>
      </c>
      <c r="C31" s="61">
        <v>9.6799999999999997E-2</v>
      </c>
      <c r="D31" s="61" t="str">
        <f t="shared" si="0"/>
        <v>O</v>
      </c>
      <c r="E31" s="54" t="s">
        <v>113</v>
      </c>
      <c r="F31" s="61">
        <v>9.6299999999999997E-2</v>
      </c>
      <c r="G31" t="str">
        <f t="shared" si="1"/>
        <v>O</v>
      </c>
    </row>
    <row r="32" spans="1:7" x14ac:dyDescent="0.15">
      <c r="A32" s="54" t="s">
        <v>114</v>
      </c>
      <c r="B32" s="54" t="s">
        <v>116</v>
      </c>
      <c r="C32" s="61">
        <v>9.7799999999999998E-2</v>
      </c>
      <c r="D32" s="61" t="str">
        <f t="shared" si="0"/>
        <v>O</v>
      </c>
      <c r="E32" s="54" t="s">
        <v>116</v>
      </c>
      <c r="F32" s="61">
        <v>9.69E-2</v>
      </c>
      <c r="G32" t="str">
        <f t="shared" si="1"/>
        <v>O</v>
      </c>
    </row>
    <row r="33" spans="1:7" x14ac:dyDescent="0.15">
      <c r="A33" s="54" t="s">
        <v>33</v>
      </c>
      <c r="B33" s="54" t="s">
        <v>35</v>
      </c>
      <c r="C33" s="61">
        <v>0.22370000000000001</v>
      </c>
      <c r="D33" s="61" t="str">
        <f t="shared" si="0"/>
        <v>O</v>
      </c>
      <c r="E33" s="54" t="s">
        <v>35</v>
      </c>
      <c r="F33" s="61">
        <v>0.2283</v>
      </c>
      <c r="G33" t="str">
        <f t="shared" si="1"/>
        <v>O</v>
      </c>
    </row>
    <row r="34" spans="1:7" x14ac:dyDescent="0.15">
      <c r="A34" s="54" t="s">
        <v>74</v>
      </c>
      <c r="B34" s="54" t="s">
        <v>35</v>
      </c>
      <c r="C34" s="61">
        <v>0.2233</v>
      </c>
      <c r="D34" s="61" t="str">
        <f t="shared" si="0"/>
        <v>O</v>
      </c>
      <c r="E34" s="54" t="s">
        <v>35</v>
      </c>
      <c r="F34" s="61">
        <v>0.2283</v>
      </c>
      <c r="G34" t="str">
        <f t="shared" si="1"/>
        <v>O</v>
      </c>
    </row>
    <row r="35" spans="1:7" x14ac:dyDescent="0.15">
      <c r="A35" s="54" t="s">
        <v>30</v>
      </c>
      <c r="B35" s="54" t="s">
        <v>32</v>
      </c>
      <c r="C35" s="61">
        <v>9.8799999999999999E-2</v>
      </c>
      <c r="D35" s="61" t="str">
        <f t="shared" si="0"/>
        <v>O</v>
      </c>
      <c r="E35" s="54" t="s">
        <v>32</v>
      </c>
      <c r="F35" s="61">
        <v>9.8400000000000001E-2</v>
      </c>
      <c r="G35" t="str">
        <f t="shared" si="1"/>
        <v>O</v>
      </c>
    </row>
    <row r="36" spans="1:7" x14ac:dyDescent="0.15">
      <c r="A36" s="54" t="s">
        <v>54</v>
      </c>
      <c r="B36" s="54" t="s">
        <v>56</v>
      </c>
      <c r="C36" s="61">
        <v>7.7399999999999997E-2</v>
      </c>
      <c r="D36" s="61" t="str">
        <f t="shared" si="0"/>
        <v>O</v>
      </c>
      <c r="E36" s="54" t="s">
        <v>56</v>
      </c>
      <c r="F36" s="61">
        <v>8.2199999999999995E-2</v>
      </c>
      <c r="G36" t="str">
        <f t="shared" si="1"/>
        <v>O</v>
      </c>
    </row>
    <row r="37" spans="1:7" x14ac:dyDescent="0.15">
      <c r="A37" s="54" t="s">
        <v>131</v>
      </c>
      <c r="B37" s="54" t="s">
        <v>133</v>
      </c>
      <c r="C37" s="61">
        <v>0.155</v>
      </c>
      <c r="D37" s="61" t="str">
        <f t="shared" si="0"/>
        <v>O</v>
      </c>
      <c r="E37" s="54" t="s">
        <v>133</v>
      </c>
      <c r="F37" s="61">
        <v>0.15010000000000001</v>
      </c>
      <c r="G37" t="str">
        <f t="shared" si="1"/>
        <v>O</v>
      </c>
    </row>
    <row r="38" spans="1:7" x14ac:dyDescent="0.15">
      <c r="A38" s="54" t="s">
        <v>123</v>
      </c>
      <c r="B38" s="54" t="s">
        <v>125</v>
      </c>
      <c r="C38" s="61">
        <v>0.1535</v>
      </c>
      <c r="D38" s="61" t="str">
        <f t="shared" si="0"/>
        <v>O</v>
      </c>
      <c r="E38" s="54" t="s">
        <v>125</v>
      </c>
      <c r="F38" s="61">
        <v>0.1489</v>
      </c>
      <c r="G38" t="str">
        <f t="shared" si="1"/>
        <v>O</v>
      </c>
    </row>
    <row r="39" spans="1:7" x14ac:dyDescent="0.15">
      <c r="A39" s="54" t="s">
        <v>137</v>
      </c>
      <c r="B39" s="54" t="s">
        <v>139</v>
      </c>
      <c r="C39" s="61">
        <v>9.74E-2</v>
      </c>
      <c r="D39" s="61" t="str">
        <f t="shared" si="0"/>
        <v>O</v>
      </c>
      <c r="E39" s="54" t="s">
        <v>139</v>
      </c>
      <c r="F39" s="61">
        <v>0.1018</v>
      </c>
      <c r="G39" t="str">
        <f t="shared" si="1"/>
        <v>O</v>
      </c>
    </row>
    <row r="40" spans="1:7" x14ac:dyDescent="0.15">
      <c r="A40" s="54" t="s">
        <v>97</v>
      </c>
      <c r="B40" s="54" t="s">
        <v>99</v>
      </c>
      <c r="C40" s="61">
        <v>0.22450000000000001</v>
      </c>
      <c r="D40" s="61" t="str">
        <f t="shared" si="0"/>
        <v>O</v>
      </c>
      <c r="E40" s="54" t="s">
        <v>99</v>
      </c>
      <c r="F40" s="61">
        <v>0.22500000000000001</v>
      </c>
      <c r="G40" t="str">
        <f t="shared" si="1"/>
        <v>O</v>
      </c>
    </row>
    <row r="41" spans="1:7" x14ac:dyDescent="0.15">
      <c r="A41" s="54" t="s">
        <v>66</v>
      </c>
      <c r="B41" s="54" t="s">
        <v>68</v>
      </c>
      <c r="C41" s="61">
        <v>0.1285</v>
      </c>
      <c r="D41" s="61" t="str">
        <f t="shared" si="0"/>
        <v>O</v>
      </c>
      <c r="E41" s="54" t="s">
        <v>68</v>
      </c>
      <c r="F41" s="61">
        <v>0.1249</v>
      </c>
      <c r="G41" t="str">
        <f t="shared" si="1"/>
        <v>O</v>
      </c>
    </row>
    <row r="42" spans="1:7" x14ac:dyDescent="0.15">
      <c r="A42" s="54" t="s">
        <v>69</v>
      </c>
      <c r="B42" s="54" t="s">
        <v>68</v>
      </c>
      <c r="C42" s="61">
        <v>0.12740000000000001</v>
      </c>
      <c r="D42" s="61" t="str">
        <f t="shared" si="0"/>
        <v>O</v>
      </c>
      <c r="E42" s="54" t="s">
        <v>68</v>
      </c>
      <c r="F42" s="61">
        <v>0.1249</v>
      </c>
      <c r="G42" t="str">
        <f t="shared" si="1"/>
        <v>O</v>
      </c>
    </row>
    <row r="43" spans="1:7" x14ac:dyDescent="0.15">
      <c r="A43" s="54" t="s">
        <v>100</v>
      </c>
      <c r="B43" s="54" t="s">
        <v>68</v>
      </c>
      <c r="C43" s="61">
        <v>0.129</v>
      </c>
      <c r="D43" s="61" t="str">
        <f t="shared" si="0"/>
        <v>O</v>
      </c>
      <c r="E43" s="54" t="s">
        <v>68</v>
      </c>
      <c r="F43" s="61">
        <v>0.1249</v>
      </c>
      <c r="G43" t="str">
        <f t="shared" si="1"/>
        <v>O</v>
      </c>
    </row>
    <row r="44" spans="1:7" x14ac:dyDescent="0.15">
      <c r="A44" s="54" t="s">
        <v>140</v>
      </c>
      <c r="B44" s="54" t="s">
        <v>142</v>
      </c>
      <c r="C44" s="61">
        <v>7.3800000000000004E-2</v>
      </c>
      <c r="D44" s="61" t="str">
        <f t="shared" si="0"/>
        <v>O</v>
      </c>
      <c r="E44" s="54" t="s">
        <v>142</v>
      </c>
      <c r="F44" s="61">
        <v>7.3200000000000001E-2</v>
      </c>
      <c r="G44" t="str">
        <f t="shared" si="1"/>
        <v>O</v>
      </c>
    </row>
    <row r="45" spans="1:7" x14ac:dyDescent="0.15">
      <c r="A45" s="54" t="s">
        <v>51</v>
      </c>
      <c r="B45" s="54" t="s">
        <v>53</v>
      </c>
      <c r="C45" s="61">
        <v>4.0599999999999997E-2</v>
      </c>
      <c r="D45" s="61" t="str">
        <f t="shared" si="0"/>
        <v>O</v>
      </c>
      <c r="E45" s="54" t="s">
        <v>53</v>
      </c>
      <c r="F45" s="61">
        <v>3.8300000000000001E-2</v>
      </c>
      <c r="G45" t="str">
        <f t="shared" si="1"/>
        <v>U</v>
      </c>
    </row>
    <row r="46" spans="1:7" x14ac:dyDescent="0.15">
      <c r="A46" s="54" t="s">
        <v>71</v>
      </c>
      <c r="B46" s="54" t="s">
        <v>73</v>
      </c>
      <c r="C46" s="61">
        <v>0.12139999999999999</v>
      </c>
      <c r="D46" s="61" t="str">
        <f t="shared" si="0"/>
        <v>O</v>
      </c>
      <c r="E46" s="54" t="s">
        <v>73</v>
      </c>
      <c r="F46" s="61">
        <v>0.12570000000000001</v>
      </c>
      <c r="G46" t="str">
        <f t="shared" si="1"/>
        <v>O</v>
      </c>
    </row>
    <row r="47" spans="1:7" x14ac:dyDescent="0.15">
      <c r="C47" s="62">
        <f>AVERAGE(C2:C46)</f>
        <v>8.2068888888888872E-2</v>
      </c>
    </row>
    <row r="49" spans="1:13" x14ac:dyDescent="0.15">
      <c r="K49" s="54"/>
      <c r="L49" s="54"/>
      <c r="M49" s="54"/>
    </row>
    <row r="50" spans="1:13" x14ac:dyDescent="0.15">
      <c r="A50" s="54"/>
      <c r="J50" s="54"/>
      <c r="K50" s="54"/>
    </row>
    <row r="51" spans="1:13" x14ac:dyDescent="0.15">
      <c r="A51" s="54"/>
      <c r="J51" s="54"/>
    </row>
    <row r="52" spans="1:13" x14ac:dyDescent="0.15">
      <c r="A52" s="54"/>
      <c r="J52" s="54"/>
    </row>
    <row r="55" spans="1:13" x14ac:dyDescent="0.15">
      <c r="D55" s="54" t="s">
        <v>155</v>
      </c>
      <c r="E55" s="54" t="s">
        <v>156</v>
      </c>
    </row>
    <row r="56" spans="1:13" x14ac:dyDescent="0.15">
      <c r="D56" s="61">
        <v>8.0000000000000002E-3</v>
      </c>
      <c r="E56" s="61">
        <v>0.01</v>
      </c>
    </row>
    <row r="57" spans="1:13" x14ac:dyDescent="0.15">
      <c r="D57" s="61">
        <v>2.5700000000000001E-2</v>
      </c>
      <c r="E57" s="61">
        <v>2.7799999999999998E-2</v>
      </c>
    </row>
    <row r="58" spans="1:13" x14ac:dyDescent="0.15">
      <c r="D58" s="61">
        <v>2.5499999999999998E-2</v>
      </c>
      <c r="E58" s="61">
        <v>2.69E-2</v>
      </c>
    </row>
    <row r="59" spans="1:13" x14ac:dyDescent="0.15">
      <c r="D59" s="61">
        <v>9.6699999999999994E-2</v>
      </c>
      <c r="E59" s="61">
        <v>9.9099999999999994E-2</v>
      </c>
    </row>
    <row r="60" spans="1:13" x14ac:dyDescent="0.15">
      <c r="D60" s="61">
        <v>6.1899999999999997E-2</v>
      </c>
      <c r="E60" s="61">
        <v>6.1600000000000002E-2</v>
      </c>
    </row>
    <row r="61" spans="1:13" x14ac:dyDescent="0.15">
      <c r="D61" s="61">
        <v>1.1999999999999999E-3</v>
      </c>
      <c r="E61" s="61">
        <v>2.7300000000000001E-2</v>
      </c>
    </row>
    <row r="62" spans="1:13" x14ac:dyDescent="0.15">
      <c r="D62" s="61">
        <v>7.7899999999999997E-2</v>
      </c>
      <c r="E62" s="61">
        <v>7.2400000000000006E-2</v>
      </c>
    </row>
    <row r="63" spans="1:13" x14ac:dyDescent="0.15">
      <c r="D63" s="61">
        <v>7.8100000000000003E-2</v>
      </c>
      <c r="E63" s="61">
        <v>7.2400000000000006E-2</v>
      </c>
    </row>
    <row r="64" spans="1:13" x14ac:dyDescent="0.15">
      <c r="D64" s="61">
        <v>7.6799999999999993E-2</v>
      </c>
      <c r="E64" s="61">
        <v>7.22E-2</v>
      </c>
    </row>
    <row r="65" spans="4:5" x14ac:dyDescent="0.15">
      <c r="D65" s="61">
        <v>5.7299999999999997E-2</v>
      </c>
      <c r="E65" s="61">
        <v>5.8200000000000002E-2</v>
      </c>
    </row>
    <row r="66" spans="4:5" x14ac:dyDescent="0.15">
      <c r="D66" s="61">
        <v>5.3400000000000003E-2</v>
      </c>
      <c r="E66" s="61">
        <v>5.28E-2</v>
      </c>
    </row>
    <row r="67" spans="4:5" x14ac:dyDescent="0.15">
      <c r="D67" s="61">
        <v>5.1799999999999999E-2</v>
      </c>
      <c r="E67" s="61">
        <v>5.2200000000000003E-2</v>
      </c>
    </row>
    <row r="68" spans="4:5" x14ac:dyDescent="0.15">
      <c r="D68" s="61">
        <v>3.7600000000000001E-2</v>
      </c>
      <c r="E68" s="61">
        <v>4.41E-2</v>
      </c>
    </row>
    <row r="69" spans="4:5" x14ac:dyDescent="0.15">
      <c r="D69" s="61">
        <v>2.7400000000000001E-2</v>
      </c>
      <c r="E69" s="61">
        <v>3.0099999999999998E-2</v>
      </c>
    </row>
    <row r="70" spans="4:5" x14ac:dyDescent="0.15">
      <c r="D70" s="61">
        <v>3.5299999999999998E-2</v>
      </c>
      <c r="E70" s="61">
        <v>3.6499999999999998E-2</v>
      </c>
    </row>
    <row r="71" spans="4:5" x14ac:dyDescent="0.15">
      <c r="D71" s="61">
        <v>1.46E-2</v>
      </c>
      <c r="E71" s="61">
        <v>1.6E-2</v>
      </c>
    </row>
    <row r="72" spans="4:5" x14ac:dyDescent="0.15">
      <c r="D72" s="61">
        <v>1.37E-2</v>
      </c>
      <c r="E72" s="61">
        <v>1.47E-2</v>
      </c>
    </row>
    <row r="73" spans="4:5" x14ac:dyDescent="0.15">
      <c r="D73" s="61">
        <v>1.84E-2</v>
      </c>
      <c r="E73" s="61">
        <v>1.89E-2</v>
      </c>
    </row>
    <row r="74" spans="4:5" x14ac:dyDescent="0.15">
      <c r="D74" s="61">
        <v>-5.9999999999999995E-4</v>
      </c>
      <c r="E74" s="61">
        <v>6.8999999999999999E-3</v>
      </c>
    </row>
    <row r="75" spans="4:5" x14ac:dyDescent="0.15">
      <c r="D75" s="61">
        <v>7.4800000000000005E-2</v>
      </c>
      <c r="E75" s="61">
        <v>7.5800000000000006E-2</v>
      </c>
    </row>
    <row r="76" spans="4:5" x14ac:dyDescent="0.15">
      <c r="D76" s="61">
        <v>4.9299999999999997E-2</v>
      </c>
      <c r="E76" s="61">
        <v>5.6300000000000003E-2</v>
      </c>
    </row>
    <row r="77" spans="4:5" x14ac:dyDescent="0.15">
      <c r="D77" s="61">
        <v>6.8500000000000005E-2</v>
      </c>
      <c r="E77" s="61">
        <v>7.2999999999999995E-2</v>
      </c>
    </row>
    <row r="78" spans="4:5" x14ac:dyDescent="0.15">
      <c r="D78" s="61">
        <v>7.5600000000000001E-2</v>
      </c>
      <c r="E78" s="61">
        <v>7.1199999999999999E-2</v>
      </c>
    </row>
    <row r="79" spans="4:5" x14ac:dyDescent="0.15">
      <c r="D79" s="61">
        <v>7.0499999999999993E-2</v>
      </c>
      <c r="E79" s="61">
        <v>6.9599999999999995E-2</v>
      </c>
    </row>
    <row r="80" spans="4:5" x14ac:dyDescent="0.15">
      <c r="D80" s="61">
        <v>8.3400000000000002E-2</v>
      </c>
      <c r="E80" s="61">
        <v>8.2699999999999996E-2</v>
      </c>
    </row>
    <row r="81" spans="4:5" x14ac:dyDescent="0.15">
      <c r="D81" s="61">
        <v>0.115</v>
      </c>
      <c r="E81" s="61">
        <v>0.1326</v>
      </c>
    </row>
    <row r="82" spans="4:5" x14ac:dyDescent="0.15">
      <c r="D82" s="61">
        <v>4.3099999999999999E-2</v>
      </c>
      <c r="E82" s="61">
        <v>4.4600000000000001E-2</v>
      </c>
    </row>
    <row r="83" spans="4:5" x14ac:dyDescent="0.15">
      <c r="D83" s="61">
        <v>0.1341</v>
      </c>
      <c r="E83" s="61">
        <v>0.12509999999999999</v>
      </c>
    </row>
    <row r="84" spans="4:5" x14ac:dyDescent="0.15">
      <c r="D84" s="61">
        <v>0.1492</v>
      </c>
      <c r="E84" s="61">
        <v>0.1487</v>
      </c>
    </row>
    <row r="85" spans="4:5" x14ac:dyDescent="0.15">
      <c r="D85" s="61">
        <v>9.6799999999999997E-2</v>
      </c>
      <c r="E85" s="61">
        <v>9.6299999999999997E-2</v>
      </c>
    </row>
    <row r="86" spans="4:5" x14ac:dyDescent="0.15">
      <c r="D86" s="61">
        <v>9.7799999999999998E-2</v>
      </c>
      <c r="E86" s="61">
        <v>9.69E-2</v>
      </c>
    </row>
    <row r="87" spans="4:5" x14ac:dyDescent="0.15">
      <c r="D87" s="61">
        <v>0.22370000000000001</v>
      </c>
      <c r="E87" s="61">
        <v>0.2283</v>
      </c>
    </row>
    <row r="88" spans="4:5" x14ac:dyDescent="0.15">
      <c r="D88" s="61">
        <v>0.2233</v>
      </c>
      <c r="E88" s="61">
        <v>0.2283</v>
      </c>
    </row>
    <row r="89" spans="4:5" x14ac:dyDescent="0.15">
      <c r="D89" s="61">
        <v>9.8799999999999999E-2</v>
      </c>
      <c r="E89" s="61">
        <v>9.8400000000000001E-2</v>
      </c>
    </row>
    <row r="90" spans="4:5" x14ac:dyDescent="0.15">
      <c r="D90" s="61">
        <v>7.7399999999999997E-2</v>
      </c>
      <c r="E90" s="61">
        <v>8.2199999999999995E-2</v>
      </c>
    </row>
    <row r="91" spans="4:5" x14ac:dyDescent="0.15">
      <c r="D91" s="61">
        <v>0.155</v>
      </c>
      <c r="E91" s="61">
        <v>0.15010000000000001</v>
      </c>
    </row>
    <row r="92" spans="4:5" x14ac:dyDescent="0.15">
      <c r="D92" s="61">
        <v>0.1535</v>
      </c>
      <c r="E92" s="61">
        <v>0.1489</v>
      </c>
    </row>
    <row r="93" spans="4:5" x14ac:dyDescent="0.15">
      <c r="D93" s="61">
        <v>9.74E-2</v>
      </c>
      <c r="E93" s="61">
        <v>0.1018</v>
      </c>
    </row>
    <row r="94" spans="4:5" x14ac:dyDescent="0.15">
      <c r="D94" s="61">
        <v>0.22450000000000001</v>
      </c>
      <c r="E94" s="61">
        <v>0.22500000000000001</v>
      </c>
    </row>
    <row r="95" spans="4:5" x14ac:dyDescent="0.15">
      <c r="D95" s="61">
        <v>0.1285</v>
      </c>
      <c r="E95" s="61">
        <v>0.1249</v>
      </c>
    </row>
    <row r="96" spans="4:5" x14ac:dyDescent="0.15">
      <c r="D96" s="61">
        <v>0.12740000000000001</v>
      </c>
      <c r="E96" s="61">
        <v>0.1249</v>
      </c>
    </row>
    <row r="97" spans="4:5" x14ac:dyDescent="0.15">
      <c r="D97" s="61">
        <v>0.129</v>
      </c>
      <c r="E97" s="61">
        <v>0.1249</v>
      </c>
    </row>
    <row r="98" spans="4:5" x14ac:dyDescent="0.15">
      <c r="D98" s="61">
        <v>7.3800000000000004E-2</v>
      </c>
      <c r="E98" s="61">
        <v>7.3200000000000001E-2</v>
      </c>
    </row>
    <row r="99" spans="4:5" x14ac:dyDescent="0.15">
      <c r="D99" s="61">
        <v>4.0599999999999997E-2</v>
      </c>
      <c r="E99" s="61">
        <v>3.8300000000000001E-2</v>
      </c>
    </row>
    <row r="100" spans="4:5" x14ac:dyDescent="0.15">
      <c r="D100" s="61">
        <v>0.12139999999999999</v>
      </c>
      <c r="E100" s="61">
        <v>0.12570000000000001</v>
      </c>
    </row>
  </sheetData>
  <sortState xmlns:xlrd2="http://schemas.microsoft.com/office/spreadsheetml/2017/richdata2" ref="E2:F42">
    <sortCondition ref="E2:E42"/>
  </sortState>
  <conditionalFormatting sqref="D2:D46">
    <cfRule type="containsText" dxfId="5" priority="4" stopIfTrue="1" operator="containsText" text="O">
      <formula>NOT(ISERROR(SEARCH("O",D2)))</formula>
    </cfRule>
    <cfRule type="containsText" dxfId="4" priority="5" stopIfTrue="1" operator="containsText" text="R">
      <formula>NOT(ISERROR(SEARCH("R",D2)))</formula>
    </cfRule>
    <cfRule type="containsText" dxfId="3" priority="6" stopIfTrue="1" operator="containsText" text="U">
      <formula>NOT(ISERROR(SEARCH("U",D2)))</formula>
    </cfRule>
  </conditionalFormatting>
  <conditionalFormatting sqref="G2:G46">
    <cfRule type="containsText" dxfId="2" priority="1" stopIfTrue="1" operator="containsText" text="O">
      <formula>NOT(ISERROR(SEARCH("O",G2)))</formula>
    </cfRule>
    <cfRule type="containsText" dxfId="1" priority="2" stopIfTrue="1" operator="containsText" text="R">
      <formula>NOT(ISERROR(SEARCH("R",G2)))</formula>
    </cfRule>
    <cfRule type="containsText" dxfId="0" priority="3" stopIfTrue="1" operator="containsText" text="U">
      <formula>NOT(ISERROR(SEARCH("U",G2)))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E50-FA3A-2644-A756-0172655B1CA0}">
  <dimension ref="A1:M54"/>
  <sheetViews>
    <sheetView zoomScaleNormal="100" workbookViewId="0">
      <selection activeCell="G40" sqref="G40"/>
    </sheetView>
  </sheetViews>
  <sheetFormatPr baseColWidth="10" defaultRowHeight="13" x14ac:dyDescent="0.15"/>
  <cols>
    <col min="1" max="1" width="13.6640625" bestFit="1" customWidth="1"/>
    <col min="4" max="4" width="10.33203125" bestFit="1" customWidth="1"/>
    <col min="7" max="7" width="11.83203125" bestFit="1" customWidth="1"/>
  </cols>
  <sheetData>
    <row r="1" spans="1:13" x14ac:dyDescent="0.15">
      <c r="A1" s="54" t="s">
        <v>181</v>
      </c>
      <c r="B1" s="54" t="s">
        <v>187</v>
      </c>
    </row>
    <row r="2" spans="1:13" x14ac:dyDescent="0.15">
      <c r="A2" s="61">
        <v>-0.31</v>
      </c>
      <c r="B2" s="54" t="s">
        <v>184</v>
      </c>
      <c r="C2" s="54"/>
      <c r="F2" s="54"/>
      <c r="I2" s="66"/>
    </row>
    <row r="3" spans="1:13" x14ac:dyDescent="0.15">
      <c r="A3" s="61">
        <v>-0.3236</v>
      </c>
      <c r="B3" s="54" t="s">
        <v>184</v>
      </c>
      <c r="C3" s="54"/>
      <c r="F3" s="54"/>
      <c r="I3" s="66"/>
    </row>
    <row r="4" spans="1:13" x14ac:dyDescent="0.15">
      <c r="A4" s="61">
        <v>-0.11260000000000001</v>
      </c>
      <c r="B4" s="54" t="s">
        <v>184</v>
      </c>
      <c r="C4" s="54"/>
      <c r="F4" s="54"/>
      <c r="I4" s="66"/>
    </row>
    <row r="5" spans="1:13" x14ac:dyDescent="0.15">
      <c r="A5" s="61">
        <v>-0.09</v>
      </c>
      <c r="B5" s="54" t="s">
        <v>186</v>
      </c>
      <c r="C5" s="54"/>
      <c r="F5" s="54"/>
      <c r="I5" s="66"/>
    </row>
    <row r="6" spans="1:13" x14ac:dyDescent="0.15">
      <c r="A6" s="61">
        <v>-0.104</v>
      </c>
      <c r="B6" s="54" t="s">
        <v>184</v>
      </c>
      <c r="C6" s="54"/>
      <c r="F6" s="54"/>
      <c r="I6" s="66"/>
    </row>
    <row r="7" spans="1:13" x14ac:dyDescent="0.15">
      <c r="A7" s="61">
        <v>-0.20039999999999999</v>
      </c>
      <c r="B7" s="54" t="s">
        <v>184</v>
      </c>
      <c r="C7" s="54"/>
      <c r="F7" s="54"/>
      <c r="I7" s="66"/>
    </row>
    <row r="8" spans="1:13" x14ac:dyDescent="0.15">
      <c r="A8" s="61">
        <v>-0.1759</v>
      </c>
      <c r="B8" s="54" t="s">
        <v>184</v>
      </c>
      <c r="C8" s="54"/>
      <c r="F8" s="54"/>
      <c r="I8" s="66"/>
    </row>
    <row r="9" spans="1:13" x14ac:dyDescent="0.15">
      <c r="A9" s="61">
        <v>-0.50780000000000003</v>
      </c>
      <c r="B9" s="54" t="s">
        <v>184</v>
      </c>
      <c r="C9" s="54"/>
      <c r="F9" s="54"/>
      <c r="I9" s="66"/>
    </row>
    <row r="10" spans="1:13" x14ac:dyDescent="0.15">
      <c r="A10" s="61">
        <v>-0.188</v>
      </c>
      <c r="B10" s="54" t="s">
        <v>184</v>
      </c>
      <c r="C10" s="54"/>
      <c r="F10" s="54"/>
      <c r="I10" s="66"/>
    </row>
    <row r="11" spans="1:13" x14ac:dyDescent="0.15">
      <c r="A11" s="61">
        <v>-0.1673</v>
      </c>
      <c r="B11" s="54" t="s">
        <v>184</v>
      </c>
      <c r="C11" s="54"/>
      <c r="F11" s="54"/>
      <c r="I11" s="66"/>
    </row>
    <row r="12" spans="1:13" x14ac:dyDescent="0.15">
      <c r="A12" s="61">
        <v>-5.8799999999999998E-2</v>
      </c>
      <c r="B12" s="54" t="s">
        <v>186</v>
      </c>
      <c r="C12" s="54"/>
      <c r="F12" s="54"/>
      <c r="I12" s="66"/>
    </row>
    <row r="13" spans="1:13" x14ac:dyDescent="0.15">
      <c r="A13" s="61">
        <v>-0.15290000000000001</v>
      </c>
      <c r="B13" s="54" t="s">
        <v>184</v>
      </c>
      <c r="C13" s="54"/>
      <c r="F13" s="54"/>
      <c r="I13" s="66"/>
    </row>
    <row r="14" spans="1:13" x14ac:dyDescent="0.15">
      <c r="A14" s="61">
        <v>-1.15E-2</v>
      </c>
      <c r="B14" s="54" t="s">
        <v>186</v>
      </c>
      <c r="C14" s="54"/>
      <c r="F14" s="54"/>
      <c r="I14" s="66"/>
      <c r="J14" s="54"/>
      <c r="K14" s="54"/>
      <c r="L14" s="54"/>
      <c r="M14" s="54"/>
    </row>
    <row r="15" spans="1:13" x14ac:dyDescent="0.15">
      <c r="A15" s="61">
        <v>-0.1242</v>
      </c>
      <c r="B15" s="54" t="s">
        <v>184</v>
      </c>
      <c r="C15" s="54"/>
      <c r="F15" s="54"/>
      <c r="I15" s="66"/>
      <c r="J15" s="54"/>
      <c r="K15" s="54"/>
      <c r="L15" s="54"/>
      <c r="M15" s="54"/>
    </row>
    <row r="16" spans="1:13" x14ac:dyDescent="0.15">
      <c r="A16" s="61">
        <v>-0.29459999999999997</v>
      </c>
      <c r="B16" s="54" t="s">
        <v>184</v>
      </c>
      <c r="C16" s="54"/>
      <c r="F16" s="54"/>
      <c r="I16" s="66"/>
      <c r="J16" s="54"/>
      <c r="K16" s="54"/>
      <c r="L16" s="54"/>
      <c r="M16" s="54"/>
    </row>
    <row r="17" spans="1:13" x14ac:dyDescent="0.15">
      <c r="A17" s="61">
        <v>-0.10780000000000001</v>
      </c>
      <c r="B17" s="54" t="s">
        <v>184</v>
      </c>
      <c r="C17" s="54"/>
      <c r="F17" s="54"/>
      <c r="I17" s="66"/>
      <c r="J17" s="54"/>
      <c r="K17" s="54"/>
      <c r="L17" s="54"/>
      <c r="M17" s="54"/>
    </row>
    <row r="18" spans="1:13" x14ac:dyDescent="0.15">
      <c r="A18" s="61">
        <v>-0.2777</v>
      </c>
      <c r="B18" s="54" t="s">
        <v>184</v>
      </c>
      <c r="C18" s="54"/>
      <c r="F18" s="54"/>
      <c r="I18" s="66"/>
      <c r="J18" s="54"/>
      <c r="K18" s="54"/>
      <c r="L18" s="54"/>
      <c r="M18" s="54"/>
    </row>
    <row r="19" spans="1:13" x14ac:dyDescent="0.15">
      <c r="A19" s="61">
        <v>-0.38229999999999997</v>
      </c>
      <c r="B19" s="54" t="s">
        <v>184</v>
      </c>
      <c r="C19" s="54"/>
      <c r="F19" s="54"/>
      <c r="I19" s="66"/>
      <c r="J19" s="54"/>
      <c r="K19" s="54"/>
      <c r="L19" s="54"/>
      <c r="M19" s="54"/>
    </row>
    <row r="20" spans="1:13" x14ac:dyDescent="0.15">
      <c r="A20" s="61">
        <v>-0.15179999999999999</v>
      </c>
      <c r="B20" s="54" t="s">
        <v>184</v>
      </c>
      <c r="C20" s="54"/>
      <c r="F20" s="54"/>
      <c r="I20" s="66"/>
      <c r="J20" s="54"/>
      <c r="K20" s="54"/>
      <c r="L20" s="54"/>
      <c r="M20" s="54"/>
    </row>
    <row r="21" spans="1:13" x14ac:dyDescent="0.15">
      <c r="A21" s="61">
        <v>-0.15359999999999999</v>
      </c>
      <c r="B21" s="54" t="s">
        <v>184</v>
      </c>
      <c r="C21" s="54"/>
      <c r="F21" s="54"/>
      <c r="I21" s="66"/>
      <c r="J21" s="54"/>
      <c r="K21" s="54"/>
      <c r="L21" s="54"/>
      <c r="M21" s="54"/>
    </row>
    <row r="22" spans="1:13" x14ac:dyDescent="0.15">
      <c r="A22" s="61">
        <v>-0.37869999999999998</v>
      </c>
      <c r="B22" s="54" t="s">
        <v>184</v>
      </c>
      <c r="C22" s="54"/>
      <c r="F22" s="54"/>
      <c r="I22" s="66"/>
      <c r="J22" s="54"/>
      <c r="K22" s="54"/>
      <c r="L22" s="54"/>
      <c r="M22" s="54"/>
    </row>
    <row r="23" spans="1:13" x14ac:dyDescent="0.15">
      <c r="A23" s="61">
        <v>-5.91E-2</v>
      </c>
      <c r="B23" s="54" t="s">
        <v>186</v>
      </c>
      <c r="C23" s="54"/>
      <c r="F23" s="54"/>
      <c r="I23" s="66"/>
      <c r="J23" s="54"/>
      <c r="K23" s="54"/>
      <c r="L23" s="54"/>
      <c r="M23" s="54"/>
    </row>
    <row r="24" spans="1:13" x14ac:dyDescent="0.15">
      <c r="A24" s="61">
        <v>-0.20480000000000001</v>
      </c>
      <c r="B24" s="54" t="s">
        <v>184</v>
      </c>
      <c r="C24" s="54"/>
      <c r="F24" s="54"/>
      <c r="I24" s="66"/>
      <c r="J24" s="54"/>
      <c r="K24" s="54"/>
      <c r="L24" s="54"/>
      <c r="M24" s="54"/>
    </row>
    <row r="25" spans="1:13" x14ac:dyDescent="0.15">
      <c r="A25" s="61">
        <v>-0.23230000000000001</v>
      </c>
      <c r="B25" s="54" t="s">
        <v>184</v>
      </c>
      <c r="C25" s="54"/>
      <c r="F25" s="54"/>
      <c r="I25" s="66"/>
      <c r="J25" s="54"/>
      <c r="K25" s="54"/>
      <c r="L25" s="54"/>
      <c r="M25" s="54"/>
    </row>
    <row r="26" spans="1:13" x14ac:dyDescent="0.15">
      <c r="A26" s="61">
        <v>-0.19989999999999999</v>
      </c>
      <c r="B26" s="54" t="s">
        <v>184</v>
      </c>
      <c r="C26" s="54"/>
      <c r="F26" s="54"/>
      <c r="I26" s="66"/>
      <c r="J26" s="54"/>
      <c r="K26" s="54"/>
      <c r="L26" s="54"/>
      <c r="M26" s="54"/>
    </row>
    <row r="27" spans="1:13" x14ac:dyDescent="0.15">
      <c r="A27" s="61">
        <v>-0.5091</v>
      </c>
      <c r="B27" s="54" t="s">
        <v>184</v>
      </c>
      <c r="C27" s="54"/>
      <c r="F27" s="54"/>
      <c r="I27" s="66"/>
      <c r="J27" s="54"/>
      <c r="K27" s="54"/>
      <c r="L27" s="54"/>
      <c r="M27" s="54"/>
    </row>
    <row r="28" spans="1:13" x14ac:dyDescent="0.15">
      <c r="A28" s="61">
        <v>-0.14119999999999999</v>
      </c>
      <c r="B28" s="54" t="s">
        <v>184</v>
      </c>
      <c r="C28" s="54"/>
      <c r="F28" s="54"/>
      <c r="I28" s="66"/>
      <c r="J28" s="54"/>
      <c r="K28" s="54"/>
      <c r="L28" s="54"/>
      <c r="M28" s="54"/>
    </row>
    <row r="29" spans="1:13" x14ac:dyDescent="0.15">
      <c r="A29" s="61">
        <v>9.5899999999999999E-2</v>
      </c>
      <c r="B29" s="54" t="s">
        <v>186</v>
      </c>
      <c r="C29" s="54"/>
      <c r="F29" s="54"/>
      <c r="I29" s="66"/>
      <c r="J29" s="54"/>
      <c r="K29" s="54"/>
      <c r="L29" s="54"/>
      <c r="M29" s="54"/>
    </row>
    <row r="30" spans="1:13" x14ac:dyDescent="0.15">
      <c r="A30" s="61">
        <v>-2.76E-2</v>
      </c>
      <c r="B30" s="54" t="s">
        <v>186</v>
      </c>
      <c r="C30" s="54"/>
      <c r="F30" s="54"/>
      <c r="I30" s="66"/>
      <c r="J30" s="54"/>
      <c r="K30" s="54"/>
      <c r="L30" s="54"/>
      <c r="M30" s="54"/>
    </row>
    <row r="31" spans="1:13" x14ac:dyDescent="0.15">
      <c r="A31" s="61">
        <v>-0.28660000000000002</v>
      </c>
      <c r="B31" s="54" t="s">
        <v>184</v>
      </c>
      <c r="C31" s="54"/>
      <c r="F31" s="54"/>
      <c r="I31" s="66"/>
      <c r="J31" s="54"/>
      <c r="K31" s="54"/>
      <c r="L31" s="54"/>
      <c r="M31" s="54"/>
    </row>
    <row r="32" spans="1:13" x14ac:dyDescent="0.15">
      <c r="A32" s="61">
        <v>-0.19259999999999999</v>
      </c>
      <c r="B32" s="54" t="s">
        <v>184</v>
      </c>
      <c r="C32" s="54"/>
      <c r="F32" s="54"/>
      <c r="I32" s="66"/>
      <c r="J32" s="54"/>
      <c r="K32" s="54"/>
      <c r="L32" s="54"/>
      <c r="M32" s="54"/>
    </row>
    <row r="33" spans="1:13" x14ac:dyDescent="0.15">
      <c r="A33" s="61">
        <v>-0.27960000000000002</v>
      </c>
      <c r="B33" s="54" t="s">
        <v>184</v>
      </c>
      <c r="C33" s="54"/>
      <c r="F33" s="54"/>
      <c r="I33" s="66"/>
      <c r="J33" s="54"/>
      <c r="K33" s="54"/>
      <c r="L33" s="54"/>
      <c r="M33" s="54"/>
    </row>
    <row r="34" spans="1:13" x14ac:dyDescent="0.15">
      <c r="A34" s="61">
        <v>-0.16689999999999999</v>
      </c>
      <c r="B34" s="54" t="s">
        <v>184</v>
      </c>
      <c r="C34" s="54"/>
      <c r="F34" s="54"/>
      <c r="I34" s="66"/>
      <c r="J34" s="54"/>
      <c r="K34" s="54"/>
      <c r="L34" s="54"/>
      <c r="M34" s="54"/>
    </row>
    <row r="35" spans="1:13" x14ac:dyDescent="0.15">
      <c r="A35" s="61">
        <v>-0.23649999999999999</v>
      </c>
      <c r="B35" s="54" t="s">
        <v>184</v>
      </c>
      <c r="C35" s="54"/>
      <c r="F35" s="54"/>
      <c r="I35" s="66"/>
      <c r="J35" s="54"/>
      <c r="K35" s="54"/>
      <c r="L35" s="54"/>
      <c r="M35" s="54"/>
    </row>
    <row r="36" spans="1:13" x14ac:dyDescent="0.15">
      <c r="A36" s="61">
        <v>-0.21560000000000001</v>
      </c>
      <c r="B36" s="54" t="s">
        <v>184</v>
      </c>
      <c r="C36" s="54"/>
      <c r="F36" s="54"/>
      <c r="I36" s="66"/>
      <c r="J36" s="54"/>
      <c r="K36" s="54"/>
      <c r="L36" s="54"/>
      <c r="M36" s="54"/>
    </row>
    <row r="37" spans="1:13" x14ac:dyDescent="0.15">
      <c r="A37" s="61">
        <v>-0.16589999999999999</v>
      </c>
      <c r="B37" s="54" t="s">
        <v>184</v>
      </c>
      <c r="C37" s="54"/>
      <c r="F37" s="54"/>
      <c r="I37" s="66"/>
      <c r="J37" s="54"/>
      <c r="K37" s="54"/>
      <c r="L37" s="54"/>
      <c r="M37" s="54"/>
    </row>
    <row r="38" spans="1:13" x14ac:dyDescent="0.15">
      <c r="A38" s="61">
        <v>-0.19589999999999999</v>
      </c>
      <c r="B38" s="54" t="s">
        <v>184</v>
      </c>
      <c r="C38" s="54"/>
      <c r="F38" s="54"/>
      <c r="I38" s="66"/>
      <c r="J38" s="54"/>
      <c r="K38" s="54"/>
      <c r="L38" s="54"/>
      <c r="M38" s="54"/>
    </row>
    <row r="39" spans="1:13" x14ac:dyDescent="0.15">
      <c r="A39" s="61">
        <v>-0.28060000000000002</v>
      </c>
      <c r="B39" s="54" t="s">
        <v>184</v>
      </c>
      <c r="C39" s="54"/>
      <c r="F39" s="54"/>
      <c r="I39" s="66"/>
      <c r="J39" s="54"/>
      <c r="K39" s="54"/>
      <c r="L39" s="54"/>
      <c r="M39" s="54"/>
    </row>
    <row r="40" spans="1:13" x14ac:dyDescent="0.15">
      <c r="A40" s="61">
        <v>-0.28179999999999999</v>
      </c>
      <c r="B40" s="54" t="s">
        <v>184</v>
      </c>
      <c r="C40" s="54"/>
      <c r="F40" s="54"/>
      <c r="I40" s="66"/>
      <c r="J40" s="54"/>
      <c r="K40" s="54"/>
      <c r="L40" s="54"/>
      <c r="M40" s="54"/>
    </row>
    <row r="41" spans="1:13" x14ac:dyDescent="0.15">
      <c r="A41" s="61">
        <v>-0.31659999999999999</v>
      </c>
      <c r="B41" s="54" t="s">
        <v>184</v>
      </c>
      <c r="C41" s="54"/>
      <c r="F41" s="54"/>
      <c r="I41" s="66"/>
      <c r="J41" s="54"/>
      <c r="K41" s="54"/>
      <c r="L41" s="54"/>
      <c r="M41" s="54"/>
    </row>
    <row r="42" spans="1:13" x14ac:dyDescent="0.15">
      <c r="A42" s="61">
        <v>-0.17960000000000001</v>
      </c>
      <c r="B42" s="54" t="s">
        <v>184</v>
      </c>
      <c r="C42" s="54"/>
      <c r="F42" s="54"/>
      <c r="I42" s="66"/>
      <c r="J42" s="54"/>
      <c r="K42" s="54"/>
      <c r="L42" s="54"/>
      <c r="M42" s="54"/>
    </row>
    <row r="43" spans="1:13" x14ac:dyDescent="0.15">
      <c r="A43" s="61"/>
      <c r="B43" s="54"/>
      <c r="F43" s="65"/>
      <c r="G43" s="54"/>
      <c r="H43" s="54"/>
      <c r="I43" s="54"/>
      <c r="J43" s="54"/>
      <c r="K43" s="54"/>
      <c r="L43" s="54"/>
      <c r="M43" s="54"/>
    </row>
    <row r="44" spans="1:13" x14ac:dyDescent="0.15">
      <c r="F44" s="65"/>
      <c r="G44" s="54"/>
      <c r="H44" s="54"/>
      <c r="I44" s="54"/>
      <c r="J44" s="54"/>
      <c r="K44" s="54"/>
      <c r="L44" s="54"/>
      <c r="M44" s="54"/>
    </row>
    <row r="45" spans="1:13" x14ac:dyDescent="0.15">
      <c r="F45" s="65"/>
      <c r="G45" s="54"/>
      <c r="H45" s="54"/>
      <c r="I45" s="54"/>
      <c r="J45" s="54"/>
      <c r="K45" s="54"/>
      <c r="L45" s="54"/>
      <c r="M45" s="54"/>
    </row>
    <row r="46" spans="1:13" x14ac:dyDescent="0.15">
      <c r="F46" s="65"/>
      <c r="G46" s="54"/>
      <c r="H46" s="54"/>
      <c r="I46" s="54"/>
      <c r="J46" s="54"/>
      <c r="K46" s="54"/>
      <c r="L46" s="54"/>
      <c r="M46" s="54"/>
    </row>
    <row r="47" spans="1:13" x14ac:dyDescent="0.15">
      <c r="F47" s="65"/>
      <c r="G47" s="54"/>
      <c r="H47" s="54"/>
      <c r="I47" s="54"/>
      <c r="J47" s="54"/>
      <c r="K47" s="54"/>
      <c r="L47" s="54"/>
      <c r="M47" s="54"/>
    </row>
    <row r="48" spans="1:13" x14ac:dyDescent="0.15">
      <c r="F48" s="65"/>
      <c r="G48" s="54"/>
      <c r="H48" s="54"/>
      <c r="I48" s="54"/>
      <c r="J48" s="54"/>
      <c r="K48" s="54"/>
      <c r="L48" s="54"/>
      <c r="M48" s="54"/>
    </row>
    <row r="49" spans="6:13" x14ac:dyDescent="0.15">
      <c r="F49" s="65"/>
      <c r="G49" s="54"/>
      <c r="H49" s="54"/>
      <c r="I49" s="54"/>
      <c r="J49" s="54"/>
      <c r="K49" s="54"/>
      <c r="L49" s="54"/>
      <c r="M49" s="54"/>
    </row>
    <row r="50" spans="6:13" x14ac:dyDescent="0.15">
      <c r="F50" s="65"/>
      <c r="G50" s="54"/>
      <c r="H50" s="54"/>
      <c r="I50" s="54"/>
      <c r="J50" s="54"/>
      <c r="K50" s="54"/>
      <c r="L50" s="54"/>
      <c r="M50" s="54"/>
    </row>
    <row r="51" spans="6:13" x14ac:dyDescent="0.15">
      <c r="F51" s="65"/>
      <c r="G51" s="54"/>
      <c r="H51" s="54"/>
      <c r="I51" s="54"/>
      <c r="J51" s="54"/>
      <c r="K51" s="54"/>
      <c r="L51" s="54"/>
      <c r="M51" s="54"/>
    </row>
    <row r="52" spans="6:13" x14ac:dyDescent="0.15">
      <c r="F52" s="65"/>
      <c r="G52" s="54"/>
      <c r="H52" s="54"/>
      <c r="I52" s="54"/>
      <c r="J52" s="54"/>
      <c r="K52" s="54"/>
      <c r="L52" s="54"/>
      <c r="M52" s="54"/>
    </row>
    <row r="53" spans="6:13" x14ac:dyDescent="0.15">
      <c r="F53" s="65"/>
      <c r="G53" s="54"/>
      <c r="H53" s="54"/>
      <c r="I53" s="54"/>
      <c r="J53" s="54"/>
      <c r="K53" s="54"/>
      <c r="L53" s="54"/>
      <c r="M53" s="54"/>
    </row>
    <row r="54" spans="6:13" x14ac:dyDescent="0.15">
      <c r="F54" s="65"/>
      <c r="G54" s="54"/>
      <c r="H54" s="54"/>
      <c r="I54" s="54"/>
      <c r="J54" s="54"/>
      <c r="K54" s="54"/>
      <c r="L54" s="54"/>
      <c r="M54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AAD6-DFB5-9142-ADB9-9996F43CD566}">
  <dimension ref="A1:H42"/>
  <sheetViews>
    <sheetView workbookViewId="0">
      <selection activeCell="A17" sqref="A17"/>
    </sheetView>
  </sheetViews>
  <sheetFormatPr baseColWidth="10" defaultRowHeight="13" x14ac:dyDescent="0.15"/>
  <sheetData>
    <row r="1" spans="1:8" x14ac:dyDescent="0.15">
      <c r="A1" s="54" t="s">
        <v>182</v>
      </c>
      <c r="B1" s="54" t="s">
        <v>187</v>
      </c>
      <c r="C1" s="54"/>
      <c r="F1" s="54"/>
      <c r="G1" s="54"/>
      <c r="H1" s="54"/>
    </row>
    <row r="2" spans="1:8" x14ac:dyDescent="0.15">
      <c r="A2" s="61">
        <v>-0.17430000000000001</v>
      </c>
      <c r="B2" s="54" t="s">
        <v>184</v>
      </c>
      <c r="C2" s="54"/>
      <c r="F2" s="54"/>
      <c r="G2" s="54"/>
      <c r="H2" s="54"/>
    </row>
    <row r="3" spans="1:8" x14ac:dyDescent="0.15">
      <c r="A3" s="61">
        <v>-0.17549999999999999</v>
      </c>
      <c r="B3" s="54" t="s">
        <v>184</v>
      </c>
      <c r="C3" s="54"/>
      <c r="F3" s="54"/>
      <c r="G3" s="54"/>
      <c r="H3" s="54"/>
    </row>
    <row r="4" spans="1:8" x14ac:dyDescent="0.15">
      <c r="A4" s="61">
        <v>-6.9199999999999998E-2</v>
      </c>
      <c r="B4" s="54" t="s">
        <v>186</v>
      </c>
      <c r="C4" s="54"/>
      <c r="F4" s="54"/>
      <c r="G4" s="54"/>
      <c r="H4" s="54"/>
    </row>
    <row r="5" spans="1:8" x14ac:dyDescent="0.15">
      <c r="A5" s="61">
        <v>-1.47E-2</v>
      </c>
      <c r="B5" s="54" t="s">
        <v>186</v>
      </c>
      <c r="C5" s="54"/>
      <c r="F5" s="54"/>
      <c r="G5" s="54"/>
      <c r="H5" s="54"/>
    </row>
    <row r="6" spans="1:8" x14ac:dyDescent="0.15">
      <c r="A6" s="61">
        <v>-0.14760000000000001</v>
      </c>
      <c r="B6" s="54" t="s">
        <v>184</v>
      </c>
      <c r="C6" s="54"/>
      <c r="F6" s="54"/>
      <c r="G6" s="54"/>
      <c r="H6" s="54"/>
    </row>
    <row r="7" spans="1:8" x14ac:dyDescent="0.15">
      <c r="A7" s="61">
        <v>-8.6999999999999994E-3</v>
      </c>
      <c r="B7" s="54" t="s">
        <v>186</v>
      </c>
      <c r="C7" s="54"/>
      <c r="F7" s="54"/>
      <c r="G7" s="54"/>
      <c r="H7" s="54"/>
    </row>
    <row r="8" spans="1:8" x14ac:dyDescent="0.15">
      <c r="A8" s="61">
        <v>-0.20569999999999999</v>
      </c>
      <c r="B8" s="54" t="s">
        <v>184</v>
      </c>
      <c r="C8" s="54"/>
      <c r="F8" s="54"/>
      <c r="G8" s="54"/>
      <c r="H8" s="54"/>
    </row>
    <row r="9" spans="1:8" x14ac:dyDescent="0.15">
      <c r="A9" s="61">
        <v>-0.17749999999999999</v>
      </c>
      <c r="B9" s="54" t="s">
        <v>184</v>
      </c>
      <c r="C9" s="54"/>
      <c r="F9" s="54"/>
      <c r="G9" s="54"/>
      <c r="H9" s="54"/>
    </row>
    <row r="10" spans="1:8" x14ac:dyDescent="0.15">
      <c r="A10" s="61">
        <v>-0.17560000000000001</v>
      </c>
      <c r="B10" s="54" t="s">
        <v>184</v>
      </c>
      <c r="C10" s="54"/>
      <c r="F10" s="54"/>
      <c r="G10" s="54"/>
      <c r="H10" s="54"/>
    </row>
    <row r="11" spans="1:8" x14ac:dyDescent="0.15">
      <c r="A11" s="61">
        <v>-0.19270000000000001</v>
      </c>
      <c r="B11" s="54" t="s">
        <v>184</v>
      </c>
      <c r="C11" s="54"/>
      <c r="F11" s="54"/>
      <c r="G11" s="54"/>
      <c r="H11" s="54"/>
    </row>
    <row r="12" spans="1:8" x14ac:dyDescent="0.15">
      <c r="A12" s="61">
        <v>-0.1832</v>
      </c>
      <c r="B12" s="54" t="s">
        <v>184</v>
      </c>
      <c r="C12" s="54"/>
      <c r="F12" s="54"/>
      <c r="G12" s="54"/>
      <c r="H12" s="54"/>
    </row>
    <row r="13" spans="1:8" x14ac:dyDescent="0.15">
      <c r="A13" s="61">
        <v>-4.1700000000000001E-2</v>
      </c>
      <c r="B13" s="54" t="s">
        <v>186</v>
      </c>
      <c r="C13" s="54"/>
      <c r="F13" s="54"/>
      <c r="G13" s="54"/>
      <c r="H13" s="54"/>
    </row>
    <row r="14" spans="1:8" x14ac:dyDescent="0.15">
      <c r="A14" s="61">
        <v>-0.1459</v>
      </c>
      <c r="B14" s="54" t="s">
        <v>184</v>
      </c>
      <c r="C14" s="54"/>
      <c r="F14" s="54"/>
      <c r="G14" s="54"/>
      <c r="H14" s="54"/>
    </row>
    <row r="15" spans="1:8" x14ac:dyDescent="0.15">
      <c r="A15" s="61">
        <v>-6.4000000000000001E-2</v>
      </c>
      <c r="B15" s="54" t="s">
        <v>186</v>
      </c>
      <c r="C15" s="54"/>
      <c r="F15" s="54"/>
      <c r="G15" s="54"/>
      <c r="H15" s="54"/>
    </row>
    <row r="16" spans="1:8" x14ac:dyDescent="0.15">
      <c r="A16" s="61">
        <v>-0.1512</v>
      </c>
      <c r="B16" s="54" t="s">
        <v>184</v>
      </c>
      <c r="C16" s="54"/>
      <c r="F16" s="54"/>
      <c r="G16" s="54"/>
      <c r="H16" s="54"/>
    </row>
    <row r="17" spans="1:8" x14ac:dyDescent="0.15">
      <c r="A17" s="67">
        <v>0</v>
      </c>
      <c r="B17" s="54" t="s">
        <v>186</v>
      </c>
      <c r="C17" s="54"/>
      <c r="F17" s="54"/>
      <c r="G17" s="54"/>
      <c r="H17" s="54"/>
    </row>
    <row r="18" spans="1:8" x14ac:dyDescent="0.15">
      <c r="A18" s="61">
        <v>-0.18340000000000001</v>
      </c>
      <c r="B18" s="54" t="s">
        <v>184</v>
      </c>
      <c r="C18" s="54"/>
      <c r="F18" s="54"/>
      <c r="G18" s="54"/>
      <c r="H18" s="54"/>
    </row>
    <row r="19" spans="1:8" x14ac:dyDescent="0.15">
      <c r="A19" s="61">
        <v>-0.1583</v>
      </c>
      <c r="B19" s="54" t="s">
        <v>184</v>
      </c>
      <c r="C19" s="54"/>
      <c r="F19" s="54"/>
      <c r="G19" s="54"/>
      <c r="H19" s="54"/>
    </row>
    <row r="20" spans="1:8" x14ac:dyDescent="0.15">
      <c r="A20" s="61">
        <v>-0.15890000000000001</v>
      </c>
      <c r="B20" s="54" t="s">
        <v>184</v>
      </c>
      <c r="C20" s="54"/>
      <c r="F20" s="54"/>
      <c r="G20" s="54"/>
      <c r="H20" s="54"/>
    </row>
    <row r="21" spans="1:8" x14ac:dyDescent="0.15">
      <c r="A21" s="61">
        <v>-0.19719999999999999</v>
      </c>
      <c r="B21" s="54" t="s">
        <v>184</v>
      </c>
      <c r="C21" s="54"/>
      <c r="F21" s="54"/>
      <c r="G21" s="54"/>
      <c r="H21" s="54"/>
    </row>
    <row r="22" spans="1:8" x14ac:dyDescent="0.15">
      <c r="A22" s="61">
        <v>-0.1268</v>
      </c>
      <c r="B22" s="54" t="s">
        <v>184</v>
      </c>
      <c r="C22" s="54"/>
      <c r="F22" s="54"/>
      <c r="G22" s="54"/>
      <c r="H22" s="54"/>
    </row>
    <row r="23" spans="1:8" x14ac:dyDescent="0.15">
      <c r="A23" s="61">
        <v>0.16750000000000001</v>
      </c>
      <c r="B23" s="54" t="s">
        <v>185</v>
      </c>
      <c r="C23" s="54"/>
      <c r="F23" s="54"/>
      <c r="G23" s="54"/>
      <c r="H23" s="54"/>
    </row>
    <row r="24" spans="1:8" x14ac:dyDescent="0.15">
      <c r="A24" s="61">
        <v>-0.15890000000000001</v>
      </c>
      <c r="B24" s="54" t="s">
        <v>184</v>
      </c>
      <c r="C24" s="54"/>
      <c r="F24" s="54"/>
      <c r="G24" s="54"/>
      <c r="H24" s="54"/>
    </row>
    <row r="25" spans="1:8" x14ac:dyDescent="0.15">
      <c r="A25" s="61">
        <v>-0.18490000000000001</v>
      </c>
      <c r="B25" s="54" t="s">
        <v>184</v>
      </c>
      <c r="C25" s="54"/>
      <c r="F25" s="54"/>
      <c r="G25" s="54"/>
      <c r="H25" s="54"/>
    </row>
    <row r="26" spans="1:8" x14ac:dyDescent="0.15">
      <c r="A26" s="61">
        <v>-4.0800000000000003E-2</v>
      </c>
      <c r="B26" s="54" t="s">
        <v>186</v>
      </c>
      <c r="C26" s="54"/>
      <c r="F26" s="54"/>
      <c r="G26" s="54"/>
      <c r="H26" s="54"/>
    </row>
    <row r="27" spans="1:8" x14ac:dyDescent="0.15">
      <c r="A27" s="61">
        <v>-0.24379999999999999</v>
      </c>
      <c r="B27" s="54" t="s">
        <v>184</v>
      </c>
      <c r="C27" s="54"/>
      <c r="F27" s="54"/>
      <c r="G27" s="54"/>
      <c r="H27" s="54"/>
    </row>
    <row r="28" spans="1:8" x14ac:dyDescent="0.15">
      <c r="A28" s="61">
        <v>-0.17319999999999999</v>
      </c>
      <c r="B28" s="54" t="s">
        <v>184</v>
      </c>
      <c r="C28" s="54"/>
      <c r="F28" s="54"/>
      <c r="G28" s="54"/>
      <c r="H28" s="54"/>
    </row>
    <row r="29" spans="1:8" x14ac:dyDescent="0.15">
      <c r="A29" s="61">
        <v>-1.55E-2</v>
      </c>
      <c r="B29" s="54" t="s">
        <v>186</v>
      </c>
      <c r="C29" s="54"/>
      <c r="F29" s="54"/>
      <c r="G29" s="54"/>
      <c r="H29" s="54"/>
    </row>
    <row r="30" spans="1:8" x14ac:dyDescent="0.15">
      <c r="A30" s="61">
        <v>-0.29189999999999999</v>
      </c>
      <c r="B30" s="54" t="s">
        <v>184</v>
      </c>
      <c r="C30" s="54"/>
      <c r="F30" s="54"/>
      <c r="G30" s="54"/>
      <c r="H30" s="54"/>
    </row>
    <row r="31" spans="1:8" x14ac:dyDescent="0.15">
      <c r="A31" s="61">
        <v>-0.1923</v>
      </c>
      <c r="B31" s="54" t="s">
        <v>184</v>
      </c>
      <c r="C31" s="54"/>
      <c r="F31" s="54"/>
      <c r="G31" s="54"/>
      <c r="H31" s="54"/>
    </row>
    <row r="32" spans="1:8" x14ac:dyDescent="0.15">
      <c r="A32" s="61">
        <v>-0.24970000000000001</v>
      </c>
      <c r="B32" s="54" t="s">
        <v>184</v>
      </c>
      <c r="C32" s="54"/>
      <c r="F32" s="54"/>
      <c r="G32" s="54"/>
      <c r="H32" s="54"/>
    </row>
    <row r="33" spans="1:8" x14ac:dyDescent="0.15">
      <c r="A33" s="61">
        <v>-0.19040000000000001</v>
      </c>
      <c r="B33" s="54" t="s">
        <v>184</v>
      </c>
      <c r="C33" s="54"/>
      <c r="F33" s="54"/>
      <c r="G33" s="54"/>
      <c r="H33" s="54"/>
    </row>
    <row r="34" spans="1:8" x14ac:dyDescent="0.15">
      <c r="A34" s="61">
        <v>-9.9000000000000008E-3</v>
      </c>
      <c r="B34" s="54" t="s">
        <v>186</v>
      </c>
      <c r="C34" s="54"/>
      <c r="F34" s="54"/>
      <c r="G34" s="54"/>
      <c r="H34" s="54"/>
    </row>
    <row r="35" spans="1:8" x14ac:dyDescent="0.15">
      <c r="A35" s="61">
        <v>-0.15559999999999999</v>
      </c>
      <c r="B35" s="54" t="s">
        <v>184</v>
      </c>
      <c r="C35" s="54"/>
      <c r="F35" s="54"/>
      <c r="G35" s="54"/>
      <c r="H35" s="54"/>
    </row>
    <row r="36" spans="1:8" x14ac:dyDescent="0.15">
      <c r="A36" s="61">
        <v>-7.3400000000000007E-2</v>
      </c>
      <c r="B36" s="54" t="s">
        <v>186</v>
      </c>
      <c r="C36" s="54"/>
      <c r="F36" s="54"/>
      <c r="G36" s="54"/>
      <c r="H36" s="54"/>
    </row>
    <row r="37" spans="1:8" x14ac:dyDescent="0.15">
      <c r="A37" s="61">
        <v>-0.17910000000000001</v>
      </c>
      <c r="B37" s="54" t="s">
        <v>184</v>
      </c>
      <c r="C37" s="54"/>
      <c r="F37" s="54"/>
      <c r="G37" s="54"/>
      <c r="H37" s="54"/>
    </row>
    <row r="38" spans="1:8" x14ac:dyDescent="0.15">
      <c r="A38" s="61">
        <v>-0.1983</v>
      </c>
      <c r="B38" s="54" t="s">
        <v>184</v>
      </c>
      <c r="C38" s="54"/>
      <c r="F38" s="54"/>
      <c r="G38" s="54"/>
      <c r="H38" s="54"/>
    </row>
    <row r="39" spans="1:8" x14ac:dyDescent="0.15">
      <c r="A39" s="61">
        <v>-0.15040000000000001</v>
      </c>
      <c r="B39" s="54" t="s">
        <v>184</v>
      </c>
      <c r="C39" s="54"/>
      <c r="F39" s="54"/>
      <c r="G39" s="54"/>
      <c r="H39" s="54"/>
    </row>
    <row r="40" spans="1:8" x14ac:dyDescent="0.15">
      <c r="A40" s="61">
        <v>-0.16009999999999999</v>
      </c>
      <c r="B40" s="54" t="s">
        <v>184</v>
      </c>
      <c r="C40" s="54"/>
      <c r="F40" s="54"/>
      <c r="G40" s="54"/>
      <c r="H40" s="54"/>
    </row>
    <row r="41" spans="1:8" x14ac:dyDescent="0.15">
      <c r="A41" s="61">
        <v>-0.2</v>
      </c>
      <c r="B41" s="54" t="s">
        <v>184</v>
      </c>
      <c r="C41" s="54"/>
      <c r="F41" s="54"/>
      <c r="G41" s="54"/>
      <c r="H41" s="54"/>
    </row>
    <row r="42" spans="1:8" x14ac:dyDescent="0.15">
      <c r="A42" s="61">
        <v>-0.18090000000000001</v>
      </c>
      <c r="B42" s="54" t="s">
        <v>184</v>
      </c>
      <c r="C42" s="54"/>
      <c r="F42" s="54"/>
      <c r="G42" s="54"/>
      <c r="H42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6580-7ED2-B04A-AA91-F584332917B9}">
  <dimension ref="A1:B42"/>
  <sheetViews>
    <sheetView workbookViewId="0">
      <selection activeCell="A2" sqref="A2:A42"/>
    </sheetView>
  </sheetViews>
  <sheetFormatPr baseColWidth="10" defaultRowHeight="13" x14ac:dyDescent="0.15"/>
  <cols>
    <col min="1" max="1" width="11.83203125" bestFit="1" customWidth="1"/>
  </cols>
  <sheetData>
    <row r="1" spans="1:2" x14ac:dyDescent="0.15">
      <c r="A1" s="54" t="s">
        <v>183</v>
      </c>
      <c r="B1" s="54" t="s">
        <v>187</v>
      </c>
    </row>
    <row r="2" spans="1:2" x14ac:dyDescent="0.15">
      <c r="A2" s="61">
        <v>0.17749999999999999</v>
      </c>
      <c r="B2" s="54" t="s">
        <v>185</v>
      </c>
    </row>
    <row r="3" spans="1:2" x14ac:dyDescent="0.15">
      <c r="A3" s="61">
        <v>0.20730000000000001</v>
      </c>
      <c r="B3" s="54" t="s">
        <v>185</v>
      </c>
    </row>
    <row r="4" spans="1:2" x14ac:dyDescent="0.15">
      <c r="A4" s="61">
        <v>2.6700000000000002E-2</v>
      </c>
      <c r="B4" s="54" t="s">
        <v>186</v>
      </c>
    </row>
    <row r="5" spans="1:2" x14ac:dyDescent="0.15">
      <c r="A5" s="61">
        <v>1.11E-2</v>
      </c>
      <c r="B5" s="54" t="s">
        <v>186</v>
      </c>
    </row>
    <row r="6" spans="1:2" x14ac:dyDescent="0.15">
      <c r="A6" s="61">
        <v>6.5500000000000003E-2</v>
      </c>
      <c r="B6" s="54" t="s">
        <v>186</v>
      </c>
    </row>
    <row r="7" spans="1:2" x14ac:dyDescent="0.15">
      <c r="A7" s="61">
        <v>5.0099999999999999E-2</v>
      </c>
      <c r="B7" s="54" t="s">
        <v>186</v>
      </c>
    </row>
    <row r="8" spans="1:2" x14ac:dyDescent="0.15">
      <c r="A8" s="61">
        <v>0.17799999999999999</v>
      </c>
      <c r="B8" s="54" t="s">
        <v>185</v>
      </c>
    </row>
    <row r="9" spans="1:2" x14ac:dyDescent="0.15">
      <c r="A9" s="61">
        <v>0.36580000000000001</v>
      </c>
      <c r="B9" s="54" t="s">
        <v>185</v>
      </c>
    </row>
    <row r="10" spans="1:2" x14ac:dyDescent="0.15">
      <c r="A10" s="61">
        <v>-3.3300000000000003E-2</v>
      </c>
      <c r="B10" s="54" t="s">
        <v>186</v>
      </c>
    </row>
    <row r="11" spans="1:2" x14ac:dyDescent="0.15">
      <c r="A11" s="61">
        <v>-3.2000000000000001E-2</v>
      </c>
      <c r="B11" s="54" t="s">
        <v>186</v>
      </c>
    </row>
    <row r="12" spans="1:2" x14ac:dyDescent="0.15">
      <c r="A12" s="61">
        <v>-0.16209999999999999</v>
      </c>
      <c r="B12" s="54" t="s">
        <v>184</v>
      </c>
    </row>
    <row r="13" spans="1:2" x14ac:dyDescent="0.15">
      <c r="A13" s="61">
        <v>0.1154</v>
      </c>
      <c r="B13" s="54" t="s">
        <v>185</v>
      </c>
    </row>
    <row r="14" spans="1:2" x14ac:dyDescent="0.15">
      <c r="A14" s="61">
        <v>-0.1158</v>
      </c>
      <c r="B14" s="54" t="s">
        <v>184</v>
      </c>
    </row>
    <row r="15" spans="1:2" x14ac:dyDescent="0.15">
      <c r="A15" s="61">
        <v>1.6500000000000001E-2</v>
      </c>
      <c r="B15" s="54" t="s">
        <v>186</v>
      </c>
    </row>
    <row r="16" spans="1:2" x14ac:dyDescent="0.15">
      <c r="A16" s="61">
        <v>0.1075</v>
      </c>
      <c r="B16" s="54" t="s">
        <v>185</v>
      </c>
    </row>
    <row r="17" spans="1:2" x14ac:dyDescent="0.15">
      <c r="A17" s="61">
        <v>7.0699999999999999E-2</v>
      </c>
      <c r="B17" s="54" t="s">
        <v>186</v>
      </c>
    </row>
    <row r="18" spans="1:2" x14ac:dyDescent="0.15">
      <c r="A18" s="61">
        <v>0.159</v>
      </c>
      <c r="B18" s="54" t="s">
        <v>185</v>
      </c>
    </row>
    <row r="19" spans="1:2" x14ac:dyDescent="0.15">
      <c r="A19" s="61">
        <v>6.3799999999999996E-2</v>
      </c>
      <c r="B19" s="54" t="s">
        <v>186</v>
      </c>
    </row>
    <row r="20" spans="1:2" x14ac:dyDescent="0.15">
      <c r="A20" s="61">
        <v>6.0100000000000001E-2</v>
      </c>
      <c r="B20" s="54" t="s">
        <v>186</v>
      </c>
    </row>
    <row r="21" spans="1:2" x14ac:dyDescent="0.15">
      <c r="A21" s="61">
        <v>-3.2099999999999997E-2</v>
      </c>
      <c r="B21" s="54" t="s">
        <v>186</v>
      </c>
    </row>
    <row r="22" spans="1:2" x14ac:dyDescent="0.15">
      <c r="A22" s="61">
        <v>-0.1087</v>
      </c>
      <c r="B22" s="54" t="s">
        <v>184</v>
      </c>
    </row>
    <row r="23" spans="1:2" x14ac:dyDescent="0.15">
      <c r="A23" s="61">
        <v>0.1053</v>
      </c>
      <c r="B23" s="54" t="s">
        <v>185</v>
      </c>
    </row>
    <row r="24" spans="1:2" x14ac:dyDescent="0.15">
      <c r="A24" s="61">
        <v>8.5400000000000004E-2</v>
      </c>
      <c r="B24" s="54" t="s">
        <v>186</v>
      </c>
    </row>
    <row r="25" spans="1:2" x14ac:dyDescent="0.15">
      <c r="A25" s="61">
        <v>0.1777</v>
      </c>
      <c r="B25" s="54" t="s">
        <v>185</v>
      </c>
    </row>
    <row r="26" spans="1:2" x14ac:dyDescent="0.15">
      <c r="A26" s="61">
        <v>7.9299999999999995E-2</v>
      </c>
      <c r="B26" s="54" t="s">
        <v>186</v>
      </c>
    </row>
    <row r="27" spans="1:2" x14ac:dyDescent="0.15">
      <c r="A27" s="61">
        <v>0.42370000000000002</v>
      </c>
      <c r="B27" s="54" t="s">
        <v>185</v>
      </c>
    </row>
    <row r="28" spans="1:2" x14ac:dyDescent="0.15">
      <c r="A28" s="61">
        <v>3.4700000000000002E-2</v>
      </c>
      <c r="B28" s="54" t="s">
        <v>186</v>
      </c>
    </row>
    <row r="29" spans="1:2" x14ac:dyDescent="0.15">
      <c r="A29" s="61">
        <v>8.6E-3</v>
      </c>
      <c r="B29" s="54" t="s">
        <v>186</v>
      </c>
    </row>
    <row r="30" spans="1:2" x14ac:dyDescent="0.15">
      <c r="A30" s="61">
        <v>-0.2442</v>
      </c>
      <c r="B30" s="54" t="s">
        <v>184</v>
      </c>
    </row>
    <row r="31" spans="1:2" x14ac:dyDescent="0.15">
      <c r="A31" s="61">
        <v>0.1996</v>
      </c>
      <c r="B31" s="54" t="s">
        <v>185</v>
      </c>
    </row>
    <row r="32" spans="1:2" x14ac:dyDescent="0.15">
      <c r="A32" s="61">
        <v>2.8299999999999999E-2</v>
      </c>
      <c r="B32" s="54" t="s">
        <v>186</v>
      </c>
    </row>
    <row r="33" spans="1:2" x14ac:dyDescent="0.15">
      <c r="A33" s="61">
        <v>0.15989999999999999</v>
      </c>
      <c r="B33" s="54" t="s">
        <v>185</v>
      </c>
    </row>
    <row r="34" spans="1:2" x14ac:dyDescent="0.15">
      <c r="A34" s="61">
        <v>0.1</v>
      </c>
      <c r="B34" s="54" t="s">
        <v>186</v>
      </c>
    </row>
    <row r="35" spans="1:2" x14ac:dyDescent="0.15">
      <c r="A35" s="61">
        <v>3.7999999999999999E-2</v>
      </c>
      <c r="B35" s="54" t="s">
        <v>186</v>
      </c>
    </row>
    <row r="36" spans="1:2" x14ac:dyDescent="0.15">
      <c r="A36" s="61">
        <v>0.113</v>
      </c>
      <c r="B36" s="54" t="s">
        <v>185</v>
      </c>
    </row>
    <row r="37" spans="1:2" x14ac:dyDescent="0.15">
      <c r="A37" s="61">
        <v>-4.9599999999999998E-2</v>
      </c>
      <c r="B37" s="54" t="s">
        <v>186</v>
      </c>
    </row>
    <row r="38" spans="1:2" x14ac:dyDescent="0.15">
      <c r="A38" s="61">
        <v>-1.0200000000000001E-2</v>
      </c>
      <c r="B38" s="54" t="s">
        <v>186</v>
      </c>
    </row>
    <row r="39" spans="1:2" x14ac:dyDescent="0.15">
      <c r="A39" s="61">
        <v>8.0299999999999996E-2</v>
      </c>
      <c r="B39" s="54" t="s">
        <v>186</v>
      </c>
    </row>
    <row r="40" spans="1:2" x14ac:dyDescent="0.15">
      <c r="A40" s="61">
        <v>8.0299999999999996E-2</v>
      </c>
      <c r="B40" s="54" t="s">
        <v>186</v>
      </c>
    </row>
    <row r="41" spans="1:2" x14ac:dyDescent="0.15">
      <c r="A41" s="61">
        <v>0.16120000000000001</v>
      </c>
      <c r="B41" s="54" t="s">
        <v>185</v>
      </c>
    </row>
    <row r="42" spans="1:2" x14ac:dyDescent="0.15">
      <c r="A42" s="61">
        <v>-1.9900000000000001E-2</v>
      </c>
      <c r="B42" s="5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DATASET</vt:lpstr>
      <vt:lpstr>Grafici</vt:lpstr>
      <vt:lpstr>ETF</vt:lpstr>
      <vt:lpstr>Predizione</vt:lpstr>
      <vt:lpstr>INDICI</vt:lpstr>
      <vt:lpstr>vettori</vt:lpstr>
      <vt:lpstr>guerra</vt:lpstr>
      <vt:lpstr>dazi</vt:lpstr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Cioffi</cp:lastModifiedBy>
  <dcterms:created xsi:type="dcterms:W3CDTF">2024-05-26T17:06:43Z</dcterms:created>
  <dcterms:modified xsi:type="dcterms:W3CDTF">2024-06-16T10:59:54Z</dcterms:modified>
</cp:coreProperties>
</file>